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worksheets/sheet19.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120" yWindow="45" windowWidth="23895" windowHeight="9975"/>
  </bookViews>
  <sheets>
    <sheet name="RKAKL" sheetId="1" r:id="rId1"/>
    <sheet name="1" sheetId="2" r:id="rId2"/>
    <sheet name="2" sheetId="3" r:id="rId3"/>
    <sheet name="3" sheetId="4" r:id="rId4"/>
    <sheet name="4" sheetId="5" r:id="rId5"/>
    <sheet name="5" sheetId="6" r:id="rId6"/>
    <sheet name="6" sheetId="7" r:id="rId7"/>
    <sheet name="7" sheetId="9" r:id="rId8"/>
    <sheet name="8" sheetId="8" r:id="rId9"/>
    <sheet name="9" sheetId="12" r:id="rId10"/>
    <sheet name="10" sheetId="14" r:id="rId11"/>
    <sheet name="11" sheetId="13" r:id="rId12"/>
    <sheet name="12" sheetId="15" r:id="rId13"/>
    <sheet name="13" sheetId="16" r:id="rId14"/>
    <sheet name="14" sheetId="17" r:id="rId15"/>
    <sheet name="15" sheetId="18" r:id="rId16"/>
    <sheet name="16" sheetId="19" r:id="rId17"/>
    <sheet name="17" sheetId="20" r:id="rId18"/>
    <sheet name="18" sheetId="21" r:id="rId19"/>
    <sheet name="19" sheetId="22" r:id="rId20"/>
    <sheet name="20" sheetId="25" r:id="rId21"/>
    <sheet name="21" sheetId="24" r:id="rId22"/>
    <sheet name="Sheet2" sheetId="23" r:id="rId23"/>
  </sheets>
  <calcPr calcId="124519"/>
</workbook>
</file>

<file path=xl/calcChain.xml><?xml version="1.0" encoding="utf-8"?>
<calcChain xmlns="http://schemas.openxmlformats.org/spreadsheetml/2006/main">
  <c r="H153" i="25"/>
  <c r="G153"/>
  <c r="I152"/>
  <c r="I153" s="1"/>
  <c r="H95"/>
  <c r="G95"/>
  <c r="I94"/>
  <c r="I95" s="1"/>
  <c r="G18"/>
  <c r="I18"/>
  <c r="H18"/>
  <c r="E4103" i="1" l="1"/>
  <c r="D4103"/>
  <c r="C4103"/>
  <c r="F4101"/>
  <c r="G4101" s="1"/>
  <c r="F4098"/>
  <c r="H4098" s="1"/>
  <c r="F4096"/>
  <c r="G4096" s="1"/>
  <c r="F4095"/>
  <c r="H4095" s="1"/>
  <c r="F4092"/>
  <c r="G4092" s="1"/>
  <c r="F4090"/>
  <c r="H4090" s="1"/>
  <c r="F4089"/>
  <c r="G4089" s="1"/>
  <c r="F4085"/>
  <c r="H4085" s="1"/>
  <c r="F4084"/>
  <c r="G4084" s="1"/>
  <c r="F4083"/>
  <c r="H4083" s="1"/>
  <c r="F4081"/>
  <c r="G4081" s="1"/>
  <c r="F4080"/>
  <c r="H4080" s="1"/>
  <c r="F4078"/>
  <c r="G4078" s="1"/>
  <c r="F4077"/>
  <c r="H4077" s="1"/>
  <c r="F4076"/>
  <c r="G4076" s="1"/>
  <c r="G4075"/>
  <c r="F4075"/>
  <c r="H4075" s="1"/>
  <c r="F4072"/>
  <c r="G4072" s="1"/>
  <c r="F4070"/>
  <c r="H4070" s="1"/>
  <c r="F4067"/>
  <c r="G4067" s="1"/>
  <c r="F4066"/>
  <c r="H4066" s="1"/>
  <c r="F4065"/>
  <c r="G4065" s="1"/>
  <c r="F4064"/>
  <c r="H4064" s="1"/>
  <c r="F4062"/>
  <c r="G4062" s="1"/>
  <c r="F4061"/>
  <c r="H4061" s="1"/>
  <c r="F4060"/>
  <c r="G4060" s="1"/>
  <c r="F4059"/>
  <c r="H4059" s="1"/>
  <c r="F4058"/>
  <c r="G4058" s="1"/>
  <c r="F4057"/>
  <c r="H4057" s="1"/>
  <c r="F4056"/>
  <c r="G4056" s="1"/>
  <c r="F4054"/>
  <c r="H4054" s="1"/>
  <c r="F4053"/>
  <c r="G4053" s="1"/>
  <c r="F4049"/>
  <c r="H4049" s="1"/>
  <c r="F4048"/>
  <c r="G4048" s="1"/>
  <c r="F4046"/>
  <c r="H4046" s="1"/>
  <c r="F4045"/>
  <c r="G4045" s="1"/>
  <c r="F4044"/>
  <c r="H4044" s="1"/>
  <c r="F4041"/>
  <c r="G4041" s="1"/>
  <c r="F4039"/>
  <c r="H4039" s="1"/>
  <c r="F4037"/>
  <c r="G4037" s="1"/>
  <c r="F4036"/>
  <c r="H4036" s="1"/>
  <c r="F4035"/>
  <c r="G4035" s="1"/>
  <c r="F4032"/>
  <c r="H4032" s="1"/>
  <c r="F4031"/>
  <c r="G4031" s="1"/>
  <c r="F4029"/>
  <c r="H4029" s="1"/>
  <c r="F4027"/>
  <c r="G4027" s="1"/>
  <c r="F4026"/>
  <c r="H4026" s="1"/>
  <c r="F4024"/>
  <c r="G4024" s="1"/>
  <c r="F4021"/>
  <c r="H4021" s="1"/>
  <c r="F4018"/>
  <c r="G4018" s="1"/>
  <c r="F4016"/>
  <c r="H4016" s="1"/>
  <c r="F4013"/>
  <c r="G4013" s="1"/>
  <c r="F4012"/>
  <c r="H4012" s="1"/>
  <c r="F4011"/>
  <c r="G4011" s="1"/>
  <c r="F4009"/>
  <c r="H4009" s="1"/>
  <c r="F4008"/>
  <c r="G4008" s="1"/>
  <c r="F4007"/>
  <c r="H4007" s="1"/>
  <c r="F4002"/>
  <c r="G4002" s="1"/>
  <c r="F4000"/>
  <c r="H4000" s="1"/>
  <c r="F3999"/>
  <c r="G3999" s="1"/>
  <c r="F3997"/>
  <c r="H3997" s="1"/>
  <c r="F3994"/>
  <c r="G3994" s="1"/>
  <c r="F3992"/>
  <c r="H3992" s="1"/>
  <c r="F3991"/>
  <c r="G3991" s="1"/>
  <c r="F3988"/>
  <c r="H3988" s="1"/>
  <c r="F3987"/>
  <c r="F3986"/>
  <c r="H3986" s="1"/>
  <c r="F3985"/>
  <c r="G3985" s="1"/>
  <c r="F3984"/>
  <c r="H3984" s="1"/>
  <c r="F3982"/>
  <c r="G3982" s="1"/>
  <c r="F3980"/>
  <c r="H3980" s="1"/>
  <c r="F3979"/>
  <c r="G3979" s="1"/>
  <c r="F3978"/>
  <c r="H3978" s="1"/>
  <c r="F3977"/>
  <c r="G3977" s="1"/>
  <c r="F3975"/>
  <c r="H3975" s="1"/>
  <c r="F3974"/>
  <c r="G3974" s="1"/>
  <c r="F3973"/>
  <c r="H3973" s="1"/>
  <c r="F3972"/>
  <c r="G3972" s="1"/>
  <c r="F3971"/>
  <c r="H3971" s="1"/>
  <c r="F3970"/>
  <c r="G3970" s="1"/>
  <c r="F3969"/>
  <c r="H3969" s="1"/>
  <c r="F3967"/>
  <c r="G3967" s="1"/>
  <c r="F3966"/>
  <c r="H3966" s="1"/>
  <c r="F3964"/>
  <c r="G3964" s="1"/>
  <c r="F3963"/>
  <c r="H3963" s="1"/>
  <c r="F3962"/>
  <c r="G3962" s="1"/>
  <c r="G4012" l="1"/>
  <c r="G4061"/>
  <c r="G4085"/>
  <c r="G3984"/>
  <c r="G3997"/>
  <c r="G4029"/>
  <c r="G4044"/>
  <c r="G4057"/>
  <c r="G4066"/>
  <c r="G4080"/>
  <c r="G4095"/>
  <c r="G3973"/>
  <c r="G3988"/>
  <c r="G4007"/>
  <c r="G4021"/>
  <c r="G4036"/>
  <c r="G4049"/>
  <c r="G3963"/>
  <c r="G3969"/>
  <c r="G3978"/>
  <c r="G3966"/>
  <c r="G3971"/>
  <c r="G3975"/>
  <c r="G3980"/>
  <c r="G3986"/>
  <c r="G3992"/>
  <c r="G4000"/>
  <c r="G4009"/>
  <c r="G4016"/>
  <c r="G4026"/>
  <c r="G4032"/>
  <c r="G4039"/>
  <c r="G4046"/>
  <c r="G4054"/>
  <c r="G4059"/>
  <c r="G4064"/>
  <c r="G4070"/>
  <c r="G4077"/>
  <c r="G4083"/>
  <c r="G4090"/>
  <c r="G4098"/>
  <c r="H3962"/>
  <c r="H3964"/>
  <c r="H3967"/>
  <c r="H3970"/>
  <c r="H3972"/>
  <c r="H3974"/>
  <c r="H3977"/>
  <c r="H3979"/>
  <c r="H3982"/>
  <c r="H3985"/>
  <c r="H3991"/>
  <c r="H3994"/>
  <c r="H3999"/>
  <c r="H4002"/>
  <c r="H4008"/>
  <c r="H4011"/>
  <c r="H4013"/>
  <c r="H4018"/>
  <c r="H4024"/>
  <c r="H4027"/>
  <c r="H4031"/>
  <c r="H4035"/>
  <c r="H4037"/>
  <c r="H4041"/>
  <c r="H4045"/>
  <c r="H4048"/>
  <c r="H4053"/>
  <c r="H4056"/>
  <c r="H4058"/>
  <c r="H4060"/>
  <c r="H4062"/>
  <c r="H4065"/>
  <c r="H4067"/>
  <c r="H4072"/>
  <c r="H4076"/>
  <c r="H4078"/>
  <c r="H4081"/>
  <c r="H4084"/>
  <c r="H4089"/>
  <c r="H4092"/>
  <c r="H4096"/>
  <c r="H4101"/>
  <c r="F4103"/>
  <c r="H4103" s="1"/>
  <c r="G4103" l="1"/>
  <c r="E3902" l="1"/>
  <c r="H305" i="22" l="1"/>
  <c r="G305"/>
  <c r="I304"/>
  <c r="I305" s="1"/>
  <c r="I246"/>
  <c r="I247" s="1"/>
  <c r="H247"/>
  <c r="G247"/>
  <c r="I189"/>
  <c r="I190" s="1"/>
  <c r="H190"/>
  <c r="G190"/>
  <c r="H135"/>
  <c r="G135"/>
  <c r="I134"/>
  <c r="I75"/>
  <c r="I76" s="1"/>
  <c r="G76"/>
  <c r="H75"/>
  <c r="H76" s="1"/>
  <c r="I17"/>
  <c r="I18" s="1"/>
  <c r="H17"/>
  <c r="H18" s="1"/>
  <c r="G18"/>
  <c r="I133" l="1"/>
  <c r="I135" s="1"/>
  <c r="D3902" i="1" l="1"/>
  <c r="C3902"/>
  <c r="F3900"/>
  <c r="H3900" s="1"/>
  <c r="F3897"/>
  <c r="H3897" s="1"/>
  <c r="G3895"/>
  <c r="F3895"/>
  <c r="H3895" s="1"/>
  <c r="F3894"/>
  <c r="H3894" s="1"/>
  <c r="F3891"/>
  <c r="H3891" s="1"/>
  <c r="F3889"/>
  <c r="H3889" s="1"/>
  <c r="G3888"/>
  <c r="F3888"/>
  <c r="H3888" s="1"/>
  <c r="F3884"/>
  <c r="H3884" s="1"/>
  <c r="F3883"/>
  <c r="H3883" s="1"/>
  <c r="F3882"/>
  <c r="H3882" s="1"/>
  <c r="G3880"/>
  <c r="F3880"/>
  <c r="H3880" s="1"/>
  <c r="F3879"/>
  <c r="H3879" s="1"/>
  <c r="F3877"/>
  <c r="H3877" s="1"/>
  <c r="F3876"/>
  <c r="H3876" s="1"/>
  <c r="G3875"/>
  <c r="F3875"/>
  <c r="H3875" s="1"/>
  <c r="F3874"/>
  <c r="H3874" s="1"/>
  <c r="F3871"/>
  <c r="H3871" s="1"/>
  <c r="F3869"/>
  <c r="H3869" s="1"/>
  <c r="G3866"/>
  <c r="F3866"/>
  <c r="H3866" s="1"/>
  <c r="F3865"/>
  <c r="H3865" s="1"/>
  <c r="F3864"/>
  <c r="H3864" s="1"/>
  <c r="F3863"/>
  <c r="H3863" s="1"/>
  <c r="G3861"/>
  <c r="F3861"/>
  <c r="H3861" s="1"/>
  <c r="F3860"/>
  <c r="H3860" s="1"/>
  <c r="F3859"/>
  <c r="G3859" s="1"/>
  <c r="F3858"/>
  <c r="H3858" s="1"/>
  <c r="F3857"/>
  <c r="H3857" s="1"/>
  <c r="F3856"/>
  <c r="H3856" s="1"/>
  <c r="F3855"/>
  <c r="G3855" s="1"/>
  <c r="F3853"/>
  <c r="H3853" s="1"/>
  <c r="F3852"/>
  <c r="G3852" s="1"/>
  <c r="F3848"/>
  <c r="H3848" s="1"/>
  <c r="F3847"/>
  <c r="G3847" s="1"/>
  <c r="F3845"/>
  <c r="H3845" s="1"/>
  <c r="F3844"/>
  <c r="G3844" s="1"/>
  <c r="F3843"/>
  <c r="H3843" s="1"/>
  <c r="F3840"/>
  <c r="G3840" s="1"/>
  <c r="F3838"/>
  <c r="H3838" s="1"/>
  <c r="F3836"/>
  <c r="G3836" s="1"/>
  <c r="F3835"/>
  <c r="H3835" s="1"/>
  <c r="F3834"/>
  <c r="G3834" s="1"/>
  <c r="F3831"/>
  <c r="H3831" s="1"/>
  <c r="F3830"/>
  <c r="G3830" s="1"/>
  <c r="F3828"/>
  <c r="H3828" s="1"/>
  <c r="F3826"/>
  <c r="G3826" s="1"/>
  <c r="F3825"/>
  <c r="H3825" s="1"/>
  <c r="F3823"/>
  <c r="G3823" s="1"/>
  <c r="F3820"/>
  <c r="H3820" s="1"/>
  <c r="F3817"/>
  <c r="G3817" s="1"/>
  <c r="G3815"/>
  <c r="F3815"/>
  <c r="H3815" s="1"/>
  <c r="F3812"/>
  <c r="G3812" s="1"/>
  <c r="F3811"/>
  <c r="H3811" s="1"/>
  <c r="F3810"/>
  <c r="G3810" s="1"/>
  <c r="G3808"/>
  <c r="F3808"/>
  <c r="H3808" s="1"/>
  <c r="F3807"/>
  <c r="G3807" s="1"/>
  <c r="F3806"/>
  <c r="H3806" s="1"/>
  <c r="F3801"/>
  <c r="G3801" s="1"/>
  <c r="G3799"/>
  <c r="F3799"/>
  <c r="H3799" s="1"/>
  <c r="F3798"/>
  <c r="G3798" s="1"/>
  <c r="F3796"/>
  <c r="H3796" s="1"/>
  <c r="F3793"/>
  <c r="G3793" s="1"/>
  <c r="F3791"/>
  <c r="H3791" s="1"/>
  <c r="F3790"/>
  <c r="G3790" s="1"/>
  <c r="F3787"/>
  <c r="H3787" s="1"/>
  <c r="F3786"/>
  <c r="F3785"/>
  <c r="H3785" s="1"/>
  <c r="F3784"/>
  <c r="G3784" s="1"/>
  <c r="F3783"/>
  <c r="H3783" s="1"/>
  <c r="F3781"/>
  <c r="G3781" s="1"/>
  <c r="F3779"/>
  <c r="H3779" s="1"/>
  <c r="F3778"/>
  <c r="G3778" s="1"/>
  <c r="F3777"/>
  <c r="H3777" s="1"/>
  <c r="F3776"/>
  <c r="G3776" s="1"/>
  <c r="G3774"/>
  <c r="F3774"/>
  <c r="H3774" s="1"/>
  <c r="F3773"/>
  <c r="G3773" s="1"/>
  <c r="F3772"/>
  <c r="H3772" s="1"/>
  <c r="F3771"/>
  <c r="G3771" s="1"/>
  <c r="F3770"/>
  <c r="H3770" s="1"/>
  <c r="F3769"/>
  <c r="G3769" s="1"/>
  <c r="F3768"/>
  <c r="H3768" s="1"/>
  <c r="F3766"/>
  <c r="G3766" s="1"/>
  <c r="F3765"/>
  <c r="H3765" s="1"/>
  <c r="F3763"/>
  <c r="G3763" s="1"/>
  <c r="F3762"/>
  <c r="H3762" s="1"/>
  <c r="F3761"/>
  <c r="G3761" s="1"/>
  <c r="I66" i="23"/>
  <c r="H22"/>
  <c r="G22"/>
  <c r="I21"/>
  <c r="I20"/>
  <c r="I19"/>
  <c r="I18"/>
  <c r="I17"/>
  <c r="I22" s="1"/>
  <c r="G3772" i="1" l="1"/>
  <c r="G3777"/>
  <c r="G3806"/>
  <c r="G3811"/>
  <c r="G3820"/>
  <c r="G3857"/>
  <c r="G3864"/>
  <c r="G3871"/>
  <c r="G3877"/>
  <c r="G3883"/>
  <c r="G3891"/>
  <c r="G3900"/>
  <c r="H3761"/>
  <c r="G3762"/>
  <c r="H3763"/>
  <c r="G3765"/>
  <c r="H3766"/>
  <c r="G3768"/>
  <c r="H3769"/>
  <c r="G3770"/>
  <c r="H3771"/>
  <c r="H3773"/>
  <c r="H3776"/>
  <c r="H3778"/>
  <c r="G3779"/>
  <c r="H3781"/>
  <c r="G3783"/>
  <c r="H3784"/>
  <c r="G3785"/>
  <c r="G3787"/>
  <c r="H3790"/>
  <c r="G3791"/>
  <c r="H3793"/>
  <c r="G3796"/>
  <c r="H3798"/>
  <c r="H3801"/>
  <c r="H3807"/>
  <c r="H3810"/>
  <c r="H3812"/>
  <c r="H3817"/>
  <c r="H3823"/>
  <c r="G3825"/>
  <c r="H3826"/>
  <c r="G3828"/>
  <c r="H3830"/>
  <c r="G3831"/>
  <c r="H3834"/>
  <c r="G3835"/>
  <c r="H3836"/>
  <c r="G3838"/>
  <c r="H3840"/>
  <c r="G3843"/>
  <c r="H3844"/>
  <c r="G3845"/>
  <c r="H3847"/>
  <c r="G3848"/>
  <c r="H3852"/>
  <c r="G3853"/>
  <c r="H3855"/>
  <c r="G3856"/>
  <c r="G3858"/>
  <c r="H3859"/>
  <c r="G3860"/>
  <c r="G3863"/>
  <c r="G3865"/>
  <c r="G3869"/>
  <c r="G3874"/>
  <c r="G3876"/>
  <c r="G3879"/>
  <c r="G3882"/>
  <c r="G3884"/>
  <c r="G3889"/>
  <c r="G3894"/>
  <c r="G3897"/>
  <c r="F3902"/>
  <c r="H3902" s="1"/>
  <c r="F3557"/>
  <c r="F3558"/>
  <c r="F3560"/>
  <c r="F3561"/>
  <c r="F3563"/>
  <c r="F3564"/>
  <c r="F3565"/>
  <c r="F3566"/>
  <c r="F3567"/>
  <c r="F3568"/>
  <c r="F3569"/>
  <c r="F3571"/>
  <c r="F3572"/>
  <c r="F3573"/>
  <c r="F3574"/>
  <c r="F3576"/>
  <c r="F3578"/>
  <c r="F3579"/>
  <c r="F3580"/>
  <c r="F3581"/>
  <c r="F3582"/>
  <c r="F3585"/>
  <c r="F3586"/>
  <c r="F3588"/>
  <c r="F3591"/>
  <c r="F3593"/>
  <c r="F3594"/>
  <c r="F3596"/>
  <c r="F3601"/>
  <c r="F3602"/>
  <c r="F3603"/>
  <c r="F3605"/>
  <c r="F3606"/>
  <c r="F3607"/>
  <c r="F3610"/>
  <c r="F3612"/>
  <c r="F3615"/>
  <c r="F3618"/>
  <c r="F3620"/>
  <c r="F3621"/>
  <c r="F3623"/>
  <c r="F3625"/>
  <c r="F3626"/>
  <c r="F3629"/>
  <c r="F3630"/>
  <c r="F3631"/>
  <c r="F3633"/>
  <c r="M3634"/>
  <c r="F3635"/>
  <c r="F3638"/>
  <c r="F3639"/>
  <c r="F3640"/>
  <c r="F3642"/>
  <c r="F3643"/>
  <c r="F3647"/>
  <c r="F3648"/>
  <c r="F3650"/>
  <c r="F3651"/>
  <c r="F3652"/>
  <c r="F3653"/>
  <c r="F3654"/>
  <c r="F3655"/>
  <c r="F3656"/>
  <c r="F3658"/>
  <c r="F3659"/>
  <c r="F3660"/>
  <c r="F3661"/>
  <c r="F3664"/>
  <c r="F3666"/>
  <c r="F3669"/>
  <c r="F3670"/>
  <c r="F3671"/>
  <c r="F3672"/>
  <c r="F3674"/>
  <c r="F3675"/>
  <c r="F3677"/>
  <c r="F3678"/>
  <c r="F3679"/>
  <c r="F3683"/>
  <c r="F3684"/>
  <c r="F3686"/>
  <c r="F3689"/>
  <c r="F3690"/>
  <c r="F3692"/>
  <c r="F3695"/>
  <c r="H3557"/>
  <c r="H3558"/>
  <c r="H3560"/>
  <c r="H3561"/>
  <c r="H3563"/>
  <c r="H3564"/>
  <c r="H3565"/>
  <c r="H3566"/>
  <c r="H3567"/>
  <c r="H3568"/>
  <c r="H3569"/>
  <c r="H3571"/>
  <c r="H3572"/>
  <c r="H3573"/>
  <c r="H3574"/>
  <c r="H3576"/>
  <c r="H3578"/>
  <c r="H3579"/>
  <c r="H3580"/>
  <c r="H3582"/>
  <c r="H3585"/>
  <c r="H3586"/>
  <c r="H3588"/>
  <c r="H3591"/>
  <c r="H3593"/>
  <c r="H3594"/>
  <c r="H3596"/>
  <c r="H3601"/>
  <c r="H3602"/>
  <c r="H3603"/>
  <c r="H3605"/>
  <c r="H3606"/>
  <c r="H3607"/>
  <c r="H3610"/>
  <c r="H3612"/>
  <c r="H3615"/>
  <c r="H3618"/>
  <c r="H3620"/>
  <c r="H3621"/>
  <c r="H3623"/>
  <c r="H3625"/>
  <c r="H3626"/>
  <c r="H3629"/>
  <c r="H3630"/>
  <c r="H3631"/>
  <c r="H3633"/>
  <c r="O3634"/>
  <c r="H3635"/>
  <c r="H3638"/>
  <c r="H3639"/>
  <c r="H3640"/>
  <c r="H3642"/>
  <c r="H3643"/>
  <c r="H3647"/>
  <c r="H3648"/>
  <c r="H3650"/>
  <c r="H3651"/>
  <c r="H3652"/>
  <c r="H3653"/>
  <c r="H3654"/>
  <c r="H3655"/>
  <c r="H3656"/>
  <c r="H3658"/>
  <c r="H3659"/>
  <c r="H3660"/>
  <c r="H3661"/>
  <c r="H3664"/>
  <c r="H3666"/>
  <c r="H3669"/>
  <c r="H3670"/>
  <c r="H3671"/>
  <c r="H3672"/>
  <c r="H3674"/>
  <c r="H3675"/>
  <c r="H3677"/>
  <c r="H3678"/>
  <c r="H3679"/>
  <c r="H3683"/>
  <c r="H3684"/>
  <c r="H3686"/>
  <c r="H3689"/>
  <c r="H3690"/>
  <c r="H3692"/>
  <c r="H3695"/>
  <c r="G3557"/>
  <c r="G3558"/>
  <c r="G3560"/>
  <c r="G3561"/>
  <c r="G3563"/>
  <c r="G3564"/>
  <c r="G3565"/>
  <c r="G3566"/>
  <c r="G3567"/>
  <c r="G3568"/>
  <c r="G3569"/>
  <c r="G3571"/>
  <c r="G3572"/>
  <c r="G3573"/>
  <c r="G3574"/>
  <c r="G3576"/>
  <c r="G3578"/>
  <c r="G3579"/>
  <c r="G3580"/>
  <c r="G3582"/>
  <c r="G3585"/>
  <c r="G3586"/>
  <c r="G3588"/>
  <c r="G3591"/>
  <c r="G3593"/>
  <c r="G3594"/>
  <c r="G3596"/>
  <c r="G3601"/>
  <c r="G3602"/>
  <c r="G3603"/>
  <c r="G3605"/>
  <c r="G3606"/>
  <c r="G3607"/>
  <c r="G3610"/>
  <c r="G3612"/>
  <c r="G3615"/>
  <c r="G3618"/>
  <c r="G3620"/>
  <c r="G3621"/>
  <c r="I3553" s="1"/>
  <c r="G3623"/>
  <c r="G3625"/>
  <c r="G3626"/>
  <c r="G3629"/>
  <c r="G3630"/>
  <c r="G3631"/>
  <c r="G3633"/>
  <c r="N3634"/>
  <c r="G3635"/>
  <c r="G3638"/>
  <c r="G3639"/>
  <c r="G3640"/>
  <c r="G3642"/>
  <c r="G3643"/>
  <c r="G3647"/>
  <c r="G3648"/>
  <c r="G3650"/>
  <c r="G3651"/>
  <c r="G3652"/>
  <c r="G3653"/>
  <c r="G3654"/>
  <c r="G3655"/>
  <c r="G3656"/>
  <c r="G3658"/>
  <c r="G3659"/>
  <c r="G3660"/>
  <c r="G3661"/>
  <c r="G3664"/>
  <c r="G3666"/>
  <c r="G3669"/>
  <c r="G3670"/>
  <c r="G3671"/>
  <c r="G3672"/>
  <c r="G3674"/>
  <c r="G3675"/>
  <c r="G3677"/>
  <c r="G3678"/>
  <c r="G3679"/>
  <c r="G3683"/>
  <c r="I3680" s="1"/>
  <c r="G3684"/>
  <c r="G3686"/>
  <c r="G3689"/>
  <c r="G3690"/>
  <c r="G3692"/>
  <c r="G3695"/>
  <c r="G3556"/>
  <c r="G3902" l="1"/>
  <c r="I3644"/>
  <c r="I3597"/>
  <c r="E3697"/>
  <c r="D3697"/>
  <c r="C3697"/>
  <c r="F3556"/>
  <c r="H3556" s="1"/>
  <c r="H192" i="20"/>
  <c r="G192"/>
  <c r="I192"/>
  <c r="F3697" i="1" l="1"/>
  <c r="H3697" s="1"/>
  <c r="I17" i="20"/>
  <c r="H17"/>
  <c r="G3697" i="1" l="1"/>
  <c r="H77" i="20"/>
  <c r="G77"/>
  <c r="H18"/>
  <c r="G18"/>
  <c r="I18"/>
  <c r="I76"/>
  <c r="I77" s="1"/>
  <c r="H135"/>
  <c r="G135"/>
  <c r="I134"/>
  <c r="I135" s="1"/>
  <c r="H307" l="1"/>
  <c r="G307"/>
  <c r="I304"/>
  <c r="I305"/>
  <c r="I306"/>
  <c r="H25" i="21"/>
  <c r="G25"/>
  <c r="I24"/>
  <c r="I23"/>
  <c r="I22"/>
  <c r="I21"/>
  <c r="I20"/>
  <c r="I19"/>
  <c r="I18"/>
  <c r="I17"/>
  <c r="I25" s="1"/>
  <c r="E3491" i="1"/>
  <c r="D3491"/>
  <c r="C3491"/>
  <c r="F3489"/>
  <c r="G3489" s="1"/>
  <c r="F3486"/>
  <c r="H3486" s="1"/>
  <c r="F3484"/>
  <c r="G3484" s="1"/>
  <c r="F3483"/>
  <c r="H3483" s="1"/>
  <c r="F3480"/>
  <c r="G3480" s="1"/>
  <c r="F3479"/>
  <c r="G3479" s="1"/>
  <c r="F3478"/>
  <c r="H3478" s="1"/>
  <c r="F3477"/>
  <c r="G3477" s="1"/>
  <c r="F3473"/>
  <c r="H3473" s="1"/>
  <c r="F3472"/>
  <c r="G3472" s="1"/>
  <c r="F3471"/>
  <c r="H3471" s="1"/>
  <c r="F3470"/>
  <c r="G3470" s="1"/>
  <c r="F3468"/>
  <c r="H3468" s="1"/>
  <c r="F3467"/>
  <c r="G3467" s="1"/>
  <c r="F3466"/>
  <c r="H3466" s="1"/>
  <c r="F3465"/>
  <c r="G3465" s="1"/>
  <c r="F3464"/>
  <c r="H3464" s="1"/>
  <c r="F3462"/>
  <c r="G3462" s="1"/>
  <c r="F3461"/>
  <c r="H3461" s="1"/>
  <c r="F3460"/>
  <c r="G3460" s="1"/>
  <c r="F3459"/>
  <c r="H3459" s="1"/>
  <c r="F3456"/>
  <c r="G3456" s="1"/>
  <c r="F3455"/>
  <c r="H3455" s="1"/>
  <c r="F3454"/>
  <c r="G3454" s="1"/>
  <c r="F3453"/>
  <c r="H3453" s="1"/>
  <c r="F3452"/>
  <c r="G3452" s="1"/>
  <c r="F3451"/>
  <c r="H3451" s="1"/>
  <c r="F3450"/>
  <c r="G3450" s="1"/>
  <c r="F3448"/>
  <c r="H3448" s="1"/>
  <c r="F3447"/>
  <c r="G3447" s="1"/>
  <c r="F3446"/>
  <c r="H3446" s="1"/>
  <c r="F3444"/>
  <c r="G3444" s="1"/>
  <c r="F3441"/>
  <c r="H3441" s="1"/>
  <c r="F3440"/>
  <c r="G3440" s="1"/>
  <c r="F3439"/>
  <c r="H3439" s="1"/>
  <c r="F3438"/>
  <c r="G3438" s="1"/>
  <c r="F3436"/>
  <c r="H3436" s="1"/>
  <c r="F3435"/>
  <c r="G3435" s="1"/>
  <c r="F3434"/>
  <c r="H3434" s="1"/>
  <c r="F3433"/>
  <c r="G3433" s="1"/>
  <c r="F3432"/>
  <c r="H3432" s="1"/>
  <c r="F3431"/>
  <c r="G3431" s="1"/>
  <c r="F3430"/>
  <c r="H3430" s="1"/>
  <c r="F3428"/>
  <c r="G3428" s="1"/>
  <c r="F3427"/>
  <c r="H3427" s="1"/>
  <c r="F3426"/>
  <c r="G3426" s="1"/>
  <c r="F3422"/>
  <c r="H3422" s="1"/>
  <c r="F3421"/>
  <c r="G3421" s="1"/>
  <c r="F3420"/>
  <c r="H3420" s="1"/>
  <c r="F3418"/>
  <c r="G3418" s="1"/>
  <c r="F3417"/>
  <c r="H3417" s="1"/>
  <c r="F3416"/>
  <c r="G3416" s="1"/>
  <c r="F3413"/>
  <c r="H3413" s="1"/>
  <c r="F3412"/>
  <c r="G3412" s="1"/>
  <c r="F3411"/>
  <c r="H3411" s="1"/>
  <c r="F3409"/>
  <c r="G3409" s="1"/>
  <c r="F3408"/>
  <c r="H3408" s="1"/>
  <c r="F3407"/>
  <c r="G3407" s="1"/>
  <c r="F3404"/>
  <c r="H3404" s="1"/>
  <c r="F3403"/>
  <c r="G3403" s="1"/>
  <c r="F3402"/>
  <c r="G3402" s="1"/>
  <c r="F3401"/>
  <c r="H3401" s="1"/>
  <c r="F3400"/>
  <c r="G3400" s="1"/>
  <c r="F3398"/>
  <c r="H3398" s="1"/>
  <c r="F3397"/>
  <c r="G3397" s="1"/>
  <c r="F3395"/>
  <c r="H3395" s="1"/>
  <c r="F3394"/>
  <c r="G3394" s="1"/>
  <c r="H3389"/>
  <c r="G3389"/>
  <c r="F3388"/>
  <c r="G3388" s="1"/>
  <c r="F3387"/>
  <c r="H3387" s="1"/>
  <c r="F3386"/>
  <c r="G3386" s="1"/>
  <c r="F3384"/>
  <c r="H3384" s="1"/>
  <c r="F3381"/>
  <c r="G3381" s="1"/>
  <c r="F3379"/>
  <c r="H3379" s="1"/>
  <c r="F3377"/>
  <c r="G3377" s="1"/>
  <c r="F3376"/>
  <c r="H3376" s="1"/>
  <c r="F3373"/>
  <c r="G3373" s="1"/>
  <c r="F3372"/>
  <c r="H3372" s="1"/>
  <c r="F3371"/>
  <c r="G3371" s="1"/>
  <c r="F3370"/>
  <c r="H3370" s="1"/>
  <c r="F3368"/>
  <c r="G3368" s="1"/>
  <c r="F3367"/>
  <c r="H3367" s="1"/>
  <c r="F3366"/>
  <c r="G3366" s="1"/>
  <c r="F3364"/>
  <c r="H3364" s="1"/>
  <c r="F3363"/>
  <c r="G3363" s="1"/>
  <c r="F3362"/>
  <c r="H3362" s="1"/>
  <c r="F3361"/>
  <c r="G3361" s="1"/>
  <c r="F3360"/>
  <c r="H3360" s="1"/>
  <c r="F3359"/>
  <c r="G3359" s="1"/>
  <c r="F3358"/>
  <c r="H3358" s="1"/>
  <c r="F3356"/>
  <c r="G3356" s="1"/>
  <c r="F3355"/>
  <c r="H3355" s="1"/>
  <c r="F3353"/>
  <c r="G3353" s="1"/>
  <c r="F3352"/>
  <c r="H3352" s="1"/>
  <c r="G3451" l="1"/>
  <c r="G3395"/>
  <c r="G3439"/>
  <c r="G3352"/>
  <c r="G3362"/>
  <c r="G3387"/>
  <c r="G3411"/>
  <c r="G3430"/>
  <c r="G3461"/>
  <c r="G3471"/>
  <c r="G3358"/>
  <c r="G3370"/>
  <c r="G3401"/>
  <c r="G3404"/>
  <c r="G3420"/>
  <c r="G3434"/>
  <c r="G3446"/>
  <c r="G3455"/>
  <c r="G3466"/>
  <c r="G3478"/>
  <c r="G3483"/>
  <c r="I307" i="20"/>
  <c r="G3379" i="1"/>
  <c r="G3355"/>
  <c r="G3360"/>
  <c r="G3364"/>
  <c r="G3376"/>
  <c r="G3384"/>
  <c r="G3398"/>
  <c r="G3408"/>
  <c r="G3413"/>
  <c r="G3427"/>
  <c r="G3432"/>
  <c r="G3436"/>
  <c r="G3441"/>
  <c r="G3448"/>
  <c r="G3453"/>
  <c r="G3459"/>
  <c r="G3464"/>
  <c r="G3468"/>
  <c r="G3473"/>
  <c r="G3486"/>
  <c r="G3422"/>
  <c r="G3417"/>
  <c r="G3372"/>
  <c r="G3367"/>
  <c r="H3353"/>
  <c r="H3356"/>
  <c r="H3359"/>
  <c r="H3361"/>
  <c r="H3363"/>
  <c r="H3366"/>
  <c r="H3368"/>
  <c r="H3371"/>
  <c r="H3373"/>
  <c r="H3377"/>
  <c r="H3381"/>
  <c r="H3386"/>
  <c r="H3394"/>
  <c r="H3397"/>
  <c r="H3400"/>
  <c r="H3403"/>
  <c r="H3407"/>
  <c r="H3409"/>
  <c r="H3412"/>
  <c r="H3416"/>
  <c r="H3418"/>
  <c r="H3421"/>
  <c r="H3426"/>
  <c r="H3428"/>
  <c r="H3431"/>
  <c r="H3433"/>
  <c r="H3435"/>
  <c r="H3438"/>
  <c r="H3440"/>
  <c r="H3444"/>
  <c r="H3447"/>
  <c r="H3450"/>
  <c r="H3452"/>
  <c r="H3454"/>
  <c r="H3456"/>
  <c r="H3460"/>
  <c r="H3462"/>
  <c r="H3465"/>
  <c r="H3467"/>
  <c r="H3470"/>
  <c r="H3472"/>
  <c r="H3477"/>
  <c r="H3480"/>
  <c r="H3484"/>
  <c r="H3489"/>
  <c r="F3491"/>
  <c r="H3491" s="1"/>
  <c r="G3491" l="1"/>
  <c r="F3208" l="1"/>
  <c r="I341" i="19" l="1"/>
  <c r="I342" s="1"/>
  <c r="H342"/>
  <c r="G342"/>
  <c r="H252" i="20"/>
  <c r="G252"/>
  <c r="I251"/>
  <c r="I250"/>
  <c r="I249"/>
  <c r="I284" i="19"/>
  <c r="H284"/>
  <c r="G284"/>
  <c r="H185"/>
  <c r="G185"/>
  <c r="I185"/>
  <c r="I252" i="20" l="1"/>
  <c r="H237" i="19"/>
  <c r="G237"/>
  <c r="I236"/>
  <c r="I235"/>
  <c r="I234"/>
  <c r="I233"/>
  <c r="H139"/>
  <c r="G139"/>
  <c r="I138"/>
  <c r="I137"/>
  <c r="I136"/>
  <c r="I135"/>
  <c r="I134"/>
  <c r="I139" s="1"/>
  <c r="I76"/>
  <c r="I77" s="1"/>
  <c r="H77"/>
  <c r="G77"/>
  <c r="H76"/>
  <c r="I17"/>
  <c r="I18" s="1"/>
  <c r="H17"/>
  <c r="H18"/>
  <c r="G18"/>
  <c r="I237" l="1"/>
  <c r="F2943" i="1"/>
  <c r="H2943" s="1"/>
  <c r="G2943" l="1"/>
  <c r="E3286"/>
  <c r="D3286"/>
  <c r="C3286"/>
  <c r="F3284"/>
  <c r="H3284" s="1"/>
  <c r="F3281"/>
  <c r="H3281" s="1"/>
  <c r="F3279"/>
  <c r="H3279" s="1"/>
  <c r="F3278"/>
  <c r="H3278" s="1"/>
  <c r="F3275"/>
  <c r="H3275" s="1"/>
  <c r="F3274"/>
  <c r="G3274" s="1"/>
  <c r="F3273"/>
  <c r="H3273" s="1"/>
  <c r="F3272"/>
  <c r="H3272" s="1"/>
  <c r="F3268"/>
  <c r="H3268" s="1"/>
  <c r="F3267"/>
  <c r="H3267" s="1"/>
  <c r="F3266"/>
  <c r="H3266" s="1"/>
  <c r="F3265"/>
  <c r="H3265" s="1"/>
  <c r="F3263"/>
  <c r="H3263" s="1"/>
  <c r="F3262"/>
  <c r="H3262" s="1"/>
  <c r="F3261"/>
  <c r="H3261" s="1"/>
  <c r="F3260"/>
  <c r="H3260" s="1"/>
  <c r="F3259"/>
  <c r="H3259" s="1"/>
  <c r="F3257"/>
  <c r="H3257" s="1"/>
  <c r="F3256"/>
  <c r="H3256" s="1"/>
  <c r="F3255"/>
  <c r="H3255" s="1"/>
  <c r="F3254"/>
  <c r="H3254" s="1"/>
  <c r="F3251"/>
  <c r="H3251" s="1"/>
  <c r="F3250"/>
  <c r="H3250" s="1"/>
  <c r="F3249"/>
  <c r="H3249" s="1"/>
  <c r="F3248"/>
  <c r="H3248" s="1"/>
  <c r="F3247"/>
  <c r="H3247" s="1"/>
  <c r="F3246"/>
  <c r="H3246" s="1"/>
  <c r="F3245"/>
  <c r="H3245" s="1"/>
  <c r="F3243"/>
  <c r="H3243" s="1"/>
  <c r="F3242"/>
  <c r="H3242" s="1"/>
  <c r="F3241"/>
  <c r="H3241" s="1"/>
  <c r="F3239"/>
  <c r="G3239" s="1"/>
  <c r="F3236"/>
  <c r="H3236" s="1"/>
  <c r="F3235"/>
  <c r="G3235" s="1"/>
  <c r="F3234"/>
  <c r="H3234" s="1"/>
  <c r="F3233"/>
  <c r="G3233" s="1"/>
  <c r="F3231"/>
  <c r="H3231" s="1"/>
  <c r="F3230"/>
  <c r="G3230" s="1"/>
  <c r="F3229"/>
  <c r="H3229" s="1"/>
  <c r="F3228"/>
  <c r="G3228" s="1"/>
  <c r="F3227"/>
  <c r="H3227" s="1"/>
  <c r="F3226"/>
  <c r="G3226" s="1"/>
  <c r="F3225"/>
  <c r="H3225" s="1"/>
  <c r="F3223"/>
  <c r="G3223" s="1"/>
  <c r="F3222"/>
  <c r="H3222" s="1"/>
  <c r="F3221"/>
  <c r="G3221" s="1"/>
  <c r="F3217"/>
  <c r="H3217" s="1"/>
  <c r="F3216"/>
  <c r="G3216" s="1"/>
  <c r="F3215"/>
  <c r="H3215" s="1"/>
  <c r="F3213"/>
  <c r="G3213" s="1"/>
  <c r="F3212"/>
  <c r="H3212" s="1"/>
  <c r="F3211"/>
  <c r="G3211" s="1"/>
  <c r="H3208"/>
  <c r="F3207"/>
  <c r="G3207" s="1"/>
  <c r="F3206"/>
  <c r="H3206" s="1"/>
  <c r="F3204"/>
  <c r="G3204" s="1"/>
  <c r="F3203"/>
  <c r="H3203" s="1"/>
  <c r="F3202"/>
  <c r="H3202" s="1"/>
  <c r="F3199"/>
  <c r="H3199" s="1"/>
  <c r="F3198"/>
  <c r="H3198" s="1"/>
  <c r="F3197"/>
  <c r="G3197" s="1"/>
  <c r="F3196"/>
  <c r="H3196" s="1"/>
  <c r="F3195"/>
  <c r="G3195" s="1"/>
  <c r="F3193"/>
  <c r="H3193" s="1"/>
  <c r="F3192"/>
  <c r="G3192" s="1"/>
  <c r="F3190"/>
  <c r="H3190" s="1"/>
  <c r="F3189"/>
  <c r="G3189" s="1"/>
  <c r="H3184"/>
  <c r="G3184"/>
  <c r="F3183"/>
  <c r="G3183" s="1"/>
  <c r="F3182"/>
  <c r="H3182" s="1"/>
  <c r="F3181"/>
  <c r="G3181" s="1"/>
  <c r="F3179"/>
  <c r="H3179" s="1"/>
  <c r="F3176"/>
  <c r="G3176" s="1"/>
  <c r="F3174"/>
  <c r="H3174" s="1"/>
  <c r="F3172"/>
  <c r="G3172" s="1"/>
  <c r="F3171"/>
  <c r="H3171" s="1"/>
  <c r="F3168"/>
  <c r="G3168" s="1"/>
  <c r="F3167"/>
  <c r="H3167" s="1"/>
  <c r="F3166"/>
  <c r="H3166" s="1"/>
  <c r="F3165"/>
  <c r="H3165" s="1"/>
  <c r="F3163"/>
  <c r="G3163" s="1"/>
  <c r="F3162"/>
  <c r="H3162" s="1"/>
  <c r="F3161"/>
  <c r="H3161" s="1"/>
  <c r="F3159"/>
  <c r="H3159" s="1"/>
  <c r="F3158"/>
  <c r="H3158" s="1"/>
  <c r="F3157"/>
  <c r="H3157" s="1"/>
  <c r="F3156"/>
  <c r="G3156" s="1"/>
  <c r="F3155"/>
  <c r="H3155" s="1"/>
  <c r="F3154"/>
  <c r="H3154" s="1"/>
  <c r="F3153"/>
  <c r="H3153" s="1"/>
  <c r="F3151"/>
  <c r="G3151" s="1"/>
  <c r="F3150"/>
  <c r="H3150" s="1"/>
  <c r="F3148"/>
  <c r="G3148" s="1"/>
  <c r="F3147"/>
  <c r="H3147" s="1"/>
  <c r="K17" i="17"/>
  <c r="G3262" i="1" l="1"/>
  <c r="G3161"/>
  <c r="G3154"/>
  <c r="G3247"/>
  <c r="G3257"/>
  <c r="G3275"/>
  <c r="G3182"/>
  <c r="G3202"/>
  <c r="G3229"/>
  <c r="G3242"/>
  <c r="G3251"/>
  <c r="G3284"/>
  <c r="G3267"/>
  <c r="G3158"/>
  <c r="G3166"/>
  <c r="G3174"/>
  <c r="G3198"/>
  <c r="G3245"/>
  <c r="G3249"/>
  <c r="G3255"/>
  <c r="G3260"/>
  <c r="G3265"/>
  <c r="G3272"/>
  <c r="G3279"/>
  <c r="G3147"/>
  <c r="H3148"/>
  <c r="G3150"/>
  <c r="H3151"/>
  <c r="G3153"/>
  <c r="G3155"/>
  <c r="H3156"/>
  <c r="G3157"/>
  <c r="G3159"/>
  <c r="G3162"/>
  <c r="H3163"/>
  <c r="G3165"/>
  <c r="G3167"/>
  <c r="H3168"/>
  <c r="G3171"/>
  <c r="H3172"/>
  <c r="H3176"/>
  <c r="G3179"/>
  <c r="H3181"/>
  <c r="H3189"/>
  <c r="G3190"/>
  <c r="H3192"/>
  <c r="G3193"/>
  <c r="H3195"/>
  <c r="G3196"/>
  <c r="G3199"/>
  <c r="G3203"/>
  <c r="H3204"/>
  <c r="G3206"/>
  <c r="H3207"/>
  <c r="G3208"/>
  <c r="H3211"/>
  <c r="G3212"/>
  <c r="H3213"/>
  <c r="G3215"/>
  <c r="H3216"/>
  <c r="G3217"/>
  <c r="H3221"/>
  <c r="G3222"/>
  <c r="H3223"/>
  <c r="G3225"/>
  <c r="H3226"/>
  <c r="G3227"/>
  <c r="H3228"/>
  <c r="H3230"/>
  <c r="G3231"/>
  <c r="H3233"/>
  <c r="G3234"/>
  <c r="H3235"/>
  <c r="G3236"/>
  <c r="H3239"/>
  <c r="G3241"/>
  <c r="G3243"/>
  <c r="G3246"/>
  <c r="G3248"/>
  <c r="G3250"/>
  <c r="G3254"/>
  <c r="G3256"/>
  <c r="G3259"/>
  <c r="G3261"/>
  <c r="G3263"/>
  <c r="G3266"/>
  <c r="G3268"/>
  <c r="G3273"/>
  <c r="G3278"/>
  <c r="G3281"/>
  <c r="F3286"/>
  <c r="H3286" s="1"/>
  <c r="K345" i="17"/>
  <c r="K404"/>
  <c r="K286"/>
  <c r="I404"/>
  <c r="I345"/>
  <c r="I286"/>
  <c r="G3286" i="1" l="1"/>
  <c r="I69" i="18"/>
  <c r="I72"/>
  <c r="I73"/>
  <c r="I70"/>
  <c r="I71"/>
  <c r="I74"/>
  <c r="I75"/>
  <c r="I68"/>
  <c r="G76"/>
  <c r="E3083" i="1"/>
  <c r="D3083"/>
  <c r="C3083"/>
  <c r="F3081"/>
  <c r="H3081" s="1"/>
  <c r="F3078"/>
  <c r="H3078" s="1"/>
  <c r="F3076"/>
  <c r="H3076" s="1"/>
  <c r="F3075"/>
  <c r="H3075" s="1"/>
  <c r="F3072"/>
  <c r="H3072" s="1"/>
  <c r="F3071"/>
  <c r="G3071" s="1"/>
  <c r="F3070"/>
  <c r="H3070" s="1"/>
  <c r="F3069"/>
  <c r="H3069" s="1"/>
  <c r="F3065"/>
  <c r="H3065" s="1"/>
  <c r="F3064"/>
  <c r="H3064" s="1"/>
  <c r="F3063"/>
  <c r="H3063" s="1"/>
  <c r="F3062"/>
  <c r="H3062" s="1"/>
  <c r="F3060"/>
  <c r="H3060" s="1"/>
  <c r="F3059"/>
  <c r="H3059" s="1"/>
  <c r="F3058"/>
  <c r="H3058" s="1"/>
  <c r="F3057"/>
  <c r="H3057" s="1"/>
  <c r="F3056"/>
  <c r="H3056" s="1"/>
  <c r="F3054"/>
  <c r="H3054" s="1"/>
  <c r="F3053"/>
  <c r="H3053" s="1"/>
  <c r="F3052"/>
  <c r="H3052" s="1"/>
  <c r="F3051"/>
  <c r="H3051" s="1"/>
  <c r="F3048"/>
  <c r="H3048" s="1"/>
  <c r="F3047"/>
  <c r="H3047" s="1"/>
  <c r="F3046"/>
  <c r="H3046" s="1"/>
  <c r="F3045"/>
  <c r="H3045" s="1"/>
  <c r="F3044"/>
  <c r="H3044" s="1"/>
  <c r="F3043"/>
  <c r="H3043" s="1"/>
  <c r="F3042"/>
  <c r="H3042" s="1"/>
  <c r="F3040"/>
  <c r="H3040" s="1"/>
  <c r="F3039"/>
  <c r="H3039" s="1"/>
  <c r="F3038"/>
  <c r="H3038" s="1"/>
  <c r="F3036"/>
  <c r="H3036" s="1"/>
  <c r="F3033"/>
  <c r="H3033" s="1"/>
  <c r="F3032"/>
  <c r="H3032" s="1"/>
  <c r="F3031"/>
  <c r="H3031" s="1"/>
  <c r="F3030"/>
  <c r="H3030" s="1"/>
  <c r="F3028"/>
  <c r="H3028" s="1"/>
  <c r="F3027"/>
  <c r="H3027" s="1"/>
  <c r="F3026"/>
  <c r="H3026" s="1"/>
  <c r="F3025"/>
  <c r="H3025" s="1"/>
  <c r="F3024"/>
  <c r="H3024" s="1"/>
  <c r="F3023"/>
  <c r="H3023" s="1"/>
  <c r="F3022"/>
  <c r="H3022" s="1"/>
  <c r="F3020"/>
  <c r="H3020" s="1"/>
  <c r="F3019"/>
  <c r="H3019" s="1"/>
  <c r="F3018"/>
  <c r="H3018" s="1"/>
  <c r="F3014"/>
  <c r="H3014" s="1"/>
  <c r="F3013"/>
  <c r="H3013" s="1"/>
  <c r="F3012"/>
  <c r="H3012" s="1"/>
  <c r="F3010"/>
  <c r="H3010" s="1"/>
  <c r="F3009"/>
  <c r="H3009" s="1"/>
  <c r="F3008"/>
  <c r="H3008" s="1"/>
  <c r="F3005"/>
  <c r="H3005" s="1"/>
  <c r="F3004"/>
  <c r="H3004" s="1"/>
  <c r="F3003"/>
  <c r="H3003" s="1"/>
  <c r="F3001"/>
  <c r="H3001" s="1"/>
  <c r="F3000"/>
  <c r="H3000" s="1"/>
  <c r="F2999"/>
  <c r="H2999" s="1"/>
  <c r="F2996"/>
  <c r="H2996" s="1"/>
  <c r="F2995"/>
  <c r="H2995" s="1"/>
  <c r="F2994"/>
  <c r="G2994" s="1"/>
  <c r="F2993"/>
  <c r="H2993" s="1"/>
  <c r="F2992"/>
  <c r="H2992" s="1"/>
  <c r="F2990"/>
  <c r="H2990" s="1"/>
  <c r="F2989"/>
  <c r="H2989" s="1"/>
  <c r="F2987"/>
  <c r="H2987" s="1"/>
  <c r="F2986"/>
  <c r="H2986" s="1"/>
  <c r="H2981"/>
  <c r="G2981"/>
  <c r="F2980"/>
  <c r="G2980" s="1"/>
  <c r="F2979"/>
  <c r="H2979" s="1"/>
  <c r="F2978"/>
  <c r="H2978" s="1"/>
  <c r="F2976"/>
  <c r="H2976" s="1"/>
  <c r="F2973"/>
  <c r="H2973" s="1"/>
  <c r="F2971"/>
  <c r="H2971" s="1"/>
  <c r="F2969"/>
  <c r="G2969" s="1"/>
  <c r="F2968"/>
  <c r="H2968" s="1"/>
  <c r="F2965"/>
  <c r="G2965" s="1"/>
  <c r="F2963"/>
  <c r="H2963" s="1"/>
  <c r="F2962"/>
  <c r="H2962" s="1"/>
  <c r="F2961"/>
  <c r="H2961" s="1"/>
  <c r="F2959"/>
  <c r="H2959" s="1"/>
  <c r="F2958"/>
  <c r="H2958" s="1"/>
  <c r="F2957"/>
  <c r="G2957" s="1"/>
  <c r="F2955"/>
  <c r="H2955" s="1"/>
  <c r="F2954"/>
  <c r="G2954" s="1"/>
  <c r="F2953"/>
  <c r="H2953" s="1"/>
  <c r="F2952"/>
  <c r="G2952" s="1"/>
  <c r="F2951"/>
  <c r="H2951" s="1"/>
  <c r="F2950"/>
  <c r="G2950" s="1"/>
  <c r="F2949"/>
  <c r="H2949" s="1"/>
  <c r="F2947"/>
  <c r="G2947" s="1"/>
  <c r="F2946"/>
  <c r="H2946" s="1"/>
  <c r="F2944"/>
  <c r="G2944" s="1"/>
  <c r="H76" i="18"/>
  <c r="G3069" i="1" l="1"/>
  <c r="G3008"/>
  <c r="G3020"/>
  <c r="G2978"/>
  <c r="G2989"/>
  <c r="G3001"/>
  <c r="G3013"/>
  <c r="G3025"/>
  <c r="G3036"/>
  <c r="G3046"/>
  <c r="G3057"/>
  <c r="G2959"/>
  <c r="G2995"/>
  <c r="G3030"/>
  <c r="G3042"/>
  <c r="G3052"/>
  <c r="G3062"/>
  <c r="G3076"/>
  <c r="I76" i="18"/>
  <c r="G2962" i="1"/>
  <c r="G2968"/>
  <c r="G2973"/>
  <c r="G2986"/>
  <c r="G2992"/>
  <c r="G2999"/>
  <c r="G3004"/>
  <c r="G3010"/>
  <c r="G3018"/>
  <c r="G3023"/>
  <c r="G3027"/>
  <c r="G3032"/>
  <c r="G3039"/>
  <c r="G3044"/>
  <c r="G3048"/>
  <c r="G3054"/>
  <c r="G3059"/>
  <c r="G3064"/>
  <c r="G3072"/>
  <c r="G3081"/>
  <c r="H2944"/>
  <c r="G2946"/>
  <c r="H2947"/>
  <c r="G2949"/>
  <c r="H2950"/>
  <c r="G2951"/>
  <c r="H2952"/>
  <c r="G2953"/>
  <c r="H2954"/>
  <c r="G2955"/>
  <c r="H2957"/>
  <c r="G2958"/>
  <c r="G2961"/>
  <c r="G2963"/>
  <c r="H2965"/>
  <c r="H2969"/>
  <c r="G2971"/>
  <c r="G2976"/>
  <c r="G2979"/>
  <c r="G2987"/>
  <c r="G2990"/>
  <c r="G2993"/>
  <c r="G2996"/>
  <c r="G3000"/>
  <c r="G3003"/>
  <c r="G3005"/>
  <c r="G3009"/>
  <c r="G3012"/>
  <c r="G3014"/>
  <c r="G3019"/>
  <c r="G3022"/>
  <c r="G3024"/>
  <c r="G3026"/>
  <c r="G3028"/>
  <c r="G3031"/>
  <c r="G3033"/>
  <c r="G3038"/>
  <c r="G3040"/>
  <c r="G3043"/>
  <c r="G3045"/>
  <c r="G3047"/>
  <c r="G3051"/>
  <c r="G3053"/>
  <c r="G3056"/>
  <c r="G3058"/>
  <c r="G3060"/>
  <c r="G3063"/>
  <c r="G3065"/>
  <c r="G3070"/>
  <c r="G3075"/>
  <c r="G3078"/>
  <c r="F3083"/>
  <c r="H3083" s="1"/>
  <c r="G3083" l="1"/>
  <c r="I20" i="18" l="1"/>
  <c r="H20"/>
  <c r="G20"/>
  <c r="M2556" i="1" l="1"/>
  <c r="M2555"/>
  <c r="L2557"/>
  <c r="M2557" l="1"/>
  <c r="I191" i="17" l="1"/>
  <c r="H191"/>
  <c r="G191"/>
  <c r="G249"/>
  <c r="I249"/>
  <c r="H249"/>
  <c r="I137" l="1"/>
  <c r="H137"/>
  <c r="G137"/>
  <c r="H77"/>
  <c r="I77"/>
  <c r="G77"/>
  <c r="H18" l="1"/>
  <c r="G18"/>
  <c r="I18"/>
  <c r="E2877" i="1" l="1"/>
  <c r="D2877"/>
  <c r="C2877"/>
  <c r="F2875"/>
  <c r="G2875" s="1"/>
  <c r="F2872"/>
  <c r="H2872" s="1"/>
  <c r="F2870"/>
  <c r="G2870" s="1"/>
  <c r="F2869"/>
  <c r="H2869" s="1"/>
  <c r="F2866"/>
  <c r="G2866" s="1"/>
  <c r="F2865"/>
  <c r="G2865" s="1"/>
  <c r="F2864"/>
  <c r="H2864" s="1"/>
  <c r="F2863"/>
  <c r="G2863" s="1"/>
  <c r="F2859"/>
  <c r="H2859" s="1"/>
  <c r="F2858"/>
  <c r="G2858" s="1"/>
  <c r="F2857"/>
  <c r="H2857" s="1"/>
  <c r="F2856"/>
  <c r="G2856" s="1"/>
  <c r="F2854"/>
  <c r="H2854" s="1"/>
  <c r="F2853"/>
  <c r="G2853" s="1"/>
  <c r="F2852"/>
  <c r="H2852" s="1"/>
  <c r="F2851"/>
  <c r="G2851" s="1"/>
  <c r="F2850"/>
  <c r="H2850" s="1"/>
  <c r="F2848"/>
  <c r="G2848" s="1"/>
  <c r="F2847"/>
  <c r="H2847" s="1"/>
  <c r="F2846"/>
  <c r="G2846" s="1"/>
  <c r="F2845"/>
  <c r="H2845" s="1"/>
  <c r="F2842"/>
  <c r="G2842" s="1"/>
  <c r="F2841"/>
  <c r="H2841" s="1"/>
  <c r="F2840"/>
  <c r="G2840" s="1"/>
  <c r="F2839"/>
  <c r="H2839" s="1"/>
  <c r="F2838"/>
  <c r="G2838" s="1"/>
  <c r="F2837"/>
  <c r="H2837" s="1"/>
  <c r="F2836"/>
  <c r="G2836" s="1"/>
  <c r="F2834"/>
  <c r="H2834" s="1"/>
  <c r="F2833"/>
  <c r="G2833" s="1"/>
  <c r="F2832"/>
  <c r="H2832" s="1"/>
  <c r="F2830"/>
  <c r="G2830" s="1"/>
  <c r="F2827"/>
  <c r="H2827" s="1"/>
  <c r="F2826"/>
  <c r="G2826" s="1"/>
  <c r="F2825"/>
  <c r="H2825" s="1"/>
  <c r="F2824"/>
  <c r="G2824" s="1"/>
  <c r="F2822"/>
  <c r="H2822" s="1"/>
  <c r="F2821"/>
  <c r="G2821" s="1"/>
  <c r="F2820"/>
  <c r="H2820" s="1"/>
  <c r="F2819"/>
  <c r="G2819" s="1"/>
  <c r="F2818"/>
  <c r="H2818" s="1"/>
  <c r="F2817"/>
  <c r="G2817" s="1"/>
  <c r="F2816"/>
  <c r="H2816" s="1"/>
  <c r="F2814"/>
  <c r="G2814" s="1"/>
  <c r="F2813"/>
  <c r="H2813" s="1"/>
  <c r="F2812"/>
  <c r="G2812" s="1"/>
  <c r="F2808"/>
  <c r="H2808" s="1"/>
  <c r="F2807"/>
  <c r="G2807" s="1"/>
  <c r="F2806"/>
  <c r="H2806" s="1"/>
  <c r="F2804"/>
  <c r="G2804" s="1"/>
  <c r="F2803"/>
  <c r="H2803" s="1"/>
  <c r="F2802"/>
  <c r="G2802" s="1"/>
  <c r="F2799"/>
  <c r="H2799" s="1"/>
  <c r="F2798"/>
  <c r="G2798" s="1"/>
  <c r="F2797"/>
  <c r="H2797" s="1"/>
  <c r="F2795"/>
  <c r="G2795" s="1"/>
  <c r="F2794"/>
  <c r="H2794" s="1"/>
  <c r="F2793"/>
  <c r="G2793" s="1"/>
  <c r="F2790"/>
  <c r="H2790" s="1"/>
  <c r="F2789"/>
  <c r="G2789" s="1"/>
  <c r="F2788"/>
  <c r="G2788" s="1"/>
  <c r="F2787"/>
  <c r="H2787" s="1"/>
  <c r="F2786"/>
  <c r="G2786" s="1"/>
  <c r="F2784"/>
  <c r="H2784" s="1"/>
  <c r="F2783"/>
  <c r="G2783" s="1"/>
  <c r="F2781"/>
  <c r="H2781" s="1"/>
  <c r="F2780"/>
  <c r="G2780" s="1"/>
  <c r="H2775"/>
  <c r="G2775"/>
  <c r="F2774"/>
  <c r="G2774" s="1"/>
  <c r="F2773"/>
  <c r="H2773" s="1"/>
  <c r="F2772"/>
  <c r="G2772" s="1"/>
  <c r="F2770"/>
  <c r="H2770" s="1"/>
  <c r="F2767"/>
  <c r="G2767" s="1"/>
  <c r="F2765"/>
  <c r="H2765" s="1"/>
  <c r="F2763"/>
  <c r="G2763" s="1"/>
  <c r="F2762"/>
  <c r="H2762" s="1"/>
  <c r="F2759"/>
  <c r="G2759" s="1"/>
  <c r="F2757"/>
  <c r="H2757" s="1"/>
  <c r="F2756"/>
  <c r="G2756" s="1"/>
  <c r="F2755"/>
  <c r="H2755" s="1"/>
  <c r="F2753"/>
  <c r="G2753" s="1"/>
  <c r="F2752"/>
  <c r="H2752" s="1"/>
  <c r="F2751"/>
  <c r="G2751" s="1"/>
  <c r="F2749"/>
  <c r="H2749" s="1"/>
  <c r="F2748"/>
  <c r="G2748" s="1"/>
  <c r="F2747"/>
  <c r="H2747" s="1"/>
  <c r="F2746"/>
  <c r="G2746" s="1"/>
  <c r="F2745"/>
  <c r="H2745" s="1"/>
  <c r="F2744"/>
  <c r="G2744" s="1"/>
  <c r="F2743"/>
  <c r="H2743" s="1"/>
  <c r="F2741"/>
  <c r="G2741" s="1"/>
  <c r="F2740"/>
  <c r="H2740" s="1"/>
  <c r="F2738"/>
  <c r="G2738" s="1"/>
  <c r="F2737"/>
  <c r="H2737" s="1"/>
  <c r="I287" i="17"/>
  <c r="I346"/>
  <c r="I405"/>
  <c r="H405"/>
  <c r="G405"/>
  <c r="H346"/>
  <c r="G346"/>
  <c r="H287"/>
  <c r="G287"/>
  <c r="G2864" i="1" l="1"/>
  <c r="G2869"/>
  <c r="G2816"/>
  <c r="G2757"/>
  <c r="G2837"/>
  <c r="G2773"/>
  <c r="G2781"/>
  <c r="G2797"/>
  <c r="G2825"/>
  <c r="G2847"/>
  <c r="G2765"/>
  <c r="G2787"/>
  <c r="G2790"/>
  <c r="G2803"/>
  <c r="G2820"/>
  <c r="G2832"/>
  <c r="G2841"/>
  <c r="G2852"/>
  <c r="G2857"/>
  <c r="G2743"/>
  <c r="G2752"/>
  <c r="G2737"/>
  <c r="G2747"/>
  <c r="G2740"/>
  <c r="G2745"/>
  <c r="G2749"/>
  <c r="G2755"/>
  <c r="G2762"/>
  <c r="G2770"/>
  <c r="G2784"/>
  <c r="G2794"/>
  <c r="G2799"/>
  <c r="G2806"/>
  <c r="G2813"/>
  <c r="G2818"/>
  <c r="G2822"/>
  <c r="G2827"/>
  <c r="G2834"/>
  <c r="G2839"/>
  <c r="G2845"/>
  <c r="G2850"/>
  <c r="G2854"/>
  <c r="G2859"/>
  <c r="G2872"/>
  <c r="G2808"/>
  <c r="H2738"/>
  <c r="H2741"/>
  <c r="H2744"/>
  <c r="H2746"/>
  <c r="H2748"/>
  <c r="H2751"/>
  <c r="H2753"/>
  <c r="H2756"/>
  <c r="H2759"/>
  <c r="H2763"/>
  <c r="H2767"/>
  <c r="H2772"/>
  <c r="H2780"/>
  <c r="H2783"/>
  <c r="H2786"/>
  <c r="H2789"/>
  <c r="H2793"/>
  <c r="H2795"/>
  <c r="H2798"/>
  <c r="H2802"/>
  <c r="H2804"/>
  <c r="H2807"/>
  <c r="H2812"/>
  <c r="H2814"/>
  <c r="H2817"/>
  <c r="H2819"/>
  <c r="H2821"/>
  <c r="H2824"/>
  <c r="H2826"/>
  <c r="H2830"/>
  <c r="H2833"/>
  <c r="H2836"/>
  <c r="H2838"/>
  <c r="H2840"/>
  <c r="H2842"/>
  <c r="H2846"/>
  <c r="H2848"/>
  <c r="H2851"/>
  <c r="H2853"/>
  <c r="H2856"/>
  <c r="H2858"/>
  <c r="H2863"/>
  <c r="H2866"/>
  <c r="H2870"/>
  <c r="H2875"/>
  <c r="F2877"/>
  <c r="H2877" s="1"/>
  <c r="H80" i="16"/>
  <c r="I80"/>
  <c r="G80"/>
  <c r="I140"/>
  <c r="H140"/>
  <c r="G140"/>
  <c r="I19"/>
  <c r="H19"/>
  <c r="G19"/>
  <c r="E2670" i="1"/>
  <c r="D2670"/>
  <c r="C2670"/>
  <c r="F2668"/>
  <c r="H2668" s="1"/>
  <c r="F2665"/>
  <c r="H2665" s="1"/>
  <c r="F2663"/>
  <c r="H2663" s="1"/>
  <c r="F2662"/>
  <c r="H2662" s="1"/>
  <c r="F2659"/>
  <c r="H2659" s="1"/>
  <c r="F2658"/>
  <c r="G2658" s="1"/>
  <c r="F2657"/>
  <c r="H2657" s="1"/>
  <c r="F2656"/>
  <c r="H2656" s="1"/>
  <c r="F2652"/>
  <c r="H2652" s="1"/>
  <c r="F2651"/>
  <c r="H2651" s="1"/>
  <c r="F2650"/>
  <c r="H2650" s="1"/>
  <c r="F2649"/>
  <c r="H2649" s="1"/>
  <c r="F2647"/>
  <c r="H2647" s="1"/>
  <c r="G2646"/>
  <c r="F2646"/>
  <c r="H2646" s="1"/>
  <c r="F2645"/>
  <c r="H2645" s="1"/>
  <c r="F2644"/>
  <c r="H2644" s="1"/>
  <c r="F2643"/>
  <c r="H2643" s="1"/>
  <c r="F2641"/>
  <c r="H2641" s="1"/>
  <c r="F2640"/>
  <c r="H2640" s="1"/>
  <c r="F2639"/>
  <c r="H2639" s="1"/>
  <c r="F2638"/>
  <c r="H2638" s="1"/>
  <c r="F2635"/>
  <c r="H2635" s="1"/>
  <c r="F2634"/>
  <c r="H2634" s="1"/>
  <c r="F2633"/>
  <c r="H2633" s="1"/>
  <c r="F2632"/>
  <c r="H2632" s="1"/>
  <c r="F2631"/>
  <c r="G2631" s="1"/>
  <c r="F2630"/>
  <c r="H2630" s="1"/>
  <c r="F2629"/>
  <c r="G2629" s="1"/>
  <c r="F2627"/>
  <c r="H2627" s="1"/>
  <c r="F2626"/>
  <c r="G2626" s="1"/>
  <c r="F2625"/>
  <c r="H2625" s="1"/>
  <c r="F2623"/>
  <c r="G2623" s="1"/>
  <c r="F2620"/>
  <c r="H2620" s="1"/>
  <c r="F2619"/>
  <c r="G2619" s="1"/>
  <c r="F2618"/>
  <c r="H2618" s="1"/>
  <c r="F2617"/>
  <c r="G2617" s="1"/>
  <c r="F2615"/>
  <c r="H2615" s="1"/>
  <c r="F2614"/>
  <c r="G2614" s="1"/>
  <c r="F2613"/>
  <c r="H2613" s="1"/>
  <c r="F2612"/>
  <c r="G2612" s="1"/>
  <c r="F2611"/>
  <c r="H2611" s="1"/>
  <c r="F2610"/>
  <c r="G2610" s="1"/>
  <c r="F2609"/>
  <c r="H2609" s="1"/>
  <c r="F2607"/>
  <c r="G2607" s="1"/>
  <c r="F2606"/>
  <c r="H2606" s="1"/>
  <c r="F2605"/>
  <c r="H2605" s="1"/>
  <c r="F2601"/>
  <c r="H2601" s="1"/>
  <c r="F2600"/>
  <c r="G2600" s="1"/>
  <c r="F2599"/>
  <c r="H2599" s="1"/>
  <c r="F2597"/>
  <c r="H2597" s="1"/>
  <c r="F2596"/>
  <c r="H2596" s="1"/>
  <c r="F2595"/>
  <c r="H2595" s="1"/>
  <c r="F2592"/>
  <c r="H2592" s="1"/>
  <c r="F2591"/>
  <c r="H2591" s="1"/>
  <c r="F2590"/>
  <c r="H2590" s="1"/>
  <c r="F2588"/>
  <c r="G2588" s="1"/>
  <c r="F2587"/>
  <c r="H2587" s="1"/>
  <c r="F2586"/>
  <c r="G2586" s="1"/>
  <c r="F2583"/>
  <c r="H2583" s="1"/>
  <c r="F2582"/>
  <c r="G2582" s="1"/>
  <c r="F2581"/>
  <c r="G2581" s="1"/>
  <c r="F2580"/>
  <c r="H2580" s="1"/>
  <c r="F2579"/>
  <c r="G2579" s="1"/>
  <c r="F2577"/>
  <c r="H2577" s="1"/>
  <c r="F2576"/>
  <c r="G2576" s="1"/>
  <c r="F2574"/>
  <c r="H2574" s="1"/>
  <c r="F2573"/>
  <c r="G2573" s="1"/>
  <c r="H2568"/>
  <c r="F2567"/>
  <c r="G2567" s="1"/>
  <c r="F2566"/>
  <c r="G2566" s="1"/>
  <c r="F2565"/>
  <c r="H2565" s="1"/>
  <c r="F2563"/>
  <c r="G2563" s="1"/>
  <c r="F2560"/>
  <c r="H2560" s="1"/>
  <c r="F2558"/>
  <c r="G2558" s="1"/>
  <c r="F2556"/>
  <c r="H2556" s="1"/>
  <c r="F2555"/>
  <c r="G2555" s="1"/>
  <c r="F2552"/>
  <c r="H2552" s="1"/>
  <c r="F2550"/>
  <c r="H2550" s="1"/>
  <c r="F2549"/>
  <c r="H2549" s="1"/>
  <c r="F2548"/>
  <c r="H2548" s="1"/>
  <c r="F2546"/>
  <c r="H2546" s="1"/>
  <c r="F2545"/>
  <c r="H2545" s="1"/>
  <c r="F2544"/>
  <c r="H2544" s="1"/>
  <c r="F2542"/>
  <c r="G2542" s="1"/>
  <c r="F2541"/>
  <c r="H2541" s="1"/>
  <c r="F2540"/>
  <c r="H2540" s="1"/>
  <c r="F2539"/>
  <c r="H2539" s="1"/>
  <c r="F2538"/>
  <c r="H2538" s="1"/>
  <c r="F2537"/>
  <c r="H2537" s="1"/>
  <c r="F2536"/>
  <c r="H2536" s="1"/>
  <c r="F2534"/>
  <c r="H2534" s="1"/>
  <c r="F2533"/>
  <c r="H2533" s="1"/>
  <c r="F2531"/>
  <c r="H2531" s="1"/>
  <c r="F2530"/>
  <c r="G2635" l="1"/>
  <c r="G2659"/>
  <c r="G2641"/>
  <c r="G2651"/>
  <c r="G2668"/>
  <c r="G2877"/>
  <c r="F2670"/>
  <c r="H2670" s="1"/>
  <c r="G2533"/>
  <c r="G2538"/>
  <c r="G2545"/>
  <c r="G2550"/>
  <c r="G2556"/>
  <c r="G2580"/>
  <c r="G2587"/>
  <c r="G2591"/>
  <c r="G2597"/>
  <c r="G2633"/>
  <c r="G2639"/>
  <c r="G2644"/>
  <c r="G2649"/>
  <c r="G2656"/>
  <c r="G2663"/>
  <c r="G2530"/>
  <c r="G2536"/>
  <c r="G2540"/>
  <c r="G2548"/>
  <c r="G2595"/>
  <c r="G2605"/>
  <c r="H2530"/>
  <c r="G2531"/>
  <c r="G2534"/>
  <c r="G2537"/>
  <c r="G2539"/>
  <c r="G2541"/>
  <c r="H2542"/>
  <c r="G2544"/>
  <c r="G2546"/>
  <c r="G2549"/>
  <c r="G2552"/>
  <c r="H2555"/>
  <c r="H2558"/>
  <c r="G2560"/>
  <c r="H2563"/>
  <c r="G2565"/>
  <c r="H2566"/>
  <c r="G2568"/>
  <c r="H2573"/>
  <c r="G2574"/>
  <c r="H2576"/>
  <c r="G2577"/>
  <c r="H2579"/>
  <c r="H2582"/>
  <c r="G2583"/>
  <c r="H2586"/>
  <c r="H2588"/>
  <c r="G2590"/>
  <c r="G2592"/>
  <c r="G2596"/>
  <c r="G2599"/>
  <c r="H2600"/>
  <c r="G2601"/>
  <c r="G2606"/>
  <c r="H2607"/>
  <c r="G2609"/>
  <c r="H2610"/>
  <c r="G2611"/>
  <c r="H2612"/>
  <c r="G2613"/>
  <c r="H2614"/>
  <c r="G2615"/>
  <c r="H2617"/>
  <c r="G2618"/>
  <c r="H2619"/>
  <c r="G2620"/>
  <c r="H2623"/>
  <c r="G2625"/>
  <c r="H2626"/>
  <c r="G2627"/>
  <c r="H2629"/>
  <c r="G2630"/>
  <c r="H2631"/>
  <c r="G2632"/>
  <c r="G2634"/>
  <c r="G2638"/>
  <c r="G2640"/>
  <c r="G2643"/>
  <c r="G2645"/>
  <c r="G2647"/>
  <c r="G2650"/>
  <c r="G2652"/>
  <c r="G2657"/>
  <c r="G2662"/>
  <c r="G2665"/>
  <c r="G2670" l="1"/>
  <c r="I75" i="15" l="1"/>
  <c r="H75"/>
  <c r="G75"/>
  <c r="G21"/>
  <c r="I21"/>
  <c r="H21"/>
  <c r="F2333" i="1" l="1"/>
  <c r="H2333" s="1"/>
  <c r="F2334"/>
  <c r="G2334" s="1"/>
  <c r="F2360"/>
  <c r="H2360" s="1"/>
  <c r="F2361"/>
  <c r="G2361" s="1"/>
  <c r="F2362"/>
  <c r="H2362" s="1"/>
  <c r="F2324"/>
  <c r="E2464"/>
  <c r="D2464"/>
  <c r="C2464"/>
  <c r="F2462"/>
  <c r="H2462" s="1"/>
  <c r="F2459"/>
  <c r="G2459" s="1"/>
  <c r="F2457"/>
  <c r="H2457" s="1"/>
  <c r="F2456"/>
  <c r="G2456" s="1"/>
  <c r="F2453"/>
  <c r="H2453" s="1"/>
  <c r="F2452"/>
  <c r="G2452" s="1"/>
  <c r="F2451"/>
  <c r="G2451" s="1"/>
  <c r="F2450"/>
  <c r="H2450" s="1"/>
  <c r="F2446"/>
  <c r="G2446" s="1"/>
  <c r="F2445"/>
  <c r="H2445" s="1"/>
  <c r="F2444"/>
  <c r="G2444" s="1"/>
  <c r="F2443"/>
  <c r="H2443" s="1"/>
  <c r="F2441"/>
  <c r="G2441" s="1"/>
  <c r="F2440"/>
  <c r="H2440" s="1"/>
  <c r="F2439"/>
  <c r="G2439" s="1"/>
  <c r="F2438"/>
  <c r="H2438" s="1"/>
  <c r="F2437"/>
  <c r="G2437" s="1"/>
  <c r="F2435"/>
  <c r="H2435" s="1"/>
  <c r="F2434"/>
  <c r="G2434" s="1"/>
  <c r="F2433"/>
  <c r="H2433" s="1"/>
  <c r="F2432"/>
  <c r="G2432" s="1"/>
  <c r="F2429"/>
  <c r="H2429" s="1"/>
  <c r="F2428"/>
  <c r="G2428" s="1"/>
  <c r="F2427"/>
  <c r="H2427" s="1"/>
  <c r="F2426"/>
  <c r="G2426" s="1"/>
  <c r="F2425"/>
  <c r="H2425" s="1"/>
  <c r="F2424"/>
  <c r="G2424" s="1"/>
  <c r="F2423"/>
  <c r="H2423" s="1"/>
  <c r="F2421"/>
  <c r="G2421" s="1"/>
  <c r="F2420"/>
  <c r="H2420" s="1"/>
  <c r="F2419"/>
  <c r="G2419" s="1"/>
  <c r="F2417"/>
  <c r="H2417" s="1"/>
  <c r="F2414"/>
  <c r="G2414" s="1"/>
  <c r="F2413"/>
  <c r="H2413" s="1"/>
  <c r="F2412"/>
  <c r="G2412" s="1"/>
  <c r="F2411"/>
  <c r="H2411" s="1"/>
  <c r="F2409"/>
  <c r="G2409" s="1"/>
  <c r="F2408"/>
  <c r="H2408" s="1"/>
  <c r="F2407"/>
  <c r="G2407" s="1"/>
  <c r="F2406"/>
  <c r="H2406" s="1"/>
  <c r="F2405"/>
  <c r="G2405" s="1"/>
  <c r="F2404"/>
  <c r="H2404" s="1"/>
  <c r="F2403"/>
  <c r="G2403" s="1"/>
  <c r="F2401"/>
  <c r="H2401" s="1"/>
  <c r="F2400"/>
  <c r="G2400" s="1"/>
  <c r="F2399"/>
  <c r="H2399" s="1"/>
  <c r="F2395"/>
  <c r="G2395" s="1"/>
  <c r="F2394"/>
  <c r="H2394" s="1"/>
  <c r="F2393"/>
  <c r="G2393" s="1"/>
  <c r="F2391"/>
  <c r="H2391" s="1"/>
  <c r="F2390"/>
  <c r="G2390" s="1"/>
  <c r="F2389"/>
  <c r="H2389" s="1"/>
  <c r="F2386"/>
  <c r="G2386" s="1"/>
  <c r="F2385"/>
  <c r="H2385" s="1"/>
  <c r="F2384"/>
  <c r="G2384" s="1"/>
  <c r="F2382"/>
  <c r="H2382" s="1"/>
  <c r="F2381"/>
  <c r="G2381" s="1"/>
  <c r="F2380"/>
  <c r="H2380" s="1"/>
  <c r="F2377"/>
  <c r="G2377" s="1"/>
  <c r="F2376"/>
  <c r="H2376" s="1"/>
  <c r="F2375"/>
  <c r="G2375" s="1"/>
  <c r="F2374"/>
  <c r="G2374" s="1"/>
  <c r="F2373"/>
  <c r="H2373" s="1"/>
  <c r="F2371"/>
  <c r="G2371" s="1"/>
  <c r="F2370"/>
  <c r="H2370" s="1"/>
  <c r="F2368"/>
  <c r="G2368" s="1"/>
  <c r="F2367"/>
  <c r="H2367" s="1"/>
  <c r="F2359"/>
  <c r="H2359" s="1"/>
  <c r="F2357"/>
  <c r="G2357" s="1"/>
  <c r="F2354"/>
  <c r="H2354" s="1"/>
  <c r="F2352"/>
  <c r="G2352" s="1"/>
  <c r="F2350"/>
  <c r="H2350" s="1"/>
  <c r="F2349"/>
  <c r="G2349" s="1"/>
  <c r="F2346"/>
  <c r="H2346" s="1"/>
  <c r="F2344"/>
  <c r="G2344" s="1"/>
  <c r="F2343"/>
  <c r="H2343" s="1"/>
  <c r="F2342"/>
  <c r="G2342" s="1"/>
  <c r="F2340"/>
  <c r="H2340" s="1"/>
  <c r="F2339"/>
  <c r="G2339" s="1"/>
  <c r="F2338"/>
  <c r="H2338" s="1"/>
  <c r="F2336"/>
  <c r="G2336" s="1"/>
  <c r="F2335"/>
  <c r="H2335" s="1"/>
  <c r="F2332"/>
  <c r="H2332" s="1"/>
  <c r="F2331"/>
  <c r="G2331" s="1"/>
  <c r="F2330"/>
  <c r="H2330" s="1"/>
  <c r="F2328"/>
  <c r="G2328" s="1"/>
  <c r="F2327"/>
  <c r="H2327" s="1"/>
  <c r="F2325"/>
  <c r="G2325" s="1"/>
  <c r="L17" i="13"/>
  <c r="M24"/>
  <c r="M25" s="1"/>
  <c r="M20"/>
  <c r="L20"/>
  <c r="L18"/>
  <c r="L19"/>
  <c r="F1949" i="1"/>
  <c r="F1950"/>
  <c r="G1950" s="1"/>
  <c r="F1951"/>
  <c r="G1951" s="1"/>
  <c r="E2257"/>
  <c r="D2257"/>
  <c r="C2257"/>
  <c r="F2255"/>
  <c r="H2255" s="1"/>
  <c r="F2252"/>
  <c r="H2252" s="1"/>
  <c r="F2250"/>
  <c r="H2250" s="1"/>
  <c r="F2249"/>
  <c r="H2249" s="1"/>
  <c r="F2246"/>
  <c r="H2246" s="1"/>
  <c r="F2245"/>
  <c r="G2245" s="1"/>
  <c r="F2244"/>
  <c r="H2244" s="1"/>
  <c r="F2243"/>
  <c r="H2243" s="1"/>
  <c r="F2239"/>
  <c r="H2239" s="1"/>
  <c r="F2238"/>
  <c r="H2238" s="1"/>
  <c r="F2237"/>
  <c r="H2237" s="1"/>
  <c r="F2236"/>
  <c r="H2236" s="1"/>
  <c r="F2234"/>
  <c r="H2234" s="1"/>
  <c r="F2233"/>
  <c r="H2233" s="1"/>
  <c r="F2232"/>
  <c r="H2232" s="1"/>
  <c r="F2231"/>
  <c r="G2231" s="1"/>
  <c r="F2230"/>
  <c r="H2230" s="1"/>
  <c r="F2228"/>
  <c r="G2228" s="1"/>
  <c r="F2227"/>
  <c r="H2227" s="1"/>
  <c r="F2226"/>
  <c r="G2226" s="1"/>
  <c r="F2225"/>
  <c r="H2225" s="1"/>
  <c r="F2222"/>
  <c r="H2222" s="1"/>
  <c r="F2221"/>
  <c r="H2221" s="1"/>
  <c r="F2220"/>
  <c r="G2220" s="1"/>
  <c r="F2219"/>
  <c r="H2219" s="1"/>
  <c r="F2218"/>
  <c r="H2218" s="1"/>
  <c r="F2217"/>
  <c r="H2217" s="1"/>
  <c r="F2216"/>
  <c r="G2216" s="1"/>
  <c r="F2214"/>
  <c r="H2214" s="1"/>
  <c r="F2213"/>
  <c r="H2213" s="1"/>
  <c r="F2212"/>
  <c r="H2212" s="1"/>
  <c r="F2210"/>
  <c r="G2210" s="1"/>
  <c r="F2207"/>
  <c r="H2207" s="1"/>
  <c r="F2206"/>
  <c r="G2206" s="1"/>
  <c r="F2205"/>
  <c r="H2205" s="1"/>
  <c r="F2204"/>
  <c r="G2204" s="1"/>
  <c r="F2202"/>
  <c r="H2202" s="1"/>
  <c r="F2201"/>
  <c r="G2201" s="1"/>
  <c r="F2200"/>
  <c r="H2200" s="1"/>
  <c r="F2199"/>
  <c r="G2199" s="1"/>
  <c r="F2198"/>
  <c r="H2198" s="1"/>
  <c r="F2197"/>
  <c r="G2197" s="1"/>
  <c r="F2196"/>
  <c r="H2196" s="1"/>
  <c r="F2194"/>
  <c r="G2194" s="1"/>
  <c r="F2193"/>
  <c r="H2193" s="1"/>
  <c r="F2192"/>
  <c r="G2192" s="1"/>
  <c r="F2188"/>
  <c r="H2188" s="1"/>
  <c r="F2187"/>
  <c r="G2187" s="1"/>
  <c r="F2186"/>
  <c r="H2186" s="1"/>
  <c r="F2184"/>
  <c r="G2184" s="1"/>
  <c r="F2183"/>
  <c r="H2183" s="1"/>
  <c r="F2182"/>
  <c r="G2182" s="1"/>
  <c r="F2179"/>
  <c r="H2179" s="1"/>
  <c r="F2178"/>
  <c r="G2178" s="1"/>
  <c r="F2177"/>
  <c r="H2177" s="1"/>
  <c r="F2175"/>
  <c r="H2175" s="1"/>
  <c r="F2174"/>
  <c r="H2174" s="1"/>
  <c r="F2173"/>
  <c r="G2173" s="1"/>
  <c r="F2170"/>
  <c r="H2170" s="1"/>
  <c r="F2169"/>
  <c r="G2169" s="1"/>
  <c r="F2168"/>
  <c r="G2168" s="1"/>
  <c r="F2167"/>
  <c r="H2167" s="1"/>
  <c r="F2166"/>
  <c r="G2166" s="1"/>
  <c r="F2164"/>
  <c r="H2164" s="1"/>
  <c r="F2163"/>
  <c r="H2163" s="1"/>
  <c r="F2161"/>
  <c r="H2161" s="1"/>
  <c r="F2160"/>
  <c r="H2160" s="1"/>
  <c r="F2155"/>
  <c r="H2155" s="1"/>
  <c r="F2154"/>
  <c r="G2154" s="1"/>
  <c r="F2152"/>
  <c r="H2152" s="1"/>
  <c r="F2149"/>
  <c r="G2149" s="1"/>
  <c r="F2147"/>
  <c r="H2147" s="1"/>
  <c r="F2145"/>
  <c r="G2145" s="1"/>
  <c r="F2144"/>
  <c r="H2144" s="1"/>
  <c r="F2141"/>
  <c r="G2141" s="1"/>
  <c r="F2139"/>
  <c r="H2139" s="1"/>
  <c r="F2138"/>
  <c r="G2138" s="1"/>
  <c r="F2137"/>
  <c r="H2137" s="1"/>
  <c r="F2135"/>
  <c r="G2135" s="1"/>
  <c r="F2134"/>
  <c r="H2134" s="1"/>
  <c r="F2133"/>
  <c r="H2133" s="1"/>
  <c r="F2131"/>
  <c r="H2131" s="1"/>
  <c r="F2130"/>
  <c r="G2130" s="1"/>
  <c r="F2129"/>
  <c r="H2129" s="1"/>
  <c r="F2128"/>
  <c r="G2128" s="1"/>
  <c r="F2127"/>
  <c r="H2127" s="1"/>
  <c r="F2126"/>
  <c r="G2126" s="1"/>
  <c r="F2124"/>
  <c r="H2124" s="1"/>
  <c r="F2123"/>
  <c r="H2123" s="1"/>
  <c r="F2121"/>
  <c r="H2121" s="1"/>
  <c r="F2120"/>
  <c r="E2053"/>
  <c r="D2053"/>
  <c r="C2053"/>
  <c r="F2051"/>
  <c r="H2051" s="1"/>
  <c r="F2048"/>
  <c r="H2048" s="1"/>
  <c r="F2046"/>
  <c r="H2046" s="1"/>
  <c r="F2045"/>
  <c r="H2045" s="1"/>
  <c r="F2042"/>
  <c r="H2042" s="1"/>
  <c r="F2041"/>
  <c r="G2041" s="1"/>
  <c r="F2040"/>
  <c r="H2040" s="1"/>
  <c r="F2039"/>
  <c r="H2039" s="1"/>
  <c r="F2035"/>
  <c r="H2035" s="1"/>
  <c r="F2034"/>
  <c r="G2034" s="1"/>
  <c r="F2033"/>
  <c r="H2033" s="1"/>
  <c r="F2032"/>
  <c r="G2032" s="1"/>
  <c r="F2030"/>
  <c r="H2030" s="1"/>
  <c r="F2029"/>
  <c r="G2029" s="1"/>
  <c r="F2028"/>
  <c r="H2028" s="1"/>
  <c r="F2027"/>
  <c r="G2027" s="1"/>
  <c r="F2026"/>
  <c r="H2026" s="1"/>
  <c r="F2024"/>
  <c r="G2024" s="1"/>
  <c r="F2023"/>
  <c r="H2023" s="1"/>
  <c r="F2022"/>
  <c r="G2022" s="1"/>
  <c r="F2021"/>
  <c r="H2021" s="1"/>
  <c r="F2018"/>
  <c r="G2018" s="1"/>
  <c r="F2017"/>
  <c r="H2017" s="1"/>
  <c r="F2016"/>
  <c r="G2016" s="1"/>
  <c r="F2015"/>
  <c r="H2015" s="1"/>
  <c r="F2014"/>
  <c r="G2014" s="1"/>
  <c r="F2013"/>
  <c r="H2013" s="1"/>
  <c r="F2012"/>
  <c r="G2012" s="1"/>
  <c r="F2010"/>
  <c r="H2010" s="1"/>
  <c r="F2009"/>
  <c r="G2009" s="1"/>
  <c r="F2008"/>
  <c r="H2008" s="1"/>
  <c r="F2006"/>
  <c r="G2006" s="1"/>
  <c r="F2003"/>
  <c r="H2003" s="1"/>
  <c r="F2002"/>
  <c r="G2002" s="1"/>
  <c r="F2001"/>
  <c r="H2001" s="1"/>
  <c r="F2000"/>
  <c r="G2000" s="1"/>
  <c r="F1998"/>
  <c r="H1998" s="1"/>
  <c r="F1997"/>
  <c r="G1997" s="1"/>
  <c r="F1996"/>
  <c r="H1996" s="1"/>
  <c r="F1995"/>
  <c r="G1995" s="1"/>
  <c r="F1994"/>
  <c r="H1994" s="1"/>
  <c r="F1993"/>
  <c r="G1993" s="1"/>
  <c r="F1992"/>
  <c r="H1992" s="1"/>
  <c r="F1990"/>
  <c r="G1990" s="1"/>
  <c r="F1989"/>
  <c r="H1989" s="1"/>
  <c r="F1988"/>
  <c r="G1988" s="1"/>
  <c r="F1984"/>
  <c r="H1984" s="1"/>
  <c r="F1983"/>
  <c r="G1983" s="1"/>
  <c r="F1982"/>
  <c r="H1982" s="1"/>
  <c r="F1980"/>
  <c r="G1980" s="1"/>
  <c r="F1979"/>
  <c r="H1979" s="1"/>
  <c r="F1978"/>
  <c r="G1978" s="1"/>
  <c r="F1975"/>
  <c r="H1975" s="1"/>
  <c r="F1974"/>
  <c r="G1974" s="1"/>
  <c r="F1973"/>
  <c r="H1973" s="1"/>
  <c r="F1971"/>
  <c r="G1971" s="1"/>
  <c r="F1970"/>
  <c r="H1970" s="1"/>
  <c r="F1969"/>
  <c r="G1969" s="1"/>
  <c r="F1966"/>
  <c r="H1966" s="1"/>
  <c r="F1965"/>
  <c r="G1965" s="1"/>
  <c r="F1964"/>
  <c r="G1964" s="1"/>
  <c r="F1963"/>
  <c r="H1963" s="1"/>
  <c r="F1962"/>
  <c r="G1962" s="1"/>
  <c r="F1960"/>
  <c r="H1960" s="1"/>
  <c r="F1959"/>
  <c r="G1959" s="1"/>
  <c r="F1957"/>
  <c r="H1957" s="1"/>
  <c r="F1956"/>
  <c r="G1956" s="1"/>
  <c r="H1951"/>
  <c r="F1948"/>
  <c r="H1948" s="1"/>
  <c r="F1945"/>
  <c r="G1945" s="1"/>
  <c r="F1943"/>
  <c r="H1943" s="1"/>
  <c r="F1941"/>
  <c r="G1941" s="1"/>
  <c r="F1940"/>
  <c r="H1940" s="1"/>
  <c r="F1937"/>
  <c r="G1937" s="1"/>
  <c r="F1935"/>
  <c r="H1935" s="1"/>
  <c r="F1934"/>
  <c r="G1934" s="1"/>
  <c r="F1933"/>
  <c r="H1933" s="1"/>
  <c r="F1931"/>
  <c r="G1931" s="1"/>
  <c r="F1930"/>
  <c r="H1930" s="1"/>
  <c r="F1929"/>
  <c r="G1929" s="1"/>
  <c r="F1927"/>
  <c r="H1927" s="1"/>
  <c r="F1926"/>
  <c r="G1926" s="1"/>
  <c r="F1925"/>
  <c r="H1925" s="1"/>
  <c r="F1924"/>
  <c r="G1924" s="1"/>
  <c r="F1923"/>
  <c r="H1923" s="1"/>
  <c r="F1922"/>
  <c r="H1922" s="1"/>
  <c r="F1920"/>
  <c r="H1920" s="1"/>
  <c r="F1919"/>
  <c r="G1919" s="1"/>
  <c r="F1917"/>
  <c r="H1917" s="1"/>
  <c r="F1916"/>
  <c r="G1916" s="1"/>
  <c r="I180" i="14"/>
  <c r="H180"/>
  <c r="G180"/>
  <c r="G78"/>
  <c r="I78"/>
  <c r="H78"/>
  <c r="G128"/>
  <c r="I128"/>
  <c r="H128"/>
  <c r="I18"/>
  <c r="H18"/>
  <c r="G18"/>
  <c r="H20" i="13"/>
  <c r="I20"/>
  <c r="G20"/>
  <c r="F2257" i="1" l="1"/>
  <c r="H2257" s="1"/>
  <c r="G2440"/>
  <c r="G2001"/>
  <c r="G1935"/>
  <c r="G2030"/>
  <c r="G2039"/>
  <c r="G2046"/>
  <c r="G1992"/>
  <c r="G2021"/>
  <c r="G1930"/>
  <c r="G1943"/>
  <c r="G1960"/>
  <c r="G1973"/>
  <c r="G1996"/>
  <c r="G2008"/>
  <c r="G2026"/>
  <c r="G2360"/>
  <c r="G2429"/>
  <c r="G2453"/>
  <c r="G2362"/>
  <c r="G1922"/>
  <c r="G1927"/>
  <c r="G1933"/>
  <c r="G1940"/>
  <c r="G1948"/>
  <c r="G1957"/>
  <c r="G1963"/>
  <c r="G1966"/>
  <c r="G1982"/>
  <c r="G1994"/>
  <c r="G1998"/>
  <c r="G2003"/>
  <c r="G2010"/>
  <c r="G2023"/>
  <c r="G2028"/>
  <c r="G2042"/>
  <c r="G2051"/>
  <c r="G2332"/>
  <c r="G2338"/>
  <c r="G2370"/>
  <c r="G2425"/>
  <c r="G2435"/>
  <c r="G2445"/>
  <c r="G2462"/>
  <c r="H2334"/>
  <c r="G2333"/>
  <c r="G2327"/>
  <c r="F2464"/>
  <c r="H2464" s="1"/>
  <c r="G2343"/>
  <c r="G2350"/>
  <c r="G2359"/>
  <c r="G2376"/>
  <c r="G2382"/>
  <c r="G2389"/>
  <c r="G2394"/>
  <c r="G2401"/>
  <c r="G2406"/>
  <c r="G2411"/>
  <c r="G2417"/>
  <c r="G2423"/>
  <c r="G2427"/>
  <c r="G2433"/>
  <c r="G2438"/>
  <c r="G2443"/>
  <c r="G2450"/>
  <c r="G2457"/>
  <c r="G2324"/>
  <c r="G2330"/>
  <c r="G2335"/>
  <c r="G2340"/>
  <c r="G2346"/>
  <c r="G2354"/>
  <c r="G2367"/>
  <c r="G2373"/>
  <c r="G2380"/>
  <c r="G2385"/>
  <c r="G2391"/>
  <c r="G2399"/>
  <c r="G2404"/>
  <c r="G2408"/>
  <c r="G2413"/>
  <c r="G2420"/>
  <c r="H2325"/>
  <c r="H2328"/>
  <c r="H2331"/>
  <c r="H2336"/>
  <c r="H2339"/>
  <c r="H2342"/>
  <c r="H2344"/>
  <c r="H2349"/>
  <c r="H2352"/>
  <c r="H2357"/>
  <c r="H2368"/>
  <c r="H2371"/>
  <c r="H2374"/>
  <c r="H2377"/>
  <c r="H2381"/>
  <c r="H2384"/>
  <c r="H2386"/>
  <c r="H2390"/>
  <c r="H2393"/>
  <c r="H2395"/>
  <c r="H2400"/>
  <c r="H2403"/>
  <c r="H2405"/>
  <c r="H2407"/>
  <c r="H2409"/>
  <c r="H2412"/>
  <c r="H2414"/>
  <c r="H2419"/>
  <c r="H2421"/>
  <c r="H2424"/>
  <c r="H2426"/>
  <c r="H2428"/>
  <c r="H2432"/>
  <c r="H2434"/>
  <c r="H2437"/>
  <c r="H2439"/>
  <c r="H2441"/>
  <c r="H2444"/>
  <c r="H2446"/>
  <c r="H2451"/>
  <c r="H2456"/>
  <c r="H2459"/>
  <c r="H2324"/>
  <c r="H2201"/>
  <c r="G2207"/>
  <c r="G2213"/>
  <c r="H2199"/>
  <c r="G1989"/>
  <c r="G2163"/>
  <c r="G2236"/>
  <c r="G2123"/>
  <c r="G2202"/>
  <c r="G2222"/>
  <c r="G2243"/>
  <c r="G2250"/>
  <c r="G2198"/>
  <c r="G2120"/>
  <c r="G2133"/>
  <c r="G2147"/>
  <c r="G2160"/>
  <c r="G2175"/>
  <c r="G2186"/>
  <c r="G2205"/>
  <c r="G2218"/>
  <c r="G2233"/>
  <c r="G2238"/>
  <c r="G2246"/>
  <c r="G2255"/>
  <c r="H2120"/>
  <c r="G2121"/>
  <c r="G2124"/>
  <c r="H2126"/>
  <c r="G2127"/>
  <c r="H2128"/>
  <c r="G2129"/>
  <c r="H2130"/>
  <c r="G2131"/>
  <c r="G2134"/>
  <c r="H2135"/>
  <c r="G2137"/>
  <c r="H2138"/>
  <c r="G2139"/>
  <c r="H2141"/>
  <c r="G2144"/>
  <c r="H2145"/>
  <c r="H2149"/>
  <c r="G2152"/>
  <c r="H2154"/>
  <c r="G2155"/>
  <c r="G2161"/>
  <c r="G2164"/>
  <c r="H2166"/>
  <c r="G2167"/>
  <c r="H2169"/>
  <c r="G2170"/>
  <c r="H2173"/>
  <c r="G2174"/>
  <c r="G2177"/>
  <c r="H2178"/>
  <c r="G2179"/>
  <c r="H2182"/>
  <c r="G2183"/>
  <c r="H2184"/>
  <c r="H2187"/>
  <c r="G2188"/>
  <c r="H2192"/>
  <c r="G2193"/>
  <c r="H2194"/>
  <c r="G2196"/>
  <c r="H2197"/>
  <c r="G2200"/>
  <c r="H2204"/>
  <c r="H2206"/>
  <c r="H2210"/>
  <c r="G2212"/>
  <c r="G2214"/>
  <c r="H2216"/>
  <c r="G2217"/>
  <c r="G2219"/>
  <c r="H2220"/>
  <c r="G2221"/>
  <c r="G2225"/>
  <c r="H2226"/>
  <c r="G2227"/>
  <c r="H2228"/>
  <c r="G2230"/>
  <c r="H2231"/>
  <c r="G2232"/>
  <c r="G2234"/>
  <c r="G2237"/>
  <c r="G2239"/>
  <c r="G2244"/>
  <c r="G2249"/>
  <c r="G2252"/>
  <c r="G1975"/>
  <c r="G1979"/>
  <c r="G1984"/>
  <c r="G1970"/>
  <c r="H1916"/>
  <c r="G1917"/>
  <c r="H1919"/>
  <c r="G1920"/>
  <c r="G1923"/>
  <c r="H1924"/>
  <c r="G1925"/>
  <c r="H1926"/>
  <c r="H1929"/>
  <c r="H1931"/>
  <c r="H1934"/>
  <c r="H1937"/>
  <c r="H1941"/>
  <c r="H1945"/>
  <c r="H1950"/>
  <c r="H1956"/>
  <c r="H1959"/>
  <c r="H1962"/>
  <c r="H1965"/>
  <c r="H1969"/>
  <c r="H1971"/>
  <c r="H1974"/>
  <c r="H1978"/>
  <c r="H1980"/>
  <c r="H1983"/>
  <c r="H1988"/>
  <c r="H1990"/>
  <c r="H1993"/>
  <c r="H1995"/>
  <c r="H1997"/>
  <c r="H2000"/>
  <c r="H2002"/>
  <c r="H2006"/>
  <c r="H2009"/>
  <c r="H2012"/>
  <c r="G2013"/>
  <c r="H2014"/>
  <c r="G2015"/>
  <c r="H2016"/>
  <c r="G2017"/>
  <c r="H2018"/>
  <c r="H2022"/>
  <c r="H2024"/>
  <c r="H2027"/>
  <c r="H2029"/>
  <c r="H2032"/>
  <c r="G2033"/>
  <c r="H2034"/>
  <c r="G2035"/>
  <c r="G2040"/>
  <c r="G2045"/>
  <c r="G2048"/>
  <c r="F2053"/>
  <c r="H2053" s="1"/>
  <c r="G23" i="12"/>
  <c r="E1849" i="1"/>
  <c r="D1849"/>
  <c r="C1849"/>
  <c r="F1847"/>
  <c r="H1847" s="1"/>
  <c r="F1844"/>
  <c r="H1844" s="1"/>
  <c r="F1842"/>
  <c r="H1842" s="1"/>
  <c r="F1841"/>
  <c r="H1841" s="1"/>
  <c r="F1838"/>
  <c r="H1838" s="1"/>
  <c r="F1837"/>
  <c r="G1837" s="1"/>
  <c r="F1836"/>
  <c r="H1836" s="1"/>
  <c r="F1835"/>
  <c r="H1835" s="1"/>
  <c r="F1831"/>
  <c r="H1831" s="1"/>
  <c r="F1830"/>
  <c r="H1830" s="1"/>
  <c r="F1829"/>
  <c r="H1829" s="1"/>
  <c r="F1828"/>
  <c r="H1828" s="1"/>
  <c r="F1826"/>
  <c r="H1826" s="1"/>
  <c r="F1825"/>
  <c r="H1825" s="1"/>
  <c r="F1824"/>
  <c r="H1824" s="1"/>
  <c r="F1823"/>
  <c r="H1823" s="1"/>
  <c r="F1822"/>
  <c r="H1822" s="1"/>
  <c r="F1820"/>
  <c r="H1820" s="1"/>
  <c r="F1819"/>
  <c r="H1819" s="1"/>
  <c r="F1818"/>
  <c r="H1818" s="1"/>
  <c r="F1817"/>
  <c r="H1817" s="1"/>
  <c r="F1814"/>
  <c r="H1814" s="1"/>
  <c r="F1813"/>
  <c r="H1813" s="1"/>
  <c r="F1812"/>
  <c r="H1812" s="1"/>
  <c r="F1811"/>
  <c r="H1811" s="1"/>
  <c r="F1810"/>
  <c r="H1810" s="1"/>
  <c r="F1809"/>
  <c r="H1809" s="1"/>
  <c r="F1808"/>
  <c r="H1808" s="1"/>
  <c r="F1806"/>
  <c r="H1806" s="1"/>
  <c r="F1805"/>
  <c r="H1805" s="1"/>
  <c r="F1804"/>
  <c r="H1804" s="1"/>
  <c r="F1802"/>
  <c r="H1802" s="1"/>
  <c r="F1799"/>
  <c r="H1799" s="1"/>
  <c r="F1798"/>
  <c r="H1798" s="1"/>
  <c r="F1797"/>
  <c r="H1797" s="1"/>
  <c r="F1796"/>
  <c r="G1796" s="1"/>
  <c r="F1794"/>
  <c r="H1794" s="1"/>
  <c r="F1793"/>
  <c r="G1793" s="1"/>
  <c r="F1792"/>
  <c r="H1792" s="1"/>
  <c r="F1791"/>
  <c r="G1791" s="1"/>
  <c r="F1790"/>
  <c r="H1790" s="1"/>
  <c r="F1789"/>
  <c r="G1789" s="1"/>
  <c r="F1788"/>
  <c r="H1788" s="1"/>
  <c r="F1786"/>
  <c r="G1786" s="1"/>
  <c r="F1785"/>
  <c r="H1785" s="1"/>
  <c r="F1784"/>
  <c r="G1784" s="1"/>
  <c r="F1780"/>
  <c r="H1780" s="1"/>
  <c r="F1779"/>
  <c r="G1779" s="1"/>
  <c r="F1778"/>
  <c r="H1778" s="1"/>
  <c r="F1776"/>
  <c r="G1776" s="1"/>
  <c r="F1775"/>
  <c r="H1775" s="1"/>
  <c r="F1774"/>
  <c r="G1774" s="1"/>
  <c r="F1771"/>
  <c r="H1771" s="1"/>
  <c r="F1770"/>
  <c r="G1770" s="1"/>
  <c r="F1769"/>
  <c r="H1769" s="1"/>
  <c r="F1767"/>
  <c r="G1767" s="1"/>
  <c r="F1766"/>
  <c r="H1766" s="1"/>
  <c r="F1765"/>
  <c r="G1765" s="1"/>
  <c r="F1762"/>
  <c r="H1762" s="1"/>
  <c r="F1761"/>
  <c r="G1761" s="1"/>
  <c r="F1760"/>
  <c r="G1760" s="1"/>
  <c r="F1759"/>
  <c r="H1759" s="1"/>
  <c r="F1758"/>
  <c r="H1758" s="1"/>
  <c r="F1756"/>
  <c r="H1756" s="1"/>
  <c r="F1755"/>
  <c r="G1755" s="1"/>
  <c r="F1753"/>
  <c r="H1753" s="1"/>
  <c r="F1752"/>
  <c r="G1752" s="1"/>
  <c r="F1747"/>
  <c r="H1747" s="1"/>
  <c r="F1746"/>
  <c r="H1746" s="1"/>
  <c r="F1744"/>
  <c r="H1744" s="1"/>
  <c r="F1741"/>
  <c r="G1741" s="1"/>
  <c r="F1739"/>
  <c r="H1739" s="1"/>
  <c r="F1737"/>
  <c r="G1737" s="1"/>
  <c r="F1736"/>
  <c r="H1736" s="1"/>
  <c r="F1733"/>
  <c r="G1733" s="1"/>
  <c r="F1731"/>
  <c r="H1731" s="1"/>
  <c r="F1730"/>
  <c r="H1730" s="1"/>
  <c r="F1729"/>
  <c r="H1729" s="1"/>
  <c r="F1727"/>
  <c r="H1727" s="1"/>
  <c r="F1726"/>
  <c r="H1726" s="1"/>
  <c r="F1725"/>
  <c r="G1725" s="1"/>
  <c r="F1723"/>
  <c r="H1723" s="1"/>
  <c r="F1722"/>
  <c r="G1722" s="1"/>
  <c r="F1721"/>
  <c r="H1721" s="1"/>
  <c r="F1720"/>
  <c r="G1720" s="1"/>
  <c r="F1719"/>
  <c r="H1719" s="1"/>
  <c r="F1718"/>
  <c r="G1718" s="1"/>
  <c r="F1716"/>
  <c r="H1716" s="1"/>
  <c r="F1715"/>
  <c r="G1715" s="1"/>
  <c r="F1713"/>
  <c r="H1713" s="1"/>
  <c r="F1712"/>
  <c r="G1712" s="1"/>
  <c r="F1579"/>
  <c r="G1579" s="1"/>
  <c r="F1580"/>
  <c r="H1580" s="1"/>
  <c r="G1818" l="1"/>
  <c r="G1730"/>
  <c r="G1808"/>
  <c r="G1828"/>
  <c r="G1746"/>
  <c r="G1802"/>
  <c r="G1812"/>
  <c r="G1823"/>
  <c r="G1835"/>
  <c r="G1842"/>
  <c r="G2464"/>
  <c r="G2257"/>
  <c r="G2053"/>
  <c r="F1849"/>
  <c r="H1849" s="1"/>
  <c r="G1727"/>
  <c r="G1758"/>
  <c r="G1798"/>
  <c r="G1805"/>
  <c r="G1810"/>
  <c r="G1814"/>
  <c r="G1820"/>
  <c r="G1825"/>
  <c r="G1830"/>
  <c r="G1838"/>
  <c r="G1847"/>
  <c r="H1712"/>
  <c r="G1713"/>
  <c r="H1715"/>
  <c r="G1716"/>
  <c r="H1718"/>
  <c r="G1719"/>
  <c r="H1720"/>
  <c r="G1721"/>
  <c r="H1722"/>
  <c r="G1723"/>
  <c r="H1725"/>
  <c r="G1726"/>
  <c r="G1729"/>
  <c r="G1731"/>
  <c r="H1733"/>
  <c r="G1736"/>
  <c r="H1737"/>
  <c r="G1739"/>
  <c r="H1741"/>
  <c r="G1744"/>
  <c r="G1747"/>
  <c r="H1752"/>
  <c r="G1753"/>
  <c r="H1755"/>
  <c r="G1756"/>
  <c r="G1759"/>
  <c r="H1761"/>
  <c r="G1762"/>
  <c r="H1765"/>
  <c r="G1766"/>
  <c r="H1767"/>
  <c r="G1769"/>
  <c r="H1770"/>
  <c r="G1771"/>
  <c r="H1774"/>
  <c r="G1775"/>
  <c r="H1776"/>
  <c r="G1778"/>
  <c r="H1779"/>
  <c r="G1780"/>
  <c r="H1784"/>
  <c r="G1785"/>
  <c r="H1786"/>
  <c r="G1788"/>
  <c r="H1789"/>
  <c r="G1790"/>
  <c r="H1791"/>
  <c r="G1792"/>
  <c r="H1793"/>
  <c r="G1794"/>
  <c r="H1796"/>
  <c r="G1797"/>
  <c r="G1799"/>
  <c r="G1804"/>
  <c r="G1806"/>
  <c r="G1809"/>
  <c r="G1811"/>
  <c r="G1813"/>
  <c r="G1817"/>
  <c r="G1819"/>
  <c r="G1822"/>
  <c r="G1824"/>
  <c r="G1826"/>
  <c r="G1829"/>
  <c r="G1831"/>
  <c r="G1836"/>
  <c r="G1841"/>
  <c r="G1844"/>
  <c r="G1580"/>
  <c r="H1579"/>
  <c r="G1849" l="1"/>
  <c r="F1517"/>
  <c r="F1519"/>
  <c r="G1519" s="1"/>
  <c r="F1520"/>
  <c r="H1520" s="1"/>
  <c r="F1521"/>
  <c r="G1521" s="1"/>
  <c r="F1523"/>
  <c r="H1523" s="1"/>
  <c r="F1524"/>
  <c r="G1524" s="1"/>
  <c r="F1525"/>
  <c r="H1525" s="1"/>
  <c r="F1527"/>
  <c r="G1527" s="1"/>
  <c r="H1527" l="1"/>
  <c r="H1521"/>
  <c r="H1524"/>
  <c r="H1519"/>
  <c r="G1525"/>
  <c r="G1523"/>
  <c r="G1520"/>
  <c r="G210" i="12" l="1"/>
  <c r="H210"/>
  <c r="I210"/>
  <c r="I17"/>
  <c r="I18"/>
  <c r="I19"/>
  <c r="I20"/>
  <c r="I21"/>
  <c r="I22"/>
  <c r="H23"/>
  <c r="G71"/>
  <c r="H71"/>
  <c r="I71"/>
  <c r="I113"/>
  <c r="I114"/>
  <c r="I115"/>
  <c r="I116"/>
  <c r="I117"/>
  <c r="G118"/>
  <c r="H118"/>
  <c r="G170"/>
  <c r="H170"/>
  <c r="I170"/>
  <c r="I23" l="1"/>
  <c r="I118"/>
  <c r="H19" i="8" l="1"/>
  <c r="I19"/>
  <c r="G19"/>
  <c r="G81"/>
  <c r="I131"/>
  <c r="G131"/>
  <c r="F1509" i="1"/>
  <c r="G1509" s="1"/>
  <c r="F1507"/>
  <c r="G1507" s="1"/>
  <c r="F1510"/>
  <c r="G1510" s="1"/>
  <c r="F1512"/>
  <c r="G1512" s="1"/>
  <c r="F1513"/>
  <c r="G1513" s="1"/>
  <c r="F1514"/>
  <c r="G1514" s="1"/>
  <c r="F1515"/>
  <c r="G1515" s="1"/>
  <c r="F1516"/>
  <c r="G1516" s="1"/>
  <c r="G1517"/>
  <c r="F1530"/>
  <c r="G1530" s="1"/>
  <c r="F1531"/>
  <c r="G1531" s="1"/>
  <c r="F1533"/>
  <c r="G1533" s="1"/>
  <c r="F1535"/>
  <c r="G1535" s="1"/>
  <c r="F1538"/>
  <c r="G1538" s="1"/>
  <c r="F1540"/>
  <c r="G1540" s="1"/>
  <c r="F1541"/>
  <c r="G1541" s="1"/>
  <c r="F1546"/>
  <c r="G1546" s="1"/>
  <c r="F1547"/>
  <c r="G1547" s="1"/>
  <c r="F1549"/>
  <c r="G1549" s="1"/>
  <c r="F1550"/>
  <c r="G1550" s="1"/>
  <c r="F1552"/>
  <c r="G1552" s="1"/>
  <c r="F1553"/>
  <c r="G1553" s="1"/>
  <c r="F1554"/>
  <c r="G1554" s="1"/>
  <c r="F1555"/>
  <c r="G1555" s="1"/>
  <c r="F1556"/>
  <c r="G1556" s="1"/>
  <c r="F1559"/>
  <c r="G1559" s="1"/>
  <c r="F1560"/>
  <c r="G1560" s="1"/>
  <c r="F1561"/>
  <c r="G1561" s="1"/>
  <c r="F1563"/>
  <c r="G1563" s="1"/>
  <c r="F1564"/>
  <c r="G1564" s="1"/>
  <c r="F1565"/>
  <c r="G1565" s="1"/>
  <c r="F1568"/>
  <c r="G1568" s="1"/>
  <c r="F1569"/>
  <c r="G1569" s="1"/>
  <c r="F1570"/>
  <c r="G1570" s="1"/>
  <c r="F1572"/>
  <c r="G1572" s="1"/>
  <c r="F1573"/>
  <c r="G1573" s="1"/>
  <c r="F1574"/>
  <c r="G1574" s="1"/>
  <c r="F1578"/>
  <c r="G1578" s="1"/>
  <c r="F1582"/>
  <c r="G1582" s="1"/>
  <c r="F1583"/>
  <c r="G1583" s="1"/>
  <c r="F1584"/>
  <c r="G1584" s="1"/>
  <c r="F1585"/>
  <c r="G1585" s="1"/>
  <c r="F1586"/>
  <c r="G1586" s="1"/>
  <c r="F1587"/>
  <c r="G1587" s="1"/>
  <c r="F1588"/>
  <c r="G1588" s="1"/>
  <c r="F1590"/>
  <c r="G1590" s="1"/>
  <c r="F1591"/>
  <c r="G1591" s="1"/>
  <c r="F1592"/>
  <c r="G1592" s="1"/>
  <c r="F1593"/>
  <c r="G1593" s="1"/>
  <c r="F1596"/>
  <c r="G1596" s="1"/>
  <c r="F1598"/>
  <c r="G1598" s="1"/>
  <c r="F1599"/>
  <c r="G1599" s="1"/>
  <c r="F1600"/>
  <c r="G1600" s="1"/>
  <c r="F1602"/>
  <c r="G1602" s="1"/>
  <c r="F1603"/>
  <c r="G1603" s="1"/>
  <c r="F1604"/>
  <c r="G1604" s="1"/>
  <c r="F1605"/>
  <c r="G1605" s="1"/>
  <c r="F1606"/>
  <c r="G1606" s="1"/>
  <c r="F1607"/>
  <c r="G1607" s="1"/>
  <c r="F1608"/>
  <c r="G1608" s="1"/>
  <c r="F1611"/>
  <c r="G1611" s="1"/>
  <c r="F1612"/>
  <c r="G1612" s="1"/>
  <c r="F1613"/>
  <c r="G1613" s="1"/>
  <c r="F1614"/>
  <c r="G1614" s="1"/>
  <c r="F1616"/>
  <c r="G1616" s="1"/>
  <c r="F1617"/>
  <c r="G1617" s="1"/>
  <c r="F1618"/>
  <c r="G1618" s="1"/>
  <c r="F1619"/>
  <c r="G1619" s="1"/>
  <c r="F1620"/>
  <c r="G1620" s="1"/>
  <c r="F1622"/>
  <c r="G1622" s="1"/>
  <c r="F1623"/>
  <c r="G1623" s="1"/>
  <c r="F1624"/>
  <c r="G1624" s="1"/>
  <c r="F1625"/>
  <c r="G1625" s="1"/>
  <c r="F1629"/>
  <c r="G1629" s="1"/>
  <c r="F1630"/>
  <c r="G1630" s="1"/>
  <c r="F1631"/>
  <c r="G1631" s="1"/>
  <c r="F1632"/>
  <c r="G1632" s="1"/>
  <c r="F1635"/>
  <c r="G1635" s="1"/>
  <c r="F1636"/>
  <c r="G1636" s="1"/>
  <c r="F1638"/>
  <c r="G1638" s="1"/>
  <c r="F1641"/>
  <c r="G1641" s="1"/>
  <c r="F1506"/>
  <c r="G1506" s="1"/>
  <c r="F1300"/>
  <c r="F1312"/>
  <c r="F1105"/>
  <c r="F1093"/>
  <c r="F892"/>
  <c r="F697"/>
  <c r="F500"/>
  <c r="F284"/>
  <c r="G284" s="1"/>
  <c r="E1643" l="1"/>
  <c r="D1643"/>
  <c r="C1643"/>
  <c r="H1641"/>
  <c r="H1638"/>
  <c r="H1636"/>
  <c r="H1635"/>
  <c r="H1632"/>
  <c r="H1630"/>
  <c r="H1629"/>
  <c r="H1625"/>
  <c r="H1624"/>
  <c r="H1623"/>
  <c r="H1622"/>
  <c r="H1620"/>
  <c r="H1619"/>
  <c r="H1618"/>
  <c r="H1617"/>
  <c r="H1616"/>
  <c r="H1614"/>
  <c r="H1613"/>
  <c r="H1612"/>
  <c r="H1611"/>
  <c r="H1608"/>
  <c r="H1607"/>
  <c r="H1606"/>
  <c r="H1605"/>
  <c r="H1604"/>
  <c r="H1603"/>
  <c r="H1602"/>
  <c r="H1600"/>
  <c r="H1599"/>
  <c r="H1598"/>
  <c r="H1596"/>
  <c r="H1593"/>
  <c r="H1592"/>
  <c r="H1591"/>
  <c r="H1590"/>
  <c r="H1588"/>
  <c r="H1587"/>
  <c r="H1586"/>
  <c r="H1585"/>
  <c r="H1584"/>
  <c r="H1582"/>
  <c r="H1578"/>
  <c r="H1574"/>
  <c r="H1573"/>
  <c r="H1572"/>
  <c r="H1570"/>
  <c r="H1569"/>
  <c r="H1568"/>
  <c r="H1565"/>
  <c r="H1564"/>
  <c r="H1563"/>
  <c r="H1561"/>
  <c r="H1560"/>
  <c r="H1556"/>
  <c r="H1553"/>
  <c r="H1552"/>
  <c r="H1550"/>
  <c r="H1549"/>
  <c r="H1547"/>
  <c r="H1546"/>
  <c r="H1541"/>
  <c r="H1540"/>
  <c r="H1538"/>
  <c r="H1535"/>
  <c r="H1531"/>
  <c r="H1517"/>
  <c r="H1515"/>
  <c r="H1513"/>
  <c r="H1510"/>
  <c r="H1509"/>
  <c r="I186" i="8"/>
  <c r="H186"/>
  <c r="G186"/>
  <c r="G80" i="9"/>
  <c r="I80"/>
  <c r="G1312" i="1"/>
  <c r="G1387"/>
  <c r="F1313"/>
  <c r="G1313" s="1"/>
  <c r="F1314"/>
  <c r="G1314" s="1"/>
  <c r="F1315"/>
  <c r="G1315" s="1"/>
  <c r="F1316"/>
  <c r="G1316" s="1"/>
  <c r="F1317"/>
  <c r="G1317" s="1"/>
  <c r="F1318"/>
  <c r="G1318" s="1"/>
  <c r="F1319"/>
  <c r="G1319" s="1"/>
  <c r="F1320"/>
  <c r="G1320" s="1"/>
  <c r="F1321"/>
  <c r="G1321" s="1"/>
  <c r="F1322"/>
  <c r="G1322" s="1"/>
  <c r="F1323"/>
  <c r="G1323" s="1"/>
  <c r="F1324"/>
  <c r="G1324" s="1"/>
  <c r="F1326"/>
  <c r="G1326" s="1"/>
  <c r="F1329"/>
  <c r="G1329" s="1"/>
  <c r="F1330"/>
  <c r="G1330" s="1"/>
  <c r="F1332"/>
  <c r="G1332" s="1"/>
  <c r="F1334"/>
  <c r="G1334" s="1"/>
  <c r="F1337"/>
  <c r="G1337" s="1"/>
  <c r="F1339"/>
  <c r="G1339" s="1"/>
  <c r="F1340"/>
  <c r="G1340" s="1"/>
  <c r="F1342"/>
  <c r="G1342" s="1"/>
  <c r="F1347"/>
  <c r="G1347" s="1"/>
  <c r="F1348"/>
  <c r="G1348" s="1"/>
  <c r="F1350"/>
  <c r="G1350" s="1"/>
  <c r="F1351"/>
  <c r="G1351" s="1"/>
  <c r="F1353"/>
  <c r="G1353" s="1"/>
  <c r="F1354"/>
  <c r="G1354" s="1"/>
  <c r="F1356"/>
  <c r="G1356" s="1"/>
  <c r="F1357"/>
  <c r="G1357" s="1"/>
  <c r="F1360"/>
  <c r="G1360" s="1"/>
  <c r="F1361"/>
  <c r="G1361" s="1"/>
  <c r="F1362"/>
  <c r="G1362" s="1"/>
  <c r="F1364"/>
  <c r="G1364" s="1"/>
  <c r="F1365"/>
  <c r="G1365" s="1"/>
  <c r="F1366"/>
  <c r="G1366" s="1"/>
  <c r="F1369"/>
  <c r="G1369" s="1"/>
  <c r="F1370"/>
  <c r="G1370" s="1"/>
  <c r="F1371"/>
  <c r="G1371" s="1"/>
  <c r="F1372"/>
  <c r="G1372" s="1"/>
  <c r="F1373"/>
  <c r="G1373" s="1"/>
  <c r="F1374"/>
  <c r="G1374" s="1"/>
  <c r="F1375"/>
  <c r="G1375" s="1"/>
  <c r="F1379"/>
  <c r="G1379" s="1"/>
  <c r="F1380"/>
  <c r="G1380" s="1"/>
  <c r="F1381"/>
  <c r="G1381" s="1"/>
  <c r="F1382"/>
  <c r="G1382" s="1"/>
  <c r="F1383"/>
  <c r="G1383" s="1"/>
  <c r="F1384"/>
  <c r="G1384" s="1"/>
  <c r="F1385"/>
  <c r="G1385" s="1"/>
  <c r="F1386"/>
  <c r="G1386" s="1"/>
  <c r="F1388"/>
  <c r="G1388" s="1"/>
  <c r="F1389"/>
  <c r="G1389" s="1"/>
  <c r="F1390"/>
  <c r="G1390" s="1"/>
  <c r="F1391"/>
  <c r="G1391" s="1"/>
  <c r="F1392"/>
  <c r="G1392" s="1"/>
  <c r="F1393"/>
  <c r="G1393" s="1"/>
  <c r="F1394"/>
  <c r="G1394" s="1"/>
  <c r="F1396"/>
  <c r="G1396" s="1"/>
  <c r="F1397"/>
  <c r="G1397" s="1"/>
  <c r="F1398"/>
  <c r="G1398" s="1"/>
  <c r="F1399"/>
  <c r="G1399" s="1"/>
  <c r="F1400"/>
  <c r="G1400" s="1"/>
  <c r="F1401"/>
  <c r="G1401" s="1"/>
  <c r="F1402"/>
  <c r="G1402" s="1"/>
  <c r="F1403"/>
  <c r="G1403" s="1"/>
  <c r="F1406"/>
  <c r="G1406" s="1"/>
  <c r="F1407"/>
  <c r="G1407" s="1"/>
  <c r="F1408"/>
  <c r="G1408" s="1"/>
  <c r="F1409"/>
  <c r="G1409" s="1"/>
  <c r="F1410"/>
  <c r="G1410" s="1"/>
  <c r="F1411"/>
  <c r="G1411" s="1"/>
  <c r="F1412"/>
  <c r="G1412" s="1"/>
  <c r="F1414"/>
  <c r="G1414" s="1"/>
  <c r="F1415"/>
  <c r="G1415" s="1"/>
  <c r="F1416"/>
  <c r="G1416" s="1"/>
  <c r="F1417"/>
  <c r="G1417" s="1"/>
  <c r="F1418"/>
  <c r="G1418" s="1"/>
  <c r="F1419"/>
  <c r="G1419" s="1"/>
  <c r="F1420"/>
  <c r="G1420" s="1"/>
  <c r="F1421"/>
  <c r="G1421" s="1"/>
  <c r="F1422"/>
  <c r="G1422" s="1"/>
  <c r="F1424"/>
  <c r="G1424" s="1"/>
  <c r="F1425"/>
  <c r="G1425" s="1"/>
  <c r="F1426"/>
  <c r="G1426" s="1"/>
  <c r="F1427"/>
  <c r="G1427" s="1"/>
  <c r="F1428"/>
  <c r="G1428" s="1"/>
  <c r="F1429"/>
  <c r="G1429" s="1"/>
  <c r="F1430"/>
  <c r="G1430" s="1"/>
  <c r="F1431"/>
  <c r="G1431" s="1"/>
  <c r="F1432"/>
  <c r="G1432" s="1"/>
  <c r="F1433"/>
  <c r="G1433" s="1"/>
  <c r="F1434"/>
  <c r="G1434" s="1"/>
  <c r="F1435"/>
  <c r="G1435" s="1"/>
  <c r="F1436"/>
  <c r="G1436" s="1"/>
  <c r="F1437"/>
  <c r="G1437" s="1"/>
  <c r="F1438"/>
  <c r="G1438" s="1"/>
  <c r="F1439"/>
  <c r="G1439" s="1"/>
  <c r="F1440"/>
  <c r="G1440" s="1"/>
  <c r="F1441"/>
  <c r="G1441" s="1"/>
  <c r="F1442"/>
  <c r="G1442" s="1"/>
  <c r="F1444"/>
  <c r="G1444" s="1"/>
  <c r="F1445"/>
  <c r="G1445" s="1"/>
  <c r="F1446"/>
  <c r="G1446" s="1"/>
  <c r="F1447"/>
  <c r="G1447" s="1"/>
  <c r="F1448"/>
  <c r="G1448" s="1"/>
  <c r="F1451"/>
  <c r="G1451" s="1"/>
  <c r="F1452"/>
  <c r="G1452" s="1"/>
  <c r="F1453"/>
  <c r="G1453" s="1"/>
  <c r="F1454"/>
  <c r="G1454" s="1"/>
  <c r="F1455"/>
  <c r="G1455" s="1"/>
  <c r="F1458"/>
  <c r="G1458" s="1"/>
  <c r="F1459"/>
  <c r="G1459" s="1"/>
  <c r="F1461"/>
  <c r="G1461" s="1"/>
  <c r="F1464"/>
  <c r="G1464" s="1"/>
  <c r="F1465"/>
  <c r="G1465" s="1"/>
  <c r="F1467"/>
  <c r="G1467" s="1"/>
  <c r="F1470"/>
  <c r="G1470" s="1"/>
  <c r="F1307"/>
  <c r="G1307" s="1"/>
  <c r="F1308"/>
  <c r="G1308" s="1"/>
  <c r="F1309"/>
  <c r="G1309" s="1"/>
  <c r="F1310"/>
  <c r="G1310" s="1"/>
  <c r="F1119"/>
  <c r="F1106"/>
  <c r="H1506" l="1"/>
  <c r="H1507"/>
  <c r="H1512"/>
  <c r="H1514"/>
  <c r="H1516"/>
  <c r="H1530"/>
  <c r="H1533"/>
  <c r="H1555"/>
  <c r="H1559"/>
  <c r="H1583"/>
  <c r="F1643"/>
  <c r="H1643" s="1"/>
  <c r="I18" i="9"/>
  <c r="G18"/>
  <c r="E1472" i="1"/>
  <c r="D1472"/>
  <c r="C1472"/>
  <c r="H1470"/>
  <c r="H1467"/>
  <c r="H1465"/>
  <c r="H1464"/>
  <c r="H1461"/>
  <c r="H1459"/>
  <c r="H1458"/>
  <c r="H1454"/>
  <c r="H1453"/>
  <c r="H1452"/>
  <c r="H1451"/>
  <c r="H1448"/>
  <c r="H1447"/>
  <c r="H1446"/>
  <c r="H1445"/>
  <c r="H1444"/>
  <c r="H1442"/>
  <c r="H1441"/>
  <c r="H1440"/>
  <c r="H1439"/>
  <c r="H1436"/>
  <c r="H1435"/>
  <c r="H1434"/>
  <c r="H1433"/>
  <c r="H1432"/>
  <c r="H1431"/>
  <c r="H1430"/>
  <c r="H1429"/>
  <c r="H1428"/>
  <c r="H1427"/>
  <c r="H1426"/>
  <c r="H1425"/>
  <c r="H1424"/>
  <c r="H1422"/>
  <c r="H1421"/>
  <c r="H1420"/>
  <c r="H1419"/>
  <c r="H1418"/>
  <c r="H1417"/>
  <c r="H1416"/>
  <c r="H1415"/>
  <c r="H1414"/>
  <c r="H1412"/>
  <c r="H1411"/>
  <c r="H1410"/>
  <c r="H1409"/>
  <c r="H1408"/>
  <c r="H1407"/>
  <c r="H1406"/>
  <c r="H1403"/>
  <c r="H1402"/>
  <c r="H1401"/>
  <c r="H1400"/>
  <c r="H1399"/>
  <c r="H1398"/>
  <c r="H1397"/>
  <c r="H1396"/>
  <c r="H1394"/>
  <c r="H1393"/>
  <c r="H1392"/>
  <c r="H1391"/>
  <c r="H1390"/>
  <c r="H1389"/>
  <c r="H1388"/>
  <c r="H1386"/>
  <c r="H1385"/>
  <c r="H1384"/>
  <c r="H1383"/>
  <c r="H1382"/>
  <c r="H1381"/>
  <c r="H1380"/>
  <c r="H1379"/>
  <c r="H1375"/>
  <c r="H1374"/>
  <c r="H1373"/>
  <c r="H1371"/>
  <c r="H1370"/>
  <c r="H1369"/>
  <c r="H1366"/>
  <c r="H1365"/>
  <c r="H1364"/>
  <c r="H1361"/>
  <c r="H1357"/>
  <c r="H1354"/>
  <c r="H1353"/>
  <c r="H1351"/>
  <c r="H1350"/>
  <c r="H1348"/>
  <c r="H1347"/>
  <c r="H1342"/>
  <c r="H1340"/>
  <c r="H1339"/>
  <c r="H1337"/>
  <c r="H1334"/>
  <c r="H1332"/>
  <c r="H1330"/>
  <c r="H1329"/>
  <c r="H1326"/>
  <c r="H1323"/>
  <c r="H1322"/>
  <c r="H1321"/>
  <c r="H1320"/>
  <c r="H1319"/>
  <c r="H1317"/>
  <c r="H1315"/>
  <c r="H1313"/>
  <c r="H1312"/>
  <c r="H1309"/>
  <c r="H1307"/>
  <c r="F1306"/>
  <c r="G1306" s="1"/>
  <c r="F1304"/>
  <c r="G1304" s="1"/>
  <c r="F1303"/>
  <c r="F1302"/>
  <c r="G1302" s="1"/>
  <c r="F1301"/>
  <c r="G1300"/>
  <c r="I131" i="9"/>
  <c r="H131"/>
  <c r="G131"/>
  <c r="H1301" i="1" l="1"/>
  <c r="G1301"/>
  <c r="H1303"/>
  <c r="G1303"/>
  <c r="G1643"/>
  <c r="H1300"/>
  <c r="H1302"/>
  <c r="H1304"/>
  <c r="H1306"/>
  <c r="H1308"/>
  <c r="H1310"/>
  <c r="H1314"/>
  <c r="H1316"/>
  <c r="H1318"/>
  <c r="H1324"/>
  <c r="H1356"/>
  <c r="H1360"/>
  <c r="H1362"/>
  <c r="F1472"/>
  <c r="H1472" s="1"/>
  <c r="G1472" l="1"/>
  <c r="I81" i="8" l="1"/>
  <c r="H81"/>
  <c r="G73" i="7" l="1"/>
  <c r="G18"/>
  <c r="G1106" i="1"/>
  <c r="G1105"/>
  <c r="G1098"/>
  <c r="G1104"/>
  <c r="G1093"/>
  <c r="H1227"/>
  <c r="G1227"/>
  <c r="F1223"/>
  <c r="H1223" s="1"/>
  <c r="F1222"/>
  <c r="G1222" s="1"/>
  <c r="F1221"/>
  <c r="G1221" s="1"/>
  <c r="F1225"/>
  <c r="H1225" s="1"/>
  <c r="H1202"/>
  <c r="H1203"/>
  <c r="H1204"/>
  <c r="H1205"/>
  <c r="G1202"/>
  <c r="G1203"/>
  <c r="G1204"/>
  <c r="G1205"/>
  <c r="F1179"/>
  <c r="G1179" s="1"/>
  <c r="F1178"/>
  <c r="H1178" s="1"/>
  <c r="F1177"/>
  <c r="G1177" s="1"/>
  <c r="F1176"/>
  <c r="H1176" s="1"/>
  <c r="F1175"/>
  <c r="G1175" s="1"/>
  <c r="F1174"/>
  <c r="H1174" s="1"/>
  <c r="F1123"/>
  <c r="G1123" s="1"/>
  <c r="F1122"/>
  <c r="H1122" s="1"/>
  <c r="H1119"/>
  <c r="H1105"/>
  <c r="H1106"/>
  <c r="F1112"/>
  <c r="H1112" s="1"/>
  <c r="F1113"/>
  <c r="H1113" s="1"/>
  <c r="F1114"/>
  <c r="H1114" s="1"/>
  <c r="F1115"/>
  <c r="H1115" s="1"/>
  <c r="F1116"/>
  <c r="H1116" s="1"/>
  <c r="F1117"/>
  <c r="H1117" s="1"/>
  <c r="F1099"/>
  <c r="G1099" s="1"/>
  <c r="F1100"/>
  <c r="G1100" s="1"/>
  <c r="F1101"/>
  <c r="G1101" s="1"/>
  <c r="E1265"/>
  <c r="D1265"/>
  <c r="C1265"/>
  <c r="F1263"/>
  <c r="H1263" s="1"/>
  <c r="F1262"/>
  <c r="G1262" s="1"/>
  <c r="F1260"/>
  <c r="H1260" s="1"/>
  <c r="F1258"/>
  <c r="H1258" s="1"/>
  <c r="F1257"/>
  <c r="H1257" s="1"/>
  <c r="F1254"/>
  <c r="H1254" s="1"/>
  <c r="F1252"/>
  <c r="H1252" s="1"/>
  <c r="F1251"/>
  <c r="H1251" s="1"/>
  <c r="F1248"/>
  <c r="G1248" s="1"/>
  <c r="F1247"/>
  <c r="H1247" s="1"/>
  <c r="F1246"/>
  <c r="H1246" s="1"/>
  <c r="F1245"/>
  <c r="H1245" s="1"/>
  <c r="F1244"/>
  <c r="H1244" s="1"/>
  <c r="F1241"/>
  <c r="H1241" s="1"/>
  <c r="F1240"/>
  <c r="H1240" s="1"/>
  <c r="F1239"/>
  <c r="H1239" s="1"/>
  <c r="F1238"/>
  <c r="H1238" s="1"/>
  <c r="F1237"/>
  <c r="H1237" s="1"/>
  <c r="F1235"/>
  <c r="H1235" s="1"/>
  <c r="F1234"/>
  <c r="H1234" s="1"/>
  <c r="F1233"/>
  <c r="H1233" s="1"/>
  <c r="F1232"/>
  <c r="H1232" s="1"/>
  <c r="F1229"/>
  <c r="H1229" s="1"/>
  <c r="F1228"/>
  <c r="H1228" s="1"/>
  <c r="F1226"/>
  <c r="H1226" s="1"/>
  <c r="F1224"/>
  <c r="H1224" s="1"/>
  <c r="F1220"/>
  <c r="H1220" s="1"/>
  <c r="F1219"/>
  <c r="H1219" s="1"/>
  <c r="F1218"/>
  <c r="H1218" s="1"/>
  <c r="F1217"/>
  <c r="H1217" s="1"/>
  <c r="F1215"/>
  <c r="H1215" s="1"/>
  <c r="F1214"/>
  <c r="H1214" s="1"/>
  <c r="F1213"/>
  <c r="H1213" s="1"/>
  <c r="F1212"/>
  <c r="H1212" s="1"/>
  <c r="F1211"/>
  <c r="H1211" s="1"/>
  <c r="F1210"/>
  <c r="H1210" s="1"/>
  <c r="F1209"/>
  <c r="H1209" s="1"/>
  <c r="F1208"/>
  <c r="H1208" s="1"/>
  <c r="F1207"/>
  <c r="H1207" s="1"/>
  <c r="F1201"/>
  <c r="H1201" s="1"/>
  <c r="F1200"/>
  <c r="G1200" s="1"/>
  <c r="F1199"/>
  <c r="H1199" s="1"/>
  <c r="F1196"/>
  <c r="G1196" s="1"/>
  <c r="F1195"/>
  <c r="H1195" s="1"/>
  <c r="F1194"/>
  <c r="G1194" s="1"/>
  <c r="F1193"/>
  <c r="G1193" s="1"/>
  <c r="F1192"/>
  <c r="G1192" s="1"/>
  <c r="F1191"/>
  <c r="H1191" s="1"/>
  <c r="F1190"/>
  <c r="G1190" s="1"/>
  <c r="F1189"/>
  <c r="H1189" s="1"/>
  <c r="F1187"/>
  <c r="H1187" s="1"/>
  <c r="F1186"/>
  <c r="H1186" s="1"/>
  <c r="F1185"/>
  <c r="G1185" s="1"/>
  <c r="F1184"/>
  <c r="H1184" s="1"/>
  <c r="F1183"/>
  <c r="G1183" s="1"/>
  <c r="F1182"/>
  <c r="H1182" s="1"/>
  <c r="F1181"/>
  <c r="G1181" s="1"/>
  <c r="F1173"/>
  <c r="G1173" s="1"/>
  <c r="F1172"/>
  <c r="G1172" s="1"/>
  <c r="F1168"/>
  <c r="H1168" s="1"/>
  <c r="F1167"/>
  <c r="G1167" s="1"/>
  <c r="F1166"/>
  <c r="H1166" s="1"/>
  <c r="F1164"/>
  <c r="H1164" s="1"/>
  <c r="F1163"/>
  <c r="H1163" s="1"/>
  <c r="F1162"/>
  <c r="G1162" s="1"/>
  <c r="F1159"/>
  <c r="H1159" s="1"/>
  <c r="F1158"/>
  <c r="G1158" s="1"/>
  <c r="F1157"/>
  <c r="H1157" s="1"/>
  <c r="F1155"/>
  <c r="H1155" s="1"/>
  <c r="F1154"/>
  <c r="H1154" s="1"/>
  <c r="F1153"/>
  <c r="G1153" s="1"/>
  <c r="F1150"/>
  <c r="H1150" s="1"/>
  <c r="F1149"/>
  <c r="H1149" s="1"/>
  <c r="F1147"/>
  <c r="H1147" s="1"/>
  <c r="F1146"/>
  <c r="H1146" s="1"/>
  <c r="F1144"/>
  <c r="H1144" s="1"/>
  <c r="F1143"/>
  <c r="H1143" s="1"/>
  <c r="F1141"/>
  <c r="H1141" s="1"/>
  <c r="F1140"/>
  <c r="H1140" s="1"/>
  <c r="F1136"/>
  <c r="G1136" s="1"/>
  <c r="F1135"/>
  <c r="H1135" s="1"/>
  <c r="F1134"/>
  <c r="G1134" s="1"/>
  <c r="F1133"/>
  <c r="H1133" s="1"/>
  <c r="F1132"/>
  <c r="H1132" s="1"/>
  <c r="F1131"/>
  <c r="G1131" s="1"/>
  <c r="F1130"/>
  <c r="G1130" s="1"/>
  <c r="F1127"/>
  <c r="H1127" s="1"/>
  <c r="F1125"/>
  <c r="G1125" s="1"/>
  <c r="F1111"/>
  <c r="H1111" s="1"/>
  <c r="F1110"/>
  <c r="H1110" s="1"/>
  <c r="F1109"/>
  <c r="G1109" s="1"/>
  <c r="F1108"/>
  <c r="H1108" s="1"/>
  <c r="F1107"/>
  <c r="G1107" s="1"/>
  <c r="F1103"/>
  <c r="H1103" s="1"/>
  <c r="F1102"/>
  <c r="G1102" s="1"/>
  <c r="F1097"/>
  <c r="H1097" s="1"/>
  <c r="F1096"/>
  <c r="G1096" s="1"/>
  <c r="F1095"/>
  <c r="H1095" s="1"/>
  <c r="F1094"/>
  <c r="G1094" s="1"/>
  <c r="H1093"/>
  <c r="G1095" l="1"/>
  <c r="G1108"/>
  <c r="G1097"/>
  <c r="G1209"/>
  <c r="G1246"/>
  <c r="G1254"/>
  <c r="G1103"/>
  <c r="G1210"/>
  <c r="G1226"/>
  <c r="H1222"/>
  <c r="G1228"/>
  <c r="G1224"/>
  <c r="G1229"/>
  <c r="G1225"/>
  <c r="G1223"/>
  <c r="H1221"/>
  <c r="H1200"/>
  <c r="G1201"/>
  <c r="G1178"/>
  <c r="G1176"/>
  <c r="G1174"/>
  <c r="H1179"/>
  <c r="H1177"/>
  <c r="H1175"/>
  <c r="H1173"/>
  <c r="G1122"/>
  <c r="H1123"/>
  <c r="G1215"/>
  <c r="G1119"/>
  <c r="G1117"/>
  <c r="G1115"/>
  <c r="G1113"/>
  <c r="G1111"/>
  <c r="H1100"/>
  <c r="G1116"/>
  <c r="G1114"/>
  <c r="G1112"/>
  <c r="G1110"/>
  <c r="H1099"/>
  <c r="G1146"/>
  <c r="G1207"/>
  <c r="G1238"/>
  <c r="H1101"/>
  <c r="G1140"/>
  <c r="G1155"/>
  <c r="G1159"/>
  <c r="G1164"/>
  <c r="G1186"/>
  <c r="G1187"/>
  <c r="G1211"/>
  <c r="G1220"/>
  <c r="G1233"/>
  <c r="G1263"/>
  <c r="G1133"/>
  <c r="G1143"/>
  <c r="G1149"/>
  <c r="G1213"/>
  <c r="G1218"/>
  <c r="G1235"/>
  <c r="G1240"/>
  <c r="G1244"/>
  <c r="G1251"/>
  <c r="G1258"/>
  <c r="G1127"/>
  <c r="H1130"/>
  <c r="G1132"/>
  <c r="G1135"/>
  <c r="G1141"/>
  <c r="G1144"/>
  <c r="G1147"/>
  <c r="G1150"/>
  <c r="H1153"/>
  <c r="G1154"/>
  <c r="G1157"/>
  <c r="H1158"/>
  <c r="H1162"/>
  <c r="G1163"/>
  <c r="G1166"/>
  <c r="H1167"/>
  <c r="G1168"/>
  <c r="H1172"/>
  <c r="H1181"/>
  <c r="G1182"/>
  <c r="H1183"/>
  <c r="G1184"/>
  <c r="H1185"/>
  <c r="G1189"/>
  <c r="H1190"/>
  <c r="G1191"/>
  <c r="H1192"/>
  <c r="H1193"/>
  <c r="H1194"/>
  <c r="G1195"/>
  <c r="H1196"/>
  <c r="G1199"/>
  <c r="G1208"/>
  <c r="G1212"/>
  <c r="G1214"/>
  <c r="G1217"/>
  <c r="G1219"/>
  <c r="G1232"/>
  <c r="G1234"/>
  <c r="G1237"/>
  <c r="G1239"/>
  <c r="G1241"/>
  <c r="G1245"/>
  <c r="G1247"/>
  <c r="G1252"/>
  <c r="G1257"/>
  <c r="G1260"/>
  <c r="F1265"/>
  <c r="H1265" s="1"/>
  <c r="H1094"/>
  <c r="H1096"/>
  <c r="H1102"/>
  <c r="H1107"/>
  <c r="H1109"/>
  <c r="H1125"/>
  <c r="G1265" l="1"/>
  <c r="G78" i="6" l="1"/>
  <c r="H18"/>
  <c r="I18"/>
  <c r="G18" l="1"/>
  <c r="I78" l="1"/>
  <c r="H78"/>
  <c r="E1051" i="1" l="1"/>
  <c r="D1051"/>
  <c r="C1051"/>
  <c r="F1049"/>
  <c r="H1049" s="1"/>
  <c r="F1048"/>
  <c r="G1048" s="1"/>
  <c r="F1046"/>
  <c r="H1046" s="1"/>
  <c r="F1044"/>
  <c r="H1044" s="1"/>
  <c r="F1043"/>
  <c r="H1043" s="1"/>
  <c r="F1040"/>
  <c r="H1040" s="1"/>
  <c r="F1038"/>
  <c r="H1038" s="1"/>
  <c r="F1037"/>
  <c r="H1037" s="1"/>
  <c r="F1034"/>
  <c r="G1034" s="1"/>
  <c r="F1033"/>
  <c r="H1033" s="1"/>
  <c r="F1032"/>
  <c r="H1032" s="1"/>
  <c r="F1031"/>
  <c r="H1031" s="1"/>
  <c r="F1030"/>
  <c r="H1030" s="1"/>
  <c r="F1028"/>
  <c r="H1028" s="1"/>
  <c r="F1027"/>
  <c r="H1027" s="1"/>
  <c r="F1026"/>
  <c r="H1026" s="1"/>
  <c r="F1025"/>
  <c r="H1025" s="1"/>
  <c r="F1024"/>
  <c r="H1024" s="1"/>
  <c r="F1023"/>
  <c r="H1023" s="1"/>
  <c r="F1022"/>
  <c r="H1022" s="1"/>
  <c r="F1020"/>
  <c r="H1020" s="1"/>
  <c r="F1019"/>
  <c r="H1019" s="1"/>
  <c r="F1018"/>
  <c r="H1018" s="1"/>
  <c r="F1017"/>
  <c r="H1017" s="1"/>
  <c r="F1014"/>
  <c r="H1014" s="1"/>
  <c r="F1013"/>
  <c r="H1013" s="1"/>
  <c r="F1012"/>
  <c r="H1012" s="1"/>
  <c r="F1011"/>
  <c r="H1011" s="1"/>
  <c r="F1010"/>
  <c r="H1010" s="1"/>
  <c r="F1009"/>
  <c r="H1009" s="1"/>
  <c r="F1008"/>
  <c r="H1008" s="1"/>
  <c r="F1007"/>
  <c r="H1007" s="1"/>
  <c r="F1006"/>
  <c r="H1006" s="1"/>
  <c r="F1005"/>
  <c r="H1005" s="1"/>
  <c r="F1004"/>
  <c r="H1004" s="1"/>
  <c r="F1003"/>
  <c r="H1003" s="1"/>
  <c r="F1002"/>
  <c r="H1002" s="1"/>
  <c r="F1001"/>
  <c r="H1001" s="1"/>
  <c r="F1000"/>
  <c r="H1000" s="1"/>
  <c r="F999"/>
  <c r="H999" s="1"/>
  <c r="F998"/>
  <c r="G998" s="1"/>
  <c r="F997"/>
  <c r="H997" s="1"/>
  <c r="F995"/>
  <c r="G995" s="1"/>
  <c r="F994"/>
  <c r="H994" s="1"/>
  <c r="F993"/>
  <c r="G993" s="1"/>
  <c r="F992"/>
  <c r="H992" s="1"/>
  <c r="F991"/>
  <c r="G991" s="1"/>
  <c r="F990"/>
  <c r="H990" s="1"/>
  <c r="F989"/>
  <c r="G989" s="1"/>
  <c r="F988"/>
  <c r="H988" s="1"/>
  <c r="F987"/>
  <c r="G987" s="1"/>
  <c r="F985"/>
  <c r="H985" s="1"/>
  <c r="F984"/>
  <c r="G984" s="1"/>
  <c r="F983"/>
  <c r="H983" s="1"/>
  <c r="F980"/>
  <c r="G980" s="1"/>
  <c r="F979"/>
  <c r="H979" s="1"/>
  <c r="F978"/>
  <c r="G978" s="1"/>
  <c r="F977"/>
  <c r="H977" s="1"/>
  <c r="F976"/>
  <c r="G976" s="1"/>
  <c r="F975"/>
  <c r="H975" s="1"/>
  <c r="F974"/>
  <c r="G974" s="1"/>
  <c r="F973"/>
  <c r="H973" s="1"/>
  <c r="F972"/>
  <c r="G972" s="1"/>
  <c r="F971"/>
  <c r="H971" s="1"/>
  <c r="F970"/>
  <c r="G970" s="1"/>
  <c r="F969"/>
  <c r="H969" s="1"/>
  <c r="F968"/>
  <c r="G968" s="1"/>
  <c r="F967"/>
  <c r="H967" s="1"/>
  <c r="F965"/>
  <c r="G965" s="1"/>
  <c r="F964"/>
  <c r="H964" s="1"/>
  <c r="F963"/>
  <c r="G963" s="1"/>
  <c r="F962"/>
  <c r="H962" s="1"/>
  <c r="F961"/>
  <c r="G961" s="1"/>
  <c r="F960"/>
  <c r="H960" s="1"/>
  <c r="F959"/>
  <c r="G959" s="1"/>
  <c r="F957"/>
  <c r="H957" s="1"/>
  <c r="F956"/>
  <c r="G956" s="1"/>
  <c r="F952"/>
  <c r="H952" s="1"/>
  <c r="F951"/>
  <c r="G951" s="1"/>
  <c r="F950"/>
  <c r="H950" s="1"/>
  <c r="F948"/>
  <c r="G948" s="1"/>
  <c r="F947"/>
  <c r="H947" s="1"/>
  <c r="F946"/>
  <c r="G946" s="1"/>
  <c r="F943"/>
  <c r="H943" s="1"/>
  <c r="F942"/>
  <c r="G942" s="1"/>
  <c r="F941"/>
  <c r="H941" s="1"/>
  <c r="F939"/>
  <c r="G939" s="1"/>
  <c r="F938"/>
  <c r="H938" s="1"/>
  <c r="F937"/>
  <c r="G937" s="1"/>
  <c r="F934"/>
  <c r="H934" s="1"/>
  <c r="F933"/>
  <c r="G933" s="1"/>
  <c r="F931"/>
  <c r="H931" s="1"/>
  <c r="F930"/>
  <c r="G930" s="1"/>
  <c r="F928"/>
  <c r="H928" s="1"/>
  <c r="F927"/>
  <c r="G927" s="1"/>
  <c r="F925"/>
  <c r="H925" s="1"/>
  <c r="F924"/>
  <c r="G924" s="1"/>
  <c r="F920"/>
  <c r="G920" s="1"/>
  <c r="F919"/>
  <c r="H919" s="1"/>
  <c r="F918"/>
  <c r="G918" s="1"/>
  <c r="F917"/>
  <c r="G917" s="1"/>
  <c r="F916"/>
  <c r="H916" s="1"/>
  <c r="F915"/>
  <c r="G915" s="1"/>
  <c r="F914"/>
  <c r="G914" s="1"/>
  <c r="F911"/>
  <c r="H911" s="1"/>
  <c r="F909"/>
  <c r="G909" s="1"/>
  <c r="F908"/>
  <c r="H908" s="1"/>
  <c r="F906"/>
  <c r="G906" s="1"/>
  <c r="F903"/>
  <c r="H903" s="1"/>
  <c r="F902"/>
  <c r="G902" s="1"/>
  <c r="F901"/>
  <c r="H901" s="1"/>
  <c r="F900"/>
  <c r="G900" s="1"/>
  <c r="F899"/>
  <c r="H899" s="1"/>
  <c r="F898"/>
  <c r="G898" s="1"/>
  <c r="F897"/>
  <c r="G897" s="1"/>
  <c r="F896"/>
  <c r="H896" s="1"/>
  <c r="F895"/>
  <c r="G895" s="1"/>
  <c r="F894"/>
  <c r="H894" s="1"/>
  <c r="F893"/>
  <c r="G893" s="1"/>
  <c r="H892"/>
  <c r="F891"/>
  <c r="H891" s="1"/>
  <c r="F890"/>
  <c r="H890" s="1"/>
  <c r="F889"/>
  <c r="H889" s="1"/>
  <c r="F888"/>
  <c r="G888" s="1"/>
  <c r="F887"/>
  <c r="H887" s="1"/>
  <c r="G1037" l="1"/>
  <c r="G1010"/>
  <c r="G973"/>
  <c r="G1002"/>
  <c r="G1025"/>
  <c r="G892"/>
  <c r="G908"/>
  <c r="G960"/>
  <c r="G969"/>
  <c r="G977"/>
  <c r="G1006"/>
  <c r="G1014"/>
  <c r="G964"/>
  <c r="G985"/>
  <c r="G1020"/>
  <c r="G1030"/>
  <c r="G1044"/>
  <c r="G890"/>
  <c r="G911"/>
  <c r="G952"/>
  <c r="G962"/>
  <c r="G967"/>
  <c r="G971"/>
  <c r="G975"/>
  <c r="G979"/>
  <c r="G992"/>
  <c r="G1000"/>
  <c r="G1004"/>
  <c r="G1008"/>
  <c r="G1012"/>
  <c r="G1018"/>
  <c r="G1023"/>
  <c r="G1027"/>
  <c r="G1032"/>
  <c r="G1040"/>
  <c r="G1049"/>
  <c r="G887"/>
  <c r="H888"/>
  <c r="G889"/>
  <c r="G891"/>
  <c r="G894"/>
  <c r="H895"/>
  <c r="G896"/>
  <c r="H898"/>
  <c r="G899"/>
  <c r="H900"/>
  <c r="G901"/>
  <c r="H902"/>
  <c r="G903"/>
  <c r="H906"/>
  <c r="H909"/>
  <c r="H914"/>
  <c r="G916"/>
  <c r="H917"/>
  <c r="G919"/>
  <c r="H924"/>
  <c r="G925"/>
  <c r="H927"/>
  <c r="G928"/>
  <c r="H930"/>
  <c r="G931"/>
  <c r="H933"/>
  <c r="G934"/>
  <c r="H937"/>
  <c r="G938"/>
  <c r="H939"/>
  <c r="G941"/>
  <c r="H942"/>
  <c r="G943"/>
  <c r="H946"/>
  <c r="G947"/>
  <c r="H948"/>
  <c r="G950"/>
  <c r="H951"/>
  <c r="H956"/>
  <c r="G957"/>
  <c r="H959"/>
  <c r="H961"/>
  <c r="H963"/>
  <c r="H965"/>
  <c r="H968"/>
  <c r="H970"/>
  <c r="H972"/>
  <c r="H974"/>
  <c r="H976"/>
  <c r="H978"/>
  <c r="H980"/>
  <c r="G983"/>
  <c r="H984"/>
  <c r="H987"/>
  <c r="G988"/>
  <c r="H989"/>
  <c r="G990"/>
  <c r="H991"/>
  <c r="H993"/>
  <c r="G994"/>
  <c r="H995"/>
  <c r="G997"/>
  <c r="H998"/>
  <c r="G999"/>
  <c r="G1001"/>
  <c r="G1003"/>
  <c r="G1005"/>
  <c r="G1007"/>
  <c r="G1009"/>
  <c r="G1011"/>
  <c r="G1013"/>
  <c r="G1017"/>
  <c r="G1019"/>
  <c r="G1022"/>
  <c r="G1024"/>
  <c r="G1026"/>
  <c r="G1028"/>
  <c r="G1031"/>
  <c r="G1033"/>
  <c r="G1038"/>
  <c r="G1043"/>
  <c r="G1046"/>
  <c r="F1051"/>
  <c r="H1051" s="1"/>
  <c r="G1051" l="1"/>
  <c r="F813" l="1"/>
  <c r="G813" s="1"/>
  <c r="F817"/>
  <c r="G817" s="1"/>
  <c r="E834" l="1"/>
  <c r="D834"/>
  <c r="C834"/>
  <c r="F832"/>
  <c r="H832" s="1"/>
  <c r="F831"/>
  <c r="G831" s="1"/>
  <c r="F829"/>
  <c r="H829" s="1"/>
  <c r="F827"/>
  <c r="H827" s="1"/>
  <c r="F826"/>
  <c r="H826" s="1"/>
  <c r="F823"/>
  <c r="H823" s="1"/>
  <c r="F821"/>
  <c r="H821" s="1"/>
  <c r="F820"/>
  <c r="H820" s="1"/>
  <c r="F816"/>
  <c r="H816" s="1"/>
  <c r="F815"/>
  <c r="H815" s="1"/>
  <c r="F814"/>
  <c r="H814" s="1"/>
  <c r="H813"/>
  <c r="F811"/>
  <c r="H811" s="1"/>
  <c r="F810"/>
  <c r="H810" s="1"/>
  <c r="F809"/>
  <c r="H809" s="1"/>
  <c r="F808"/>
  <c r="H808" s="1"/>
  <c r="F807"/>
  <c r="H807" s="1"/>
  <c r="F806"/>
  <c r="H806" s="1"/>
  <c r="F805"/>
  <c r="H805" s="1"/>
  <c r="F803"/>
  <c r="H803" s="1"/>
  <c r="F802"/>
  <c r="H802" s="1"/>
  <c r="F801"/>
  <c r="H801" s="1"/>
  <c r="F800"/>
  <c r="H800" s="1"/>
  <c r="F797"/>
  <c r="H797" s="1"/>
  <c r="F796"/>
  <c r="H796" s="1"/>
  <c r="F795"/>
  <c r="H795" s="1"/>
  <c r="F794"/>
  <c r="H794" s="1"/>
  <c r="F793"/>
  <c r="H793" s="1"/>
  <c r="F792"/>
  <c r="H792" s="1"/>
  <c r="F791"/>
  <c r="H791" s="1"/>
  <c r="F790"/>
  <c r="H790" s="1"/>
  <c r="F789"/>
  <c r="H789" s="1"/>
  <c r="F788"/>
  <c r="H788" s="1"/>
  <c r="F787"/>
  <c r="H787" s="1"/>
  <c r="F786"/>
  <c r="H786" s="1"/>
  <c r="F785"/>
  <c r="H785" s="1"/>
  <c r="F784"/>
  <c r="H784" s="1"/>
  <c r="F783"/>
  <c r="H783" s="1"/>
  <c r="F782"/>
  <c r="H782" s="1"/>
  <c r="F781"/>
  <c r="H781" s="1"/>
  <c r="F780"/>
  <c r="H780" s="1"/>
  <c r="F778"/>
  <c r="H778" s="1"/>
  <c r="F777"/>
  <c r="H777" s="1"/>
  <c r="F776"/>
  <c r="H776" s="1"/>
  <c r="F775"/>
  <c r="H775" s="1"/>
  <c r="F774"/>
  <c r="H774" s="1"/>
  <c r="F773"/>
  <c r="H773" s="1"/>
  <c r="F772"/>
  <c r="H772" s="1"/>
  <c r="F771"/>
  <c r="H771" s="1"/>
  <c r="F770"/>
  <c r="H770" s="1"/>
  <c r="F768"/>
  <c r="H768" s="1"/>
  <c r="F767"/>
  <c r="H767" s="1"/>
  <c r="F766"/>
  <c r="H766" s="1"/>
  <c r="F763"/>
  <c r="H763" s="1"/>
  <c r="F762"/>
  <c r="H762" s="1"/>
  <c r="F761"/>
  <c r="H761" s="1"/>
  <c r="F760"/>
  <c r="H760" s="1"/>
  <c r="F759"/>
  <c r="H759" s="1"/>
  <c r="F758"/>
  <c r="H758" s="1"/>
  <c r="F757"/>
  <c r="H757" s="1"/>
  <c r="F756"/>
  <c r="H756" s="1"/>
  <c r="F755"/>
  <c r="H755" s="1"/>
  <c r="F754"/>
  <c r="H754" s="1"/>
  <c r="F753"/>
  <c r="H753" s="1"/>
  <c r="F752"/>
  <c r="H752" s="1"/>
  <c r="F751"/>
  <c r="H751" s="1"/>
  <c r="F750"/>
  <c r="H750" s="1"/>
  <c r="F748"/>
  <c r="H748" s="1"/>
  <c r="F747"/>
  <c r="H747" s="1"/>
  <c r="F746"/>
  <c r="H746" s="1"/>
  <c r="F745"/>
  <c r="H745" s="1"/>
  <c r="F744"/>
  <c r="H744" s="1"/>
  <c r="F743"/>
  <c r="H743" s="1"/>
  <c r="F742"/>
  <c r="H742" s="1"/>
  <c r="F740"/>
  <c r="H740" s="1"/>
  <c r="F739"/>
  <c r="H739" s="1"/>
  <c r="F735"/>
  <c r="H735" s="1"/>
  <c r="F734"/>
  <c r="H734" s="1"/>
  <c r="F733"/>
  <c r="H733" s="1"/>
  <c r="F731"/>
  <c r="H731" s="1"/>
  <c r="F730"/>
  <c r="H730" s="1"/>
  <c r="F729"/>
  <c r="H729" s="1"/>
  <c r="F726"/>
  <c r="H726" s="1"/>
  <c r="F725"/>
  <c r="H725" s="1"/>
  <c r="F724"/>
  <c r="H724" s="1"/>
  <c r="F722"/>
  <c r="H722" s="1"/>
  <c r="F721"/>
  <c r="H721" s="1"/>
  <c r="F720"/>
  <c r="H720" s="1"/>
  <c r="F717"/>
  <c r="H717" s="1"/>
  <c r="F716"/>
  <c r="H716" s="1"/>
  <c r="F714"/>
  <c r="H714" s="1"/>
  <c r="F713"/>
  <c r="H713" s="1"/>
  <c r="F711"/>
  <c r="H711" s="1"/>
  <c r="F710"/>
  <c r="H710" s="1"/>
  <c r="F708"/>
  <c r="H708" s="1"/>
  <c r="F707"/>
  <c r="H707" s="1"/>
  <c r="F703"/>
  <c r="G703" s="1"/>
  <c r="F702"/>
  <c r="H702" s="1"/>
  <c r="F701"/>
  <c r="G701" s="1"/>
  <c r="F700"/>
  <c r="H700" s="1"/>
  <c r="F699"/>
  <c r="H699" s="1"/>
  <c r="F698"/>
  <c r="G698" s="1"/>
  <c r="H697"/>
  <c r="F694"/>
  <c r="H694" s="1"/>
  <c r="F692"/>
  <c r="H692" s="1"/>
  <c r="F691"/>
  <c r="H691" s="1"/>
  <c r="F689"/>
  <c r="H689" s="1"/>
  <c r="F686"/>
  <c r="H686" s="1"/>
  <c r="F685"/>
  <c r="H685" s="1"/>
  <c r="F684"/>
  <c r="H684" s="1"/>
  <c r="F683"/>
  <c r="H683" s="1"/>
  <c r="F682"/>
  <c r="H682" s="1"/>
  <c r="F681"/>
  <c r="H681" s="1"/>
  <c r="F680"/>
  <c r="G680" s="1"/>
  <c r="F679"/>
  <c r="G679" s="1"/>
  <c r="F678"/>
  <c r="H678" s="1"/>
  <c r="F677"/>
  <c r="H677" s="1"/>
  <c r="F676"/>
  <c r="G676" s="1"/>
  <c r="F675"/>
  <c r="H675" s="1"/>
  <c r="F674"/>
  <c r="G674" s="1"/>
  <c r="F673"/>
  <c r="H673" s="1"/>
  <c r="F672"/>
  <c r="G672" s="1"/>
  <c r="F671"/>
  <c r="H671" s="1"/>
  <c r="F670"/>
  <c r="H670" s="1"/>
  <c r="N90" i="4"/>
  <c r="I287" i="5"/>
  <c r="H287"/>
  <c r="G287"/>
  <c r="H233"/>
  <c r="G233"/>
  <c r="I232"/>
  <c r="I231"/>
  <c r="I230"/>
  <c r="I229"/>
  <c r="I233" s="1"/>
  <c r="I184"/>
  <c r="H184"/>
  <c r="G184"/>
  <c r="H134"/>
  <c r="G134"/>
  <c r="I133"/>
  <c r="I132"/>
  <c r="I131"/>
  <c r="I130"/>
  <c r="I129"/>
  <c r="I134" s="1"/>
  <c r="I74"/>
  <c r="H74"/>
  <c r="G74"/>
  <c r="H18"/>
  <c r="G18"/>
  <c r="I17"/>
  <c r="I18" s="1"/>
  <c r="I156" i="4"/>
  <c r="H156"/>
  <c r="G156"/>
  <c r="I90"/>
  <c r="H90"/>
  <c r="G90"/>
  <c r="I18"/>
  <c r="H18"/>
  <c r="G18"/>
  <c r="I115" i="3"/>
  <c r="H115"/>
  <c r="G115"/>
  <c r="I78"/>
  <c r="H78"/>
  <c r="G78"/>
  <c r="I19"/>
  <c r="H19"/>
  <c r="G19"/>
  <c r="I130" i="2"/>
  <c r="H130"/>
  <c r="G130"/>
  <c r="I95"/>
  <c r="H95"/>
  <c r="G95"/>
  <c r="I18"/>
  <c r="H18"/>
  <c r="G18"/>
  <c r="G823" i="1" l="1"/>
  <c r="G772"/>
  <c r="G791"/>
  <c r="G716"/>
  <c r="G742"/>
  <c r="G731"/>
  <c r="G757"/>
  <c r="G783"/>
  <c r="G801"/>
  <c r="G685"/>
  <c r="G710"/>
  <c r="G722"/>
  <c r="G734"/>
  <c r="G753"/>
  <c r="G767"/>
  <c r="G776"/>
  <c r="G787"/>
  <c r="G795"/>
  <c r="G808"/>
  <c r="G832"/>
  <c r="G820"/>
  <c r="G827"/>
  <c r="G725"/>
  <c r="G673"/>
  <c r="G681"/>
  <c r="G761"/>
  <c r="G746"/>
  <c r="G671"/>
  <c r="G675"/>
  <c r="G678"/>
  <c r="G683"/>
  <c r="G689"/>
  <c r="G692"/>
  <c r="G697"/>
  <c r="G700"/>
  <c r="G707"/>
  <c r="G713"/>
  <c r="G720"/>
  <c r="G729"/>
  <c r="G739"/>
  <c r="G744"/>
  <c r="G748"/>
  <c r="G751"/>
  <c r="G755"/>
  <c r="G759"/>
  <c r="G763"/>
  <c r="G770"/>
  <c r="G774"/>
  <c r="G778"/>
  <c r="G781"/>
  <c r="G785"/>
  <c r="G789"/>
  <c r="G793"/>
  <c r="G797"/>
  <c r="G803"/>
  <c r="G806"/>
  <c r="G810"/>
  <c r="G815"/>
  <c r="H672"/>
  <c r="H674"/>
  <c r="H679"/>
  <c r="G670"/>
  <c r="G677"/>
  <c r="G682"/>
  <c r="G684"/>
  <c r="G686"/>
  <c r="G691"/>
  <c r="G694"/>
  <c r="G699"/>
  <c r="G702"/>
  <c r="G708"/>
  <c r="G711"/>
  <c r="G714"/>
  <c r="G717"/>
  <c r="G721"/>
  <c r="G724"/>
  <c r="G726"/>
  <c r="G730"/>
  <c r="G733"/>
  <c r="G735"/>
  <c r="G740"/>
  <c r="G743"/>
  <c r="G745"/>
  <c r="G747"/>
  <c r="G750"/>
  <c r="G752"/>
  <c r="G754"/>
  <c r="G756"/>
  <c r="G758"/>
  <c r="G760"/>
  <c r="G762"/>
  <c r="G766"/>
  <c r="G768"/>
  <c r="G771"/>
  <c r="G773"/>
  <c r="G775"/>
  <c r="G777"/>
  <c r="G780"/>
  <c r="G782"/>
  <c r="G784"/>
  <c r="G786"/>
  <c r="G788"/>
  <c r="G790"/>
  <c r="G792"/>
  <c r="G794"/>
  <c r="G796"/>
  <c r="G800"/>
  <c r="G802"/>
  <c r="G805"/>
  <c r="G807"/>
  <c r="G809"/>
  <c r="G811"/>
  <c r="G814"/>
  <c r="G816"/>
  <c r="G821"/>
  <c r="G826"/>
  <c r="G829"/>
  <c r="F834"/>
  <c r="H834" s="1"/>
  <c r="E618"/>
  <c r="D618"/>
  <c r="C618"/>
  <c r="F616"/>
  <c r="G616" s="1"/>
  <c r="F613"/>
  <c r="H613" s="1"/>
  <c r="F611"/>
  <c r="G611" s="1"/>
  <c r="F610"/>
  <c r="H610" s="1"/>
  <c r="F607"/>
  <c r="G607" s="1"/>
  <c r="F605"/>
  <c r="H605" s="1"/>
  <c r="F604"/>
  <c r="G604" s="1"/>
  <c r="F600"/>
  <c r="H600" s="1"/>
  <c r="F599"/>
  <c r="G599" s="1"/>
  <c r="F598"/>
  <c r="H598" s="1"/>
  <c r="F597"/>
  <c r="G597" s="1"/>
  <c r="F595"/>
  <c r="H595" s="1"/>
  <c r="F594"/>
  <c r="G594" s="1"/>
  <c r="F593"/>
  <c r="H593" s="1"/>
  <c r="F592"/>
  <c r="G592" s="1"/>
  <c r="F591"/>
  <c r="H591" s="1"/>
  <c r="F590"/>
  <c r="G590" s="1"/>
  <c r="F589"/>
  <c r="H589" s="1"/>
  <c r="F587"/>
  <c r="G587" s="1"/>
  <c r="F586"/>
  <c r="H586" s="1"/>
  <c r="F585"/>
  <c r="G585" s="1"/>
  <c r="F584"/>
  <c r="H584" s="1"/>
  <c r="F581"/>
  <c r="G581" s="1"/>
  <c r="F580"/>
  <c r="H580" s="1"/>
  <c r="F579"/>
  <c r="G579" s="1"/>
  <c r="F578"/>
  <c r="H578" s="1"/>
  <c r="F577"/>
  <c r="G577" s="1"/>
  <c r="F576"/>
  <c r="H576" s="1"/>
  <c r="F575"/>
  <c r="G575" s="1"/>
  <c r="F574"/>
  <c r="H574" s="1"/>
  <c r="F573"/>
  <c r="G573" s="1"/>
  <c r="F572"/>
  <c r="H572" s="1"/>
  <c r="F571"/>
  <c r="G571" s="1"/>
  <c r="F570"/>
  <c r="H570" s="1"/>
  <c r="F569"/>
  <c r="G569" s="1"/>
  <c r="F568"/>
  <c r="H568" s="1"/>
  <c r="F567"/>
  <c r="G567" s="1"/>
  <c r="F566"/>
  <c r="H566" s="1"/>
  <c r="F565"/>
  <c r="G565" s="1"/>
  <c r="F564"/>
  <c r="H564" s="1"/>
  <c r="F562"/>
  <c r="G562" s="1"/>
  <c r="F561"/>
  <c r="H561" s="1"/>
  <c r="F560"/>
  <c r="G560" s="1"/>
  <c r="F559"/>
  <c r="H559" s="1"/>
  <c r="F558"/>
  <c r="G558" s="1"/>
  <c r="F557"/>
  <c r="H557" s="1"/>
  <c r="F556"/>
  <c r="G556" s="1"/>
  <c r="F555"/>
  <c r="H555" s="1"/>
  <c r="F554"/>
  <c r="G554" s="1"/>
  <c r="F552"/>
  <c r="H552" s="1"/>
  <c r="F551"/>
  <c r="G551" s="1"/>
  <c r="F550"/>
  <c r="H550" s="1"/>
  <c r="F547"/>
  <c r="G547" s="1"/>
  <c r="F546"/>
  <c r="H546" s="1"/>
  <c r="F545"/>
  <c r="G545" s="1"/>
  <c r="F544"/>
  <c r="H544" s="1"/>
  <c r="F543"/>
  <c r="G543" s="1"/>
  <c r="F542"/>
  <c r="H542" s="1"/>
  <c r="F541"/>
  <c r="G541" s="1"/>
  <c r="F540"/>
  <c r="H540" s="1"/>
  <c r="F539"/>
  <c r="G539" s="1"/>
  <c r="F538"/>
  <c r="H538" s="1"/>
  <c r="F537"/>
  <c r="G537" s="1"/>
  <c r="F536"/>
  <c r="H536" s="1"/>
  <c r="F535"/>
  <c r="G535" s="1"/>
  <c r="F534"/>
  <c r="H534" s="1"/>
  <c r="F532"/>
  <c r="G532" s="1"/>
  <c r="F531"/>
  <c r="H531" s="1"/>
  <c r="F530"/>
  <c r="G530" s="1"/>
  <c r="F529"/>
  <c r="H529" s="1"/>
  <c r="F528"/>
  <c r="G528" s="1"/>
  <c r="F527"/>
  <c r="H527" s="1"/>
  <c r="F526"/>
  <c r="G526" s="1"/>
  <c r="F524"/>
  <c r="H524" s="1"/>
  <c r="F523"/>
  <c r="G523" s="1"/>
  <c r="F520"/>
  <c r="G520" s="1"/>
  <c r="F519"/>
  <c r="H519" s="1"/>
  <c r="F518"/>
  <c r="G518" s="1"/>
  <c r="F517"/>
  <c r="H517" s="1"/>
  <c r="F515"/>
  <c r="G515" s="1"/>
  <c r="F514"/>
  <c r="H514" s="1"/>
  <c r="F513"/>
  <c r="G513" s="1"/>
  <c r="F510"/>
  <c r="H510" s="1"/>
  <c r="F509"/>
  <c r="G509" s="1"/>
  <c r="F508"/>
  <c r="H508" s="1"/>
  <c r="F506"/>
  <c r="G506" s="1"/>
  <c r="F505"/>
  <c r="H505" s="1"/>
  <c r="F504"/>
  <c r="G504" s="1"/>
  <c r="F501"/>
  <c r="H501" s="1"/>
  <c r="G500"/>
  <c r="F498"/>
  <c r="H498" s="1"/>
  <c r="F497"/>
  <c r="G497" s="1"/>
  <c r="F495"/>
  <c r="H495" s="1"/>
  <c r="F494"/>
  <c r="G494" s="1"/>
  <c r="F492"/>
  <c r="H492" s="1"/>
  <c r="F491"/>
  <c r="G491" s="1"/>
  <c r="F487"/>
  <c r="G487" s="1"/>
  <c r="F486"/>
  <c r="H486" s="1"/>
  <c r="F484"/>
  <c r="G484" s="1"/>
  <c r="F483"/>
  <c r="H483" s="1"/>
  <c r="F481"/>
  <c r="G481" s="1"/>
  <c r="F478"/>
  <c r="H478" s="1"/>
  <c r="F477"/>
  <c r="G477" s="1"/>
  <c r="F476"/>
  <c r="G476" s="1"/>
  <c r="F475"/>
  <c r="H475" s="1"/>
  <c r="F473"/>
  <c r="G473" s="1"/>
  <c r="F470"/>
  <c r="H470" s="1"/>
  <c r="F469"/>
  <c r="G469" s="1"/>
  <c r="F468"/>
  <c r="H468" s="1"/>
  <c r="F467"/>
  <c r="G467" s="1"/>
  <c r="F466"/>
  <c r="H466" s="1"/>
  <c r="F465"/>
  <c r="G465" s="1"/>
  <c r="F463"/>
  <c r="H463" s="1"/>
  <c r="F462"/>
  <c r="G462" s="1"/>
  <c r="F461"/>
  <c r="H461" s="1"/>
  <c r="F459"/>
  <c r="G459" s="1"/>
  <c r="F458"/>
  <c r="H458" s="1"/>
  <c r="F457"/>
  <c r="G457" s="1"/>
  <c r="F456"/>
  <c r="H456" s="1"/>
  <c r="F455"/>
  <c r="G455" s="1"/>
  <c r="F454"/>
  <c r="H454" s="1"/>
  <c r="G456" l="1"/>
  <c r="G589"/>
  <c r="G468"/>
  <c r="G578"/>
  <c r="G600"/>
  <c r="G519"/>
  <c r="G524"/>
  <c r="G531"/>
  <c r="G540"/>
  <c r="G550"/>
  <c r="G561"/>
  <c r="G570"/>
  <c r="G461"/>
  <c r="G475"/>
  <c r="G483"/>
  <c r="G508"/>
  <c r="G527"/>
  <c r="G536"/>
  <c r="G544"/>
  <c r="G557"/>
  <c r="G566"/>
  <c r="G574"/>
  <c r="G584"/>
  <c r="G593"/>
  <c r="G610"/>
  <c r="G605"/>
  <c r="G613"/>
  <c r="G454"/>
  <c r="G458"/>
  <c r="G463"/>
  <c r="G466"/>
  <c r="G470"/>
  <c r="G478"/>
  <c r="G486"/>
  <c r="G834"/>
  <c r="G505"/>
  <c r="G510"/>
  <c r="G517"/>
  <c r="G529"/>
  <c r="G534"/>
  <c r="G538"/>
  <c r="G542"/>
  <c r="G546"/>
  <c r="G552"/>
  <c r="G555"/>
  <c r="G559"/>
  <c r="G564"/>
  <c r="G568"/>
  <c r="G572"/>
  <c r="G576"/>
  <c r="G580"/>
  <c r="G586"/>
  <c r="G591"/>
  <c r="G595"/>
  <c r="G598"/>
  <c r="G492"/>
  <c r="G495"/>
  <c r="G498"/>
  <c r="G501"/>
  <c r="G514"/>
  <c r="H455"/>
  <c r="H457"/>
  <c r="H459"/>
  <c r="H462"/>
  <c r="H465"/>
  <c r="H467"/>
  <c r="H469"/>
  <c r="H473"/>
  <c r="H476"/>
  <c r="H481"/>
  <c r="H484"/>
  <c r="H491"/>
  <c r="H494"/>
  <c r="H497"/>
  <c r="H500"/>
  <c r="H504"/>
  <c r="H506"/>
  <c r="H509"/>
  <c r="H513"/>
  <c r="H515"/>
  <c r="H518"/>
  <c r="H523"/>
  <c r="H526"/>
  <c r="H528"/>
  <c r="H530"/>
  <c r="H532"/>
  <c r="H535"/>
  <c r="H537"/>
  <c r="H539"/>
  <c r="H541"/>
  <c r="H543"/>
  <c r="H545"/>
  <c r="H547"/>
  <c r="H551"/>
  <c r="H554"/>
  <c r="H556"/>
  <c r="H558"/>
  <c r="H560"/>
  <c r="H562"/>
  <c r="H565"/>
  <c r="H567"/>
  <c r="H569"/>
  <c r="H571"/>
  <c r="H573"/>
  <c r="H575"/>
  <c r="H577"/>
  <c r="H579"/>
  <c r="H581"/>
  <c r="H585"/>
  <c r="H587"/>
  <c r="H590"/>
  <c r="H592"/>
  <c r="H594"/>
  <c r="H597"/>
  <c r="H599"/>
  <c r="H604"/>
  <c r="H607"/>
  <c r="H611"/>
  <c r="H616"/>
  <c r="F618"/>
  <c r="H618" s="1"/>
  <c r="G618" l="1"/>
  <c r="F327" l="1"/>
  <c r="G327" s="1"/>
  <c r="F328"/>
  <c r="F329"/>
  <c r="G329" s="1"/>
  <c r="F330"/>
  <c r="H330" s="1"/>
  <c r="F331"/>
  <c r="G331" s="1"/>
  <c r="F308"/>
  <c r="H308" s="1"/>
  <c r="F309"/>
  <c r="G309" s="1"/>
  <c r="F310"/>
  <c r="G310" s="1"/>
  <c r="F311"/>
  <c r="H311" s="1"/>
  <c r="F312"/>
  <c r="G312" s="1"/>
  <c r="F313"/>
  <c r="G313" s="1"/>
  <c r="F314"/>
  <c r="G314" s="1"/>
  <c r="F283"/>
  <c r="G283" s="1"/>
  <c r="E402"/>
  <c r="D402"/>
  <c r="C402"/>
  <c r="F400"/>
  <c r="G400" s="1"/>
  <c r="F397"/>
  <c r="H397" s="1"/>
  <c r="F395"/>
  <c r="G395" s="1"/>
  <c r="F394"/>
  <c r="H394" s="1"/>
  <c r="F393"/>
  <c r="G393" s="1"/>
  <c r="F392"/>
  <c r="G392" s="1"/>
  <c r="F391"/>
  <c r="G391" s="1"/>
  <c r="F390"/>
  <c r="G390" s="1"/>
  <c r="F389"/>
  <c r="H389" s="1"/>
  <c r="F388"/>
  <c r="G388" s="1"/>
  <c r="F384"/>
  <c r="H384" s="1"/>
  <c r="F383"/>
  <c r="G383" s="1"/>
  <c r="F382"/>
  <c r="H382" s="1"/>
  <c r="F381"/>
  <c r="G381" s="1"/>
  <c r="F380"/>
  <c r="G380" s="1"/>
  <c r="F379"/>
  <c r="H379" s="1"/>
  <c r="F378"/>
  <c r="G378" s="1"/>
  <c r="F377"/>
  <c r="H377" s="1"/>
  <c r="F376"/>
  <c r="G376" s="1"/>
  <c r="F375"/>
  <c r="H375" s="1"/>
  <c r="F374"/>
  <c r="G374" s="1"/>
  <c r="F373"/>
  <c r="H373" s="1"/>
  <c r="F372"/>
  <c r="G372" s="1"/>
  <c r="F371"/>
  <c r="G371" s="1"/>
  <c r="F370"/>
  <c r="H370" s="1"/>
  <c r="F369"/>
  <c r="G369" s="1"/>
  <c r="F368"/>
  <c r="H368" s="1"/>
  <c r="F367"/>
  <c r="G367" s="1"/>
  <c r="F366"/>
  <c r="G366" s="1"/>
  <c r="F365"/>
  <c r="G365" s="1"/>
  <c r="F364"/>
  <c r="H364" s="1"/>
  <c r="F363"/>
  <c r="G363" s="1"/>
  <c r="F362"/>
  <c r="H362" s="1"/>
  <c r="F361"/>
  <c r="G361" s="1"/>
  <c r="F360"/>
  <c r="H360" s="1"/>
  <c r="F359"/>
  <c r="G359" s="1"/>
  <c r="F358"/>
  <c r="H358" s="1"/>
  <c r="F357"/>
  <c r="G357" s="1"/>
  <c r="F356"/>
  <c r="H356" s="1"/>
  <c r="F355"/>
  <c r="G355" s="1"/>
  <c r="F354"/>
  <c r="H354" s="1"/>
  <c r="F353"/>
  <c r="G353" s="1"/>
  <c r="F352"/>
  <c r="H352" s="1"/>
  <c r="F351"/>
  <c r="G351" s="1"/>
  <c r="F350"/>
  <c r="H350" s="1"/>
  <c r="F349"/>
  <c r="G349" s="1"/>
  <c r="F348"/>
  <c r="H348" s="1"/>
  <c r="F347"/>
  <c r="G347" s="1"/>
  <c r="F346"/>
  <c r="G346" s="1"/>
  <c r="F345"/>
  <c r="H345" s="1"/>
  <c r="F344"/>
  <c r="G344" s="1"/>
  <c r="F343"/>
  <c r="H343" s="1"/>
  <c r="F342"/>
  <c r="G342" s="1"/>
  <c r="F341"/>
  <c r="H341" s="1"/>
  <c r="F340"/>
  <c r="G340" s="1"/>
  <c r="F339"/>
  <c r="H339" s="1"/>
  <c r="F338"/>
  <c r="G338" s="1"/>
  <c r="F337"/>
  <c r="G337" s="1"/>
  <c r="F336"/>
  <c r="H336" s="1"/>
  <c r="F335"/>
  <c r="G335" s="1"/>
  <c r="F334"/>
  <c r="H334" s="1"/>
  <c r="F333"/>
  <c r="G333" s="1"/>
  <c r="F332"/>
  <c r="G332" s="1"/>
  <c r="H328"/>
  <c r="F326"/>
  <c r="H326" s="1"/>
  <c r="F325"/>
  <c r="G325" s="1"/>
  <c r="F324"/>
  <c r="H324" s="1"/>
  <c r="F323"/>
  <c r="G323" s="1"/>
  <c r="F322"/>
  <c r="H322" s="1"/>
  <c r="F321"/>
  <c r="G321" s="1"/>
  <c r="F320"/>
  <c r="H320" s="1"/>
  <c r="F319"/>
  <c r="G319" s="1"/>
  <c r="F318"/>
  <c r="H318" s="1"/>
  <c r="F317"/>
  <c r="G317" s="1"/>
  <c r="F316"/>
  <c r="G316" s="1"/>
  <c r="F315"/>
  <c r="H315" s="1"/>
  <c r="F307"/>
  <c r="G307" s="1"/>
  <c r="F306"/>
  <c r="G306" s="1"/>
  <c r="F305"/>
  <c r="G305" s="1"/>
  <c r="F304"/>
  <c r="G304" s="1"/>
  <c r="F303"/>
  <c r="H303" s="1"/>
  <c r="F302"/>
  <c r="G302" s="1"/>
  <c r="F301"/>
  <c r="H301" s="1"/>
  <c r="F300"/>
  <c r="G300" s="1"/>
  <c r="F299"/>
  <c r="G299" s="1"/>
  <c r="F298"/>
  <c r="H298" s="1"/>
  <c r="F297"/>
  <c r="G297" s="1"/>
  <c r="F296"/>
  <c r="G296" s="1"/>
  <c r="F295"/>
  <c r="G295" s="1"/>
  <c r="F294"/>
  <c r="H294" s="1"/>
  <c r="F293"/>
  <c r="G293" s="1"/>
  <c r="F292"/>
  <c r="H292" s="1"/>
  <c r="F291"/>
  <c r="G291" s="1"/>
  <c r="F290"/>
  <c r="G290" s="1"/>
  <c r="F289"/>
  <c r="H289" s="1"/>
  <c r="F288"/>
  <c r="G288" s="1"/>
  <c r="F287"/>
  <c r="G287" s="1"/>
  <c r="F286"/>
  <c r="G286" s="1"/>
  <c r="F285"/>
  <c r="H285" s="1"/>
  <c r="F282"/>
  <c r="H282" s="1"/>
  <c r="F281"/>
  <c r="G281" s="1"/>
  <c r="F280"/>
  <c r="G280" s="1"/>
  <c r="F279"/>
  <c r="H279" s="1"/>
  <c r="F278"/>
  <c r="G278" s="1"/>
  <c r="F277"/>
  <c r="G277" s="1"/>
  <c r="F276"/>
  <c r="H276" s="1"/>
  <c r="F275"/>
  <c r="G275" s="1"/>
  <c r="F274"/>
  <c r="G274" s="1"/>
  <c r="F273"/>
  <c r="G273" s="1"/>
  <c r="F272"/>
  <c r="G272" s="1"/>
  <c r="F271"/>
  <c r="G271" s="1"/>
  <c r="F270"/>
  <c r="H270" s="1"/>
  <c r="F269"/>
  <c r="G269" s="1"/>
  <c r="F268"/>
  <c r="G268" s="1"/>
  <c r="F267"/>
  <c r="H267" s="1"/>
  <c r="F266"/>
  <c r="G266" s="1"/>
  <c r="F265"/>
  <c r="G265" s="1"/>
  <c r="F264"/>
  <c r="G264" s="1"/>
  <c r="F263"/>
  <c r="G263" s="1"/>
  <c r="F262"/>
  <c r="H262" s="1"/>
  <c r="F261"/>
  <c r="G261" s="1"/>
  <c r="F260"/>
  <c r="G260" s="1"/>
  <c r="F259"/>
  <c r="H259" s="1"/>
  <c r="F258"/>
  <c r="G258" s="1"/>
  <c r="F257"/>
  <c r="G257" s="1"/>
  <c r="F256"/>
  <c r="G256" s="1"/>
  <c r="F255"/>
  <c r="G255" s="1"/>
  <c r="F254"/>
  <c r="H254" s="1"/>
  <c r="F253"/>
  <c r="G253" s="1"/>
  <c r="F252"/>
  <c r="H252" s="1"/>
  <c r="F251"/>
  <c r="G251" s="1"/>
  <c r="F250"/>
  <c r="H250" s="1"/>
  <c r="F249"/>
  <c r="G249" s="1"/>
  <c r="F248"/>
  <c r="G248" s="1"/>
  <c r="F247"/>
  <c r="H247" s="1"/>
  <c r="F246"/>
  <c r="G246" s="1"/>
  <c r="F245"/>
  <c r="H245" s="1"/>
  <c r="F244"/>
  <c r="G244" s="1"/>
  <c r="F243"/>
  <c r="G243" s="1"/>
  <c r="F242"/>
  <c r="H242" s="1"/>
  <c r="F241"/>
  <c r="G241" s="1"/>
  <c r="F240"/>
  <c r="H240" s="1"/>
  <c r="F239"/>
  <c r="G239" s="1"/>
  <c r="F238"/>
  <c r="D186"/>
  <c r="E186"/>
  <c r="F23"/>
  <c r="G23" s="1"/>
  <c r="F24"/>
  <c r="H24" s="1"/>
  <c r="F25"/>
  <c r="G25" s="1"/>
  <c r="F26"/>
  <c r="H26" s="1"/>
  <c r="F27"/>
  <c r="G27" s="1"/>
  <c r="F28"/>
  <c r="G28" s="1"/>
  <c r="F29"/>
  <c r="H29" s="1"/>
  <c r="F30"/>
  <c r="H30" s="1"/>
  <c r="F31"/>
  <c r="H31" s="1"/>
  <c r="F32"/>
  <c r="G32" s="1"/>
  <c r="F33"/>
  <c r="G33" s="1"/>
  <c r="F34"/>
  <c r="H34" s="1"/>
  <c r="F35"/>
  <c r="G35" s="1"/>
  <c r="F36"/>
  <c r="H36" s="1"/>
  <c r="F37"/>
  <c r="G37" s="1"/>
  <c r="F38"/>
  <c r="H38" s="1"/>
  <c r="F39"/>
  <c r="G39" s="1"/>
  <c r="F40"/>
  <c r="G40" s="1"/>
  <c r="F41"/>
  <c r="G41" s="1"/>
  <c r="F42"/>
  <c r="G42" s="1"/>
  <c r="F43"/>
  <c r="H43" s="1"/>
  <c r="F44"/>
  <c r="H44" s="1"/>
  <c r="F45"/>
  <c r="G45" s="1"/>
  <c r="F46"/>
  <c r="H46" s="1"/>
  <c r="F47"/>
  <c r="G47" s="1"/>
  <c r="F48"/>
  <c r="G48" s="1"/>
  <c r="F49"/>
  <c r="G49" s="1"/>
  <c r="F50"/>
  <c r="G50" s="1"/>
  <c r="F51"/>
  <c r="H51" s="1"/>
  <c r="F52"/>
  <c r="H52" s="1"/>
  <c r="F53"/>
  <c r="G53" s="1"/>
  <c r="F54"/>
  <c r="H54" s="1"/>
  <c r="F55"/>
  <c r="G55" s="1"/>
  <c r="F56"/>
  <c r="G56" s="1"/>
  <c r="F57"/>
  <c r="G57" s="1"/>
  <c r="F58"/>
  <c r="G58" s="1"/>
  <c r="F59"/>
  <c r="G59" s="1"/>
  <c r="F60"/>
  <c r="H60" s="1"/>
  <c r="F61"/>
  <c r="G61" s="1"/>
  <c r="F62"/>
  <c r="H62" s="1"/>
  <c r="F63"/>
  <c r="H63" s="1"/>
  <c r="F64"/>
  <c r="G64" s="1"/>
  <c r="F65"/>
  <c r="G65" s="1"/>
  <c r="F66"/>
  <c r="H66" s="1"/>
  <c r="F67"/>
  <c r="G67" s="1"/>
  <c r="F68"/>
  <c r="H68" s="1"/>
  <c r="F69"/>
  <c r="H69" s="1"/>
  <c r="F70"/>
  <c r="G70" s="1"/>
  <c r="F71"/>
  <c r="G71" s="1"/>
  <c r="F72"/>
  <c r="H72" s="1"/>
  <c r="F73"/>
  <c r="H73" s="1"/>
  <c r="F74"/>
  <c r="H74" s="1"/>
  <c r="F75"/>
  <c r="G75" s="1"/>
  <c r="F76"/>
  <c r="G76" s="1"/>
  <c r="F77"/>
  <c r="H77" s="1"/>
  <c r="F78"/>
  <c r="G78" s="1"/>
  <c r="F79"/>
  <c r="G79" s="1"/>
  <c r="F80"/>
  <c r="G80" s="1"/>
  <c r="F81"/>
  <c r="H81" s="1"/>
  <c r="F82"/>
  <c r="G82" s="1"/>
  <c r="F83"/>
  <c r="H83" s="1"/>
  <c r="F84"/>
  <c r="G84" s="1"/>
  <c r="F85"/>
  <c r="H85" s="1"/>
  <c r="F86"/>
  <c r="H86" s="1"/>
  <c r="F87"/>
  <c r="H87" s="1"/>
  <c r="F88"/>
  <c r="G88" s="1"/>
  <c r="F89"/>
  <c r="G89" s="1"/>
  <c r="F90"/>
  <c r="G90" s="1"/>
  <c r="F91"/>
  <c r="H91" s="1"/>
  <c r="F92"/>
  <c r="G92" s="1"/>
  <c r="F93"/>
  <c r="G93" s="1"/>
  <c r="F94"/>
  <c r="H94" s="1"/>
  <c r="F95"/>
  <c r="H95" s="1"/>
  <c r="F96"/>
  <c r="H96" s="1"/>
  <c r="F97"/>
  <c r="H97" s="1"/>
  <c r="F98"/>
  <c r="H98" s="1"/>
  <c r="F99"/>
  <c r="H99" s="1"/>
  <c r="F100"/>
  <c r="H100" s="1"/>
  <c r="F101"/>
  <c r="G101" s="1"/>
  <c r="F102"/>
  <c r="H102" s="1"/>
  <c r="F103"/>
  <c r="G103" s="1"/>
  <c r="F104"/>
  <c r="H104" s="1"/>
  <c r="F105"/>
  <c r="G105" s="1"/>
  <c r="F106"/>
  <c r="H106" s="1"/>
  <c r="F107"/>
  <c r="G107" s="1"/>
  <c r="F108"/>
  <c r="H108" s="1"/>
  <c r="F109"/>
  <c r="G109" s="1"/>
  <c r="F110"/>
  <c r="H110" s="1"/>
  <c r="F111"/>
  <c r="G111" s="1"/>
  <c r="F112"/>
  <c r="H112" s="1"/>
  <c r="F113"/>
  <c r="H113" s="1"/>
  <c r="F114"/>
  <c r="G114" s="1"/>
  <c r="F115"/>
  <c r="H115" s="1"/>
  <c r="F116"/>
  <c r="G116" s="1"/>
  <c r="F117"/>
  <c r="G117" s="1"/>
  <c r="F118"/>
  <c r="G118" s="1"/>
  <c r="F119"/>
  <c r="H119" s="1"/>
  <c r="F120"/>
  <c r="G120" s="1"/>
  <c r="F121"/>
  <c r="G121" s="1"/>
  <c r="F122"/>
  <c r="H122" s="1"/>
  <c r="F123"/>
  <c r="H123" s="1"/>
  <c r="F124"/>
  <c r="H124" s="1"/>
  <c r="F125"/>
  <c r="H125" s="1"/>
  <c r="F126"/>
  <c r="H126" s="1"/>
  <c r="F127"/>
  <c r="H127" s="1"/>
  <c r="F128"/>
  <c r="H128" s="1"/>
  <c r="F129"/>
  <c r="H129" s="1"/>
  <c r="F130"/>
  <c r="H130" s="1"/>
  <c r="F131"/>
  <c r="G131" s="1"/>
  <c r="F132"/>
  <c r="G132" s="1"/>
  <c r="F133"/>
  <c r="H133" s="1"/>
  <c r="F134"/>
  <c r="G134" s="1"/>
  <c r="F135"/>
  <c r="H135" s="1"/>
  <c r="F136"/>
  <c r="G136" s="1"/>
  <c r="F137"/>
  <c r="H137" s="1"/>
  <c r="F138"/>
  <c r="G138" s="1"/>
  <c r="F139"/>
  <c r="H139" s="1"/>
  <c r="F140"/>
  <c r="G140" s="1"/>
  <c r="F141"/>
  <c r="H141" s="1"/>
  <c r="F142"/>
  <c r="G142" s="1"/>
  <c r="F143"/>
  <c r="H143" s="1"/>
  <c r="F144"/>
  <c r="G144" s="1"/>
  <c r="F145"/>
  <c r="H145" s="1"/>
  <c r="F146"/>
  <c r="G146" s="1"/>
  <c r="F147"/>
  <c r="H147" s="1"/>
  <c r="F148"/>
  <c r="G148" s="1"/>
  <c r="F149"/>
  <c r="H149" s="1"/>
  <c r="F150"/>
  <c r="G150" s="1"/>
  <c r="F151"/>
  <c r="G151" s="1"/>
  <c r="F152"/>
  <c r="G152" s="1"/>
  <c r="F153"/>
  <c r="H153" s="1"/>
  <c r="F154"/>
  <c r="G154" s="1"/>
  <c r="F155"/>
  <c r="H155" s="1"/>
  <c r="F156"/>
  <c r="G156" s="1"/>
  <c r="F157"/>
  <c r="H157" s="1"/>
  <c r="F158"/>
  <c r="H158" s="1"/>
  <c r="F159"/>
  <c r="H159" s="1"/>
  <c r="F160"/>
  <c r="H160" s="1"/>
  <c r="F161"/>
  <c r="H161" s="1"/>
  <c r="F162"/>
  <c r="H162" s="1"/>
  <c r="F163"/>
  <c r="H163" s="1"/>
  <c r="F164"/>
  <c r="G164" s="1"/>
  <c r="F165"/>
  <c r="H165" s="1"/>
  <c r="F166"/>
  <c r="G166" s="1"/>
  <c r="F167"/>
  <c r="H167" s="1"/>
  <c r="F168"/>
  <c r="G168" s="1"/>
  <c r="F169"/>
  <c r="G169" s="1"/>
  <c r="F170"/>
  <c r="G170" s="1"/>
  <c r="F171"/>
  <c r="G171" s="1"/>
  <c r="F172"/>
  <c r="H172" s="1"/>
  <c r="F173"/>
  <c r="H173" s="1"/>
  <c r="F174"/>
  <c r="G174" s="1"/>
  <c r="F175"/>
  <c r="H175" s="1"/>
  <c r="F176"/>
  <c r="G176" s="1"/>
  <c r="F177"/>
  <c r="G177" s="1"/>
  <c r="F178"/>
  <c r="G178" s="1"/>
  <c r="F179"/>
  <c r="H179" s="1"/>
  <c r="F180"/>
  <c r="G180" s="1"/>
  <c r="F181"/>
  <c r="H181" s="1"/>
  <c r="F182"/>
  <c r="G182" s="1"/>
  <c r="F183"/>
  <c r="G183" s="1"/>
  <c r="F184"/>
  <c r="H184" s="1"/>
  <c r="F22"/>
  <c r="G22" s="1"/>
  <c r="C186"/>
  <c r="H238" l="1"/>
  <c r="G238"/>
  <c r="G330"/>
  <c r="G397"/>
  <c r="F186"/>
  <c r="H313"/>
  <c r="H186"/>
  <c r="G242"/>
  <c r="G247"/>
  <c r="G250"/>
  <c r="G348"/>
  <c r="G181"/>
  <c r="G179"/>
  <c r="G175"/>
  <c r="G173"/>
  <c r="G167"/>
  <c r="G165"/>
  <c r="G163"/>
  <c r="G161"/>
  <c r="G159"/>
  <c r="G157"/>
  <c r="G155"/>
  <c r="G153"/>
  <c r="G149"/>
  <c r="G147"/>
  <c r="G145"/>
  <c r="G143"/>
  <c r="G141"/>
  <c r="G139"/>
  <c r="G137"/>
  <c r="G135"/>
  <c r="G133"/>
  <c r="G129"/>
  <c r="G127"/>
  <c r="G125"/>
  <c r="G123"/>
  <c r="G119"/>
  <c r="G115"/>
  <c r="G112"/>
  <c r="G110"/>
  <c r="G108"/>
  <c r="G106"/>
  <c r="G104"/>
  <c r="G102"/>
  <c r="G100"/>
  <c r="G91"/>
  <c r="G87"/>
  <c r="G85"/>
  <c r="G83"/>
  <c r="G81"/>
  <c r="G77"/>
  <c r="G73"/>
  <c r="G69"/>
  <c r="G66"/>
  <c r="G62"/>
  <c r="G60"/>
  <c r="G54"/>
  <c r="G52"/>
  <c r="G46"/>
  <c r="G44"/>
  <c r="G38"/>
  <c r="G36"/>
  <c r="G34"/>
  <c r="G30"/>
  <c r="G26"/>
  <c r="G24"/>
  <c r="H22"/>
  <c r="H178"/>
  <c r="H168"/>
  <c r="H166"/>
  <c r="H154"/>
  <c r="H152"/>
  <c r="H148"/>
  <c r="H146"/>
  <c r="H144"/>
  <c r="H142"/>
  <c r="H140"/>
  <c r="H138"/>
  <c r="H136"/>
  <c r="H134"/>
  <c r="H132"/>
  <c r="H120"/>
  <c r="H118"/>
  <c r="H114"/>
  <c r="H111"/>
  <c r="H109"/>
  <c r="H107"/>
  <c r="H105"/>
  <c r="H103"/>
  <c r="H92"/>
  <c r="H82"/>
  <c r="H78"/>
  <c r="H76"/>
  <c r="H65"/>
  <c r="H59"/>
  <c r="H49"/>
  <c r="H41"/>
  <c r="H37"/>
  <c r="H35"/>
  <c r="H33"/>
  <c r="H27"/>
  <c r="H25"/>
  <c r="H23"/>
  <c r="G184"/>
  <c r="G172"/>
  <c r="G162"/>
  <c r="G160"/>
  <c r="G158"/>
  <c r="G130"/>
  <c r="G128"/>
  <c r="G126"/>
  <c r="G124"/>
  <c r="G122"/>
  <c r="G99"/>
  <c r="G86"/>
  <c r="G74"/>
  <c r="G72"/>
  <c r="G63"/>
  <c r="G51"/>
  <c r="G43"/>
  <c r="G31"/>
  <c r="G29"/>
  <c r="G254"/>
  <c r="G262"/>
  <c r="G270"/>
  <c r="G289"/>
  <c r="G294"/>
  <c r="G318"/>
  <c r="G364"/>
  <c r="G379"/>
  <c r="G382"/>
  <c r="G356"/>
  <c r="G326"/>
  <c r="G336"/>
  <c r="G339"/>
  <c r="G301"/>
  <c r="G322"/>
  <c r="G343"/>
  <c r="G352"/>
  <c r="G360"/>
  <c r="G370"/>
  <c r="G375"/>
  <c r="G240"/>
  <c r="G245"/>
  <c r="G252"/>
  <c r="G259"/>
  <c r="G267"/>
  <c r="G276"/>
  <c r="G279"/>
  <c r="G282"/>
  <c r="G285"/>
  <c r="G292"/>
  <c r="G298"/>
  <c r="G303"/>
  <c r="G308"/>
  <c r="G311"/>
  <c r="G315"/>
  <c r="G320"/>
  <c r="G324"/>
  <c r="G328"/>
  <c r="G334"/>
  <c r="G341"/>
  <c r="G345"/>
  <c r="G350"/>
  <c r="G354"/>
  <c r="G358"/>
  <c r="G362"/>
  <c r="G368"/>
  <c r="G373"/>
  <c r="G377"/>
  <c r="G384"/>
  <c r="G389"/>
  <c r="G394"/>
  <c r="H239"/>
  <c r="H241"/>
  <c r="H243"/>
  <c r="H246"/>
  <c r="H249"/>
  <c r="H251"/>
  <c r="H253"/>
  <c r="H257"/>
  <c r="H260"/>
  <c r="H265"/>
  <c r="H268"/>
  <c r="H275"/>
  <c r="H278"/>
  <c r="H281"/>
  <c r="H284"/>
  <c r="H288"/>
  <c r="H290"/>
  <c r="H293"/>
  <c r="H297"/>
  <c r="H299"/>
  <c r="H302"/>
  <c r="H307"/>
  <c r="H310"/>
  <c r="H312"/>
  <c r="H314"/>
  <c r="H316"/>
  <c r="H319"/>
  <c r="H321"/>
  <c r="H323"/>
  <c r="H325"/>
  <c r="H327"/>
  <c r="H329"/>
  <c r="H331"/>
  <c r="H335"/>
  <c r="H338"/>
  <c r="H340"/>
  <c r="H342"/>
  <c r="H344"/>
  <c r="H346"/>
  <c r="H349"/>
  <c r="H351"/>
  <c r="H353"/>
  <c r="H355"/>
  <c r="H357"/>
  <c r="H359"/>
  <c r="H361"/>
  <c r="H363"/>
  <c r="H365"/>
  <c r="H369"/>
  <c r="H371"/>
  <c r="H374"/>
  <c r="H376"/>
  <c r="H378"/>
  <c r="H381"/>
  <c r="H383"/>
  <c r="H388"/>
  <c r="H391"/>
  <c r="H395"/>
  <c r="H400"/>
  <c r="F402"/>
  <c r="H402" s="1"/>
  <c r="G98"/>
  <c r="G96"/>
  <c r="G95"/>
  <c r="G94"/>
  <c r="G97"/>
  <c r="G113"/>
  <c r="G68"/>
  <c r="G186" l="1"/>
  <c r="G402"/>
</calcChain>
</file>

<file path=xl/sharedStrings.xml><?xml version="1.0" encoding="utf-8"?>
<sst xmlns="http://schemas.openxmlformats.org/spreadsheetml/2006/main" count="9721" uniqueCount="716">
  <si>
    <t>REALISASI LAPORAN KEADAAN KREDIT ANGGARAN</t>
  </si>
  <si>
    <t>BADAN LAYANAN UMUM (BLU)</t>
  </si>
  <si>
    <t>DANA DIPA TAHUN 2020</t>
  </si>
  <si>
    <t>JURUSAN : GIZI</t>
  </si>
  <si>
    <t>KODE/ AKUN</t>
  </si>
  <si>
    <t>PROGRAM/KEGIATAN</t>
  </si>
  <si>
    <t>Jumlah</t>
  </si>
  <si>
    <t>Realisasi</t>
  </si>
  <si>
    <t>Sisa</t>
  </si>
  <si>
    <t>Pro</t>
  </si>
  <si>
    <t>ALOKASI</t>
  </si>
  <si>
    <t>realisasi</t>
  </si>
  <si>
    <t>bulan ini</t>
  </si>
  <si>
    <t xml:space="preserve">realisasi </t>
  </si>
  <si>
    <t>dana</t>
  </si>
  <si>
    <t>sen</t>
  </si>
  <si>
    <t>s/d bln lalu</t>
  </si>
  <si>
    <t>s/d bln ini</t>
  </si>
  <si>
    <t>(saldo)</t>
  </si>
  <si>
    <t>tase</t>
  </si>
  <si>
    <t>(Rp)</t>
  </si>
  <si>
    <t>%</t>
  </si>
  <si>
    <t>024.12.10</t>
  </si>
  <si>
    <t>5034</t>
  </si>
  <si>
    <t>Pembinaan dan Pengelolaan Pendidikan Tinggi</t>
  </si>
  <si>
    <t>5034.501</t>
  </si>
  <si>
    <t>5034.501.007</t>
  </si>
  <si>
    <t>Mahasiswa yang Dididik pada Jurusan Gizi</t>
  </si>
  <si>
    <t>Pelaksanaan Persiapan</t>
  </si>
  <si>
    <t xml:space="preserve">  E</t>
  </si>
  <si>
    <t>Belanja Gaji dan Tunjangan</t>
  </si>
  <si>
    <t/>
  </si>
  <si>
    <t>Belanja Barang</t>
  </si>
  <si>
    <t xml:space="preserve"> -  Cetak buku panduan praktek </t>
  </si>
  <si>
    <t xml:space="preserve"> -  Konsumsi Workshop RPS </t>
  </si>
  <si>
    <t xml:space="preserve"> -  Konsumsi Workshop Review Kurikulum </t>
  </si>
  <si>
    <t xml:space="preserve"> -  Konsumsi Workshop Item Development </t>
  </si>
  <si>
    <t xml:space="preserve"> -  Konsumsi Academic Peer Reviuw </t>
  </si>
  <si>
    <t xml:space="preserve"> -  Cetak buku panduan pedoman akademik </t>
  </si>
  <si>
    <t>Belanja Jasa</t>
  </si>
  <si>
    <t xml:space="preserve"> -  Narasumber Review Kurikulum </t>
  </si>
  <si>
    <t xml:space="preserve"> -  Narasumber Item Development </t>
  </si>
  <si>
    <t xml:space="preserve"> -  Narasumber Seminar Mahasiswa </t>
  </si>
  <si>
    <t>Belanja Perjalanan</t>
  </si>
  <si>
    <t xml:space="preserve"> -  Transport Narasumber Review Kurikulum </t>
  </si>
  <si>
    <t xml:space="preserve"> -  Penginapan Narasumber Review Kurikulum </t>
  </si>
  <si>
    <t xml:space="preserve"> -  Transport Peserta Review Kurikulum Lintas Sektor </t>
  </si>
  <si>
    <t xml:space="preserve"> -  Uang Harian Peserta Review Kurikulum Lintas Sektor </t>
  </si>
  <si>
    <t xml:space="preserve"> -  Transport Narasumber Item Development </t>
  </si>
  <si>
    <t xml:space="preserve"> -  Transport Narasumber Seminar Mahasiswa </t>
  </si>
  <si>
    <t xml:space="preserve">  EA</t>
  </si>
  <si>
    <t>PROGRAM STUDI DIPLOMA III GIZI</t>
  </si>
  <si>
    <t xml:space="preserve"> -  Honor Narasumber Kuliah Umum </t>
  </si>
  <si>
    <t xml:space="preserve"> -  Konsumsi Kuliah Umum </t>
  </si>
  <si>
    <t xml:space="preserve"> -  Belanja bahan dan penggandaan materi </t>
  </si>
  <si>
    <t xml:space="preserve"> -  Transport Narasumber Kuliah Umum </t>
  </si>
  <si>
    <t xml:space="preserve">  EB</t>
  </si>
  <si>
    <t>PROGRAM STUDI DIPLOMA IV GIZI</t>
  </si>
  <si>
    <t xml:space="preserve"> -  Honor Kuliah Umum </t>
  </si>
  <si>
    <t xml:space="preserve">  EC</t>
  </si>
  <si>
    <t>PROGRAM STUDI PROFESI DIETISIEN</t>
  </si>
  <si>
    <t>Pembelajaran Teori dan Praktikum</t>
  </si>
  <si>
    <t>JURUSAN GIZI</t>
  </si>
  <si>
    <t>Belanja Penyediaan Barang dan Jasa BLU Lainnya</t>
  </si>
  <si>
    <t>&gt; DIPLOMA III GIZI</t>
  </si>
  <si>
    <t xml:space="preserve"> -  Biaya pemenuhan kompetensi mahasiswa </t>
  </si>
  <si>
    <t xml:space="preserve"> -  Biaya pemenuhan kemampuan IT </t>
  </si>
  <si>
    <t xml:space="preserve"> &gt; DIPLOMA IV GIZI</t>
  </si>
  <si>
    <t xml:space="preserve"> -  Biaya Pemenuhan kompetensi mahasiswa </t>
  </si>
  <si>
    <t xml:space="preserve"> &gt; PROFESI DIETISIEN</t>
  </si>
  <si>
    <t>Belanja Barang Persediaan Barang Konsumsi - BLU</t>
  </si>
  <si>
    <t xml:space="preserve"> -  DIII Bahan Praktek Habis Pakai </t>
  </si>
  <si>
    <t xml:space="preserve"> -  DIV Bahan Praktek </t>
  </si>
  <si>
    <t xml:space="preserve"> -  Honor Dosen Tidak Tetap </t>
  </si>
  <si>
    <t xml:space="preserve"> -  Honor Pembimbing Praktek Laboratorium DTT </t>
  </si>
  <si>
    <t xml:space="preserve"> -  Transport dosen tidak tetap </t>
  </si>
  <si>
    <t xml:space="preserve"> -  Transport Pembimbing Praktek Laboratorium DTT </t>
  </si>
  <si>
    <t>PRODI DIPLOMA IV GIZI</t>
  </si>
  <si>
    <t xml:space="preserve"> -  Honor dosen tidak tetap</t>
  </si>
  <si>
    <t xml:space="preserve"> -  Honor pembimbing praktek laboratorium /lapangan DTT</t>
  </si>
  <si>
    <t xml:space="preserve"> -  Transport rapat evaluasi PBM dosen tidak tetap </t>
  </si>
  <si>
    <t xml:space="preserve"> -  Transport pembimbing praktek laboratorium </t>
  </si>
  <si>
    <t>Praktek Kerja Lapangan</t>
  </si>
  <si>
    <t xml:space="preserve"> -  Honor Narasumber Pembekalan Kuliah PIGM </t>
  </si>
  <si>
    <t xml:space="preserve"> -  Honor pembimbing Praktek </t>
  </si>
  <si>
    <t xml:space="preserve"> -  Transport Narasumber Pembekalan Praktek AGK dan SPMI di Rumah Sakit </t>
  </si>
  <si>
    <t xml:space="preserve"> -  Transport Bimbingan Praktek AGK dan SPMI di Rumah Sakit </t>
  </si>
  <si>
    <t xml:space="preserve"> -  Uang Harian Dosen Pembimbing PKL Masyarakat di lahan Praktek di Desa dan Puskesmas </t>
  </si>
  <si>
    <t xml:space="preserve"> -  Tranport Dosen Pembimbing PKL Masyarakat di lahan Praktek di Desa dan Puskesmas </t>
  </si>
  <si>
    <t xml:space="preserve"> -  Konsumsi Pembukaan dan Penutupan PKL PIGM </t>
  </si>
  <si>
    <t xml:space="preserve"> -  Bantuan program untuk kegiatan PKL PIGM</t>
  </si>
  <si>
    <t xml:space="preserve"> -  Biaya Lahan PBL Gizi Kuliner</t>
  </si>
  <si>
    <t xml:space="preserve"> -  Honor Pembimbing PBL Pendidikan dan Konsultasi Gizi </t>
  </si>
  <si>
    <t xml:space="preserve"> -  Honor Pembimbing PBL Penilaian Status Gizi</t>
  </si>
  <si>
    <t xml:space="preserve"> -  Honor Pembimbing PBL Survei Konsumsi Pangan </t>
  </si>
  <si>
    <t xml:space="preserve"> -  Biaya Lahan PBL PMM </t>
  </si>
  <si>
    <t xml:space="preserve"> -  Honor Pembimbing PBL MSPM Dasar </t>
  </si>
  <si>
    <t xml:space="preserve"> -  Honor Pembimbing PBL MSPM Lanjut </t>
  </si>
  <si>
    <t xml:space="preserve"> -  Honor Pembimbing PBL Konseling Gizi</t>
  </si>
  <si>
    <t xml:space="preserve"> -  Biaya Lahan PKL Klinik </t>
  </si>
  <si>
    <t xml:space="preserve"> -  Biaya Lahan PKL Perencanaan Program Gizi </t>
  </si>
  <si>
    <t xml:space="preserve"> -  Biaya Lahan PKL PIGM </t>
  </si>
  <si>
    <t>PROGRAM DIPLOMA IV GIZI</t>
  </si>
  <si>
    <t xml:space="preserve"> -  Honor Narasumber Pembekalan Kuliah PPG </t>
  </si>
  <si>
    <t xml:space="preserve"> -  Honor pembimbing PIGM </t>
  </si>
  <si>
    <t xml:space="preserve"> -  Honor Pembimbing PKL Masyarakat</t>
  </si>
  <si>
    <t xml:space="preserve"> -  Tranport kegiatan koordinasi dengan dinas Kesehatan dan Bapeda</t>
  </si>
  <si>
    <t xml:space="preserve"> -  Uang harian koordinasi dan pengurusan izin dengan Dinas Kesehatan dan Bappeda </t>
  </si>
  <si>
    <t xml:space="preserve"> -  Transport Bimbingan Lahan Praktek BGK dan BPMI di rumah sakit </t>
  </si>
  <si>
    <t xml:space="preserve"> -  Uang Harian Bimbingan Lahan Praktek BGK dan BPMI di Rumah Sakit </t>
  </si>
  <si>
    <t xml:space="preserve"> -  Tranport Dosen Pembimbing PKL BGM di lahan Praktek di Desa dan Puskesmas </t>
  </si>
  <si>
    <t xml:space="preserve"> -  Uang harian Dosen Pembimbing PKL BGM di desa dan Puskesmas </t>
  </si>
  <si>
    <t xml:space="preserve"> -  Uang Harian Koordinasi PKL BGM dan Puskesmas </t>
  </si>
  <si>
    <t xml:space="preserve"> -  Transport Koordinasi PKL PIGM </t>
  </si>
  <si>
    <t xml:space="preserve"> -  Transport Dosen Pembimbing PBL </t>
  </si>
  <si>
    <t xml:space="preserve"> -  Konsumsi pembukaan dan Penutupan praktek PPG </t>
  </si>
  <si>
    <t xml:space="preserve"> -  Konsumsi Pembukaan dan Penutupan PKL Gizi Mayaraka</t>
  </si>
  <si>
    <t xml:space="preserve"> -  Bantuan program untuk kegiatan PKL </t>
  </si>
  <si>
    <t xml:space="preserve"> -  Biaya lahan PBL MK. Pengembangan Kuliner </t>
  </si>
  <si>
    <t xml:space="preserve"> -  Honor Pembimbing PBL. MK. Penilaian Status Gizi </t>
  </si>
  <si>
    <t xml:space="preserve"> -  Honor Pembimbing PBL. MK. NCP </t>
  </si>
  <si>
    <t xml:space="preserve"> -  Honor Pembimbing PBL. MK. Gizi Olah Raga </t>
  </si>
  <si>
    <t xml:space="preserve"> -  Honor Pembimbing PBL. MK. MSPM Lanjut </t>
  </si>
  <si>
    <t xml:space="preserve"> -  Biaya lahan PBL. MK. PMM</t>
  </si>
  <si>
    <t xml:space="preserve"> -  Honor Pembimbing PBL MK Pendidikan dan Pelatihan Gizi </t>
  </si>
  <si>
    <t xml:space="preserve"> -  Biaya Pelatihan Basic Life Support (Prasyarat PKL Rumah Sakit) </t>
  </si>
  <si>
    <t xml:space="preserve"> -  Honor Pembimbing PBL Konseling Gizi </t>
  </si>
  <si>
    <t xml:space="preserve"> -  Biaya lahan PKL Perencanaan Program Gizi</t>
  </si>
  <si>
    <t xml:space="preserve"> -  Honor Pembimbing PBL Surveilance Gizi </t>
  </si>
  <si>
    <t xml:space="preserve"> -  Biaya lahan PKL RS </t>
  </si>
  <si>
    <t xml:space="preserve"> -  Honor Pembimbing PBL MK Manajemen Mutu Penyelenggaraan Makanan</t>
  </si>
  <si>
    <t xml:space="preserve"> -  BIaya Lahan PKL BGM</t>
  </si>
  <si>
    <t xml:space="preserve"> -  Biaya lahan Praktek Magang </t>
  </si>
  <si>
    <t xml:space="preserve"> -  Honor Pembimbing di Masyarakat </t>
  </si>
  <si>
    <t xml:space="preserve"> -  Honor Pembimbing di Rumah Sakit </t>
  </si>
  <si>
    <t xml:space="preserve"> -  Honor pembimbing MSPMI masayarakat </t>
  </si>
  <si>
    <t xml:space="preserve"> -  Transport Dosen Pembimbing ke lahan Praktek </t>
  </si>
  <si>
    <t xml:space="preserve"> -  Uang harian Dosen pembimbing di lahan Praktek </t>
  </si>
  <si>
    <t xml:space="preserve"> -  Transport keikutsertaan dosen dalam kegiatan pengembangan PBM </t>
  </si>
  <si>
    <t xml:space="preserve"> -  Uang harian keikutsertaan dosen dalam pengembangan PBM </t>
  </si>
  <si>
    <t xml:space="preserve"> -  Uang harian dosen pembimbing di lahan praktek di Rumah Sakit </t>
  </si>
  <si>
    <t xml:space="preserve"> -  Transport Dosen Pembimbing di Lahan Praktek di Rumah Sakit </t>
  </si>
  <si>
    <t xml:space="preserve"> -  Transport Dosen Tidak Tetap </t>
  </si>
  <si>
    <t xml:space="preserve"> -  Biaya Lahan PKL Klinik di Rumah Sakit </t>
  </si>
  <si>
    <t xml:space="preserve"> -  Biaya lahan Praktek Gizi Masyarakat </t>
  </si>
  <si>
    <t xml:space="preserve"> -  Bahan Praktek Klinik Profesi </t>
  </si>
  <si>
    <t xml:space="preserve"> -  Biaya Pembekalan Praktek Kerja Lapangan untuk Sertfikat Basic Life Support </t>
  </si>
  <si>
    <t>Pelaksanaan Ujian</t>
  </si>
  <si>
    <t xml:space="preserve"> -  Honor penyusunan soal dosen tidak tetap </t>
  </si>
  <si>
    <t xml:space="preserve"> -  Honor koreksi soal dosen tidak tetap </t>
  </si>
  <si>
    <t xml:space="preserve"> -  Penggandaan soal UTS , UAS dan Laporan Lainnya </t>
  </si>
  <si>
    <t xml:space="preserve"> -  Honor penyusunan soal dosen tidak tetap</t>
  </si>
  <si>
    <t xml:space="preserve"> -  Honor koreksi soal dosen tidak tetap</t>
  </si>
  <si>
    <t>Semarang, Januari 2020</t>
  </si>
  <si>
    <t>Mengetahui :</t>
  </si>
  <si>
    <t>Ketua Jurusan Gizi,</t>
  </si>
  <si>
    <t>Susi Tursilowati, SKM, MSc.PH</t>
  </si>
  <si>
    <t>NIP 196611241991022001</t>
  </si>
  <si>
    <t xml:space="preserve"> -  Honor Dosen Tamu</t>
  </si>
  <si>
    <t xml:space="preserve"> -  Transport  Dosen tidak Tetap</t>
  </si>
  <si>
    <t xml:space="preserve"> -  Transport Dosen Tamu </t>
  </si>
  <si>
    <t>Pendidikan Tenaga Kesehatan di Poltekkes Kemenkes R</t>
  </si>
  <si>
    <t xml:space="preserve"> -  Transport Penyerahan dan Penarikan Praktek AGK dan SPMI di Rumah Sakit </t>
  </si>
  <si>
    <t xml:space="preserve"> -  Uang Harian  Penyerahan dan Penarikan Praktek AGK dan SPMI di Rumah Sakit </t>
  </si>
  <si>
    <t xml:space="preserve"> -  Uang Harian Bimbingan Praktek AGK dan SPMI di Rumah Sakit </t>
  </si>
  <si>
    <t xml:space="preserve"> -  Konsumsi Pembukaan dan Penutupan PKL PPG</t>
  </si>
  <si>
    <t>JUMLAH</t>
  </si>
  <si>
    <t>BULAN     : JANUARI 2020</t>
  </si>
  <si>
    <t>NO            : 01</t>
  </si>
  <si>
    <t>NO            : 02</t>
  </si>
  <si>
    <t>Program PPSDMK</t>
  </si>
  <si>
    <t>NO            : 03</t>
  </si>
  <si>
    <t>SURAT PERNYATAAN TANGGUNGJAWAB BELANJA</t>
  </si>
  <si>
    <t>Nomor :</t>
  </si>
  <si>
    <t>JURUSAN</t>
  </si>
  <si>
    <t>: GIZI</t>
  </si>
  <si>
    <t>PROGRAM STUDI</t>
  </si>
  <si>
    <t>:</t>
  </si>
  <si>
    <t>TANGGAL/NOMOR DIPA</t>
  </si>
  <si>
    <t>: 12 November 20198/ No.DIPA - 024.12.2.632242/2020</t>
  </si>
  <si>
    <t>KLASIFIKASI ANGGARAN</t>
  </si>
  <si>
    <t>: 5034.501.007.052.E.525121</t>
  </si>
  <si>
    <t>Yang bertanda tangan di bawah ini, atas nama Kuasa Pengguna Anggaran Politeknik Kesehatan Kemenkes Semarang menyatakan bahwa</t>
  </si>
  <si>
    <t>saya bertanggungjawab secara formal dan material atas segala pengeluaran yang telah dibayar lunas oleh Bendahara Pengeluaran kepada</t>
  </si>
  <si>
    <t>yang berhak menerima serta kebenaran perhitungan dan setoran pajak yang telah dipungut atas pembayaran tersebut dengan perincian sbb :</t>
  </si>
  <si>
    <t>NO</t>
  </si>
  <si>
    <t>AKUN</t>
  </si>
  <si>
    <t>PENERIMA</t>
  </si>
  <si>
    <t>URAIAN</t>
  </si>
  <si>
    <t>BUKTI</t>
  </si>
  <si>
    <t>PAJAK YANG DIPUNGUT</t>
  </si>
  <si>
    <t>BEND. PENGELUARAN</t>
  </si>
  <si>
    <t>TANGGAL</t>
  </si>
  <si>
    <t>NOMOR</t>
  </si>
  <si>
    <t>PPN</t>
  </si>
  <si>
    <t>PPh</t>
  </si>
  <si>
    <t>a</t>
  </si>
  <si>
    <t>b</t>
  </si>
  <si>
    <t>c</t>
  </si>
  <si>
    <t>d</t>
  </si>
  <si>
    <t>e</t>
  </si>
  <si>
    <t>f</t>
  </si>
  <si>
    <t>g</t>
  </si>
  <si>
    <t>h</t>
  </si>
  <si>
    <t>i</t>
  </si>
  <si>
    <t>5034.501.007.052.E.525121</t>
  </si>
  <si>
    <t>Anugerah Gas</t>
  </si>
  <si>
    <t xml:space="preserve">Belanja bahan praktek berupa pembelian isi gas LPG di Jurusan Gizi 
Politeknik Kesehatan Semarang Bulan Januari 2020
</t>
  </si>
  <si>
    <t xml:space="preserve">Jumlah </t>
  </si>
  <si>
    <t xml:space="preserve">Bukti-bukti pengeluaran anggaran dan asli setoran pajak (SSP/BPN) tersebut diatas disimpan oleh Pengguna Anggaran/Kuasa Pengguna </t>
  </si>
  <si>
    <t>Anggaran untuk kelengkapan administrasi dan pemeriksaan aparat pengawasan fungsional</t>
  </si>
  <si>
    <t>Surat Pernyataan ini dibuat dengan sebenarnya.</t>
  </si>
  <si>
    <t>Pejabat Pembuat Komitmen,</t>
  </si>
  <si>
    <t>Bendahara Pengeluaran,</t>
  </si>
  <si>
    <t>Jeffri Ardiyanto, MApp.Sc</t>
  </si>
  <si>
    <t>Wahyu Dwi Nuryanti</t>
  </si>
  <si>
    <t>NIP. 197306141995031001</t>
  </si>
  <si>
    <t>NIP. 19861204 201402 2 002</t>
  </si>
  <si>
    <t>: D III</t>
  </si>
  <si>
    <t>: 5034.501.007.053.EA.525115</t>
  </si>
  <si>
    <t>5034.501.007.053.EA.525115</t>
  </si>
  <si>
    <t>Setyo Prihatin, MSc</t>
  </si>
  <si>
    <t xml:space="preserve">Transport melaksanakan penyerahan mahasiswa PKL. Sistem Penyelenggaraan Makanan Institusi (SPMI) Mahasiswa Prodi D III Gizi
pada 03 Januari 2020 di RSI. Sultan Agung Semarang an. Setyo Prihatin, MSc
</t>
  </si>
  <si>
    <t>Ria Ambarwati, SKM, MGizi</t>
  </si>
  <si>
    <t xml:space="preserve">Transport melaksanakan penyerahan mahasiswa PKL. Sistem Penyelenggaraan Makanan Institusi (SPMI) Mahasiswa Prodi D III Gizi
pada 03 Januari 2020 di RSUD. Banyumas an. Ria Ambarwati, SKM, MGizi
</t>
  </si>
  <si>
    <t>Yuniarti, SGz, MPH</t>
  </si>
  <si>
    <t xml:space="preserve">Transport melaksanakan penyerahan mahasiswa PKL. Sistem Penyelenggaraan Makanan Institusi (SPMI) Mahasiswa Prodi D III Gizi
pada 03 Januari 2020 di RS. Emanuel Banjarnegara an. Ria Ambarwati, SKM, MGizi
</t>
  </si>
  <si>
    <t>Dian Luthfita PM., SGz, MSc</t>
  </si>
  <si>
    <t xml:space="preserve">Biaya perjalanan dinas melaksanakan penyerahan mahasiswa dalam PKL. 
Sistem Penyelenggaraan Makanan Institusi (SPMI) Mahasiswa Prodi D III Gizi pada 03 Januari 2020 di RSUD. dr. Loekmono Hadi Kudus an. Dian Luthfita PM., SGz, MSc
</t>
  </si>
  <si>
    <t>Meirina Dwi Larasati, SST, Mgizi</t>
  </si>
  <si>
    <t xml:space="preserve">Biaya perjalanan dinas melaksanakan penyerahan mahasiswa dalam PKL. 
Sistem PenyelenggaraMeirina Dwi Larasati, SST, Mgizian Makanan Institusi (SPMI) Mahasiswa Prodi D III Gizi pada 03 Januari 2020 di RSUD. R.A.A. Soewondo Pati an. 
</t>
  </si>
  <si>
    <t>Dyah Nur Subandriani, SKM, MKes</t>
  </si>
  <si>
    <t xml:space="preserve">Transport melaksanakan penyerahan mahasiswa PKL. Sistem Penyelenggaraan Makanan Institusi (SPMI) Mahasiswa Prodi D III Gizi 
pada 03 Januari 2020 di RSUD. KRMT. Wongsonegoro Semarang an. Dyah Nur Subandriani, SKM, MKes
</t>
  </si>
  <si>
    <t>Arintina Rahayuni, STP, MPd</t>
  </si>
  <si>
    <t xml:space="preserve">Biaya perjalanan dinas melaksanakan bimbingan PKL. Sistem Penyelenggaraan Makanan Institusi (SPMI) Mahasiswa Prodi D III Gizi pada 15 Januari 2020  di RSUD. Banyumas an. Arintina Rahayuni, STP, MPd
</t>
  </si>
  <si>
    <t xml:space="preserve">Biaya perjalanan dinas melaksanakan bimbingan PKL. Sistem Penyelenggaraan Makanan Institusi (SPMI) Mahasiswa Prodi D III Gizi pada 16 Januari 2020  di RS. Emanuel Banjarnegara Arintina Rahayuni, STP, MPd
</t>
  </si>
  <si>
    <t>Tri Kusuma Agung Puruhita, SGz, MSc</t>
  </si>
  <si>
    <t xml:space="preserve">Transport melaksanakan bimbingan PKL. Sistem Penyelenggaraan Makanan Institusi (SPMI) Mahasiswa Prodi D III Gizi pada 16 Januari 2020 di RSUD. KRMT. Wongsonegoro Semarang  an. Tri Kusuma Agung Puruhita, SGz, MSc
</t>
  </si>
  <si>
    <t>Ana Yuliah R., MGizi</t>
  </si>
  <si>
    <t xml:space="preserve">Biaya perjalanan dinas melaksanakan bimbingan PKL. Sistem Penyelenggaraan Makanan Institusi (SPMI) Mahasiswa Prodi D III Gizi pada 16 Januari 2020  di RSUD. RAA. Soewondo Pati an. Ana Yuliah R., MGizi
</t>
  </si>
  <si>
    <t xml:space="preserve">Biaya perjalanan dinas melaksanakan bimbingan PKL. Sistem Penyelenggaraan Makanan Institusi (SPMI) Mahasiswa Prodi D III Gizi 
pada 20 Januari 2020 di RS. Paru Ario Wirawan Salatiga an. Dyah Nur Subandriani, SKM, MKes
</t>
  </si>
  <si>
    <t xml:space="preserve">Biaya perjalanan dinas melaksanakan bimbingan PKL. Sistem Penyelenggaraan Makanan Institusi (SPMI) Mahasiswa Prodi D III Gizi pada 20 Januari 2020  di RSUD. dr. Loekmono Hadi Kudus an. Ana Yuliah R., MGizi
</t>
  </si>
  <si>
    <t xml:space="preserve">Transport melaksanakan bimbingan PKL. Sistem Penyelenggaraan Makanan Institusi (SPMI) Mahasiswa Prodi D III Gizi pada 21 Januari 2020 
di RSI. Sultan Agung Semarang an. Tri Kusuma Agung Puruhita, SGz, MSc
</t>
  </si>
  <si>
    <t xml:space="preserve">Biaya perjalanan dinas melaksanakan bimbingan PKL. Sistem Penyelenggaraan Makanan Institusi (SPMI) Mahasiswa Prodi D III Gizi pada 29 Januari 2020 di RSUD. dr. Loekmono Hadi Kudus an. Ana Yuliah R., MGizi
</t>
  </si>
  <si>
    <t xml:space="preserve">Transport melaksanakan bimbingan PKL. Sistem Penyelenggaraan Makanan Institusi (SPMI) Mahasiswa Prodi D III Gizi pada 29 Januari 2020 
di RSUD. KRMT. Wongsonegoro Semarang an. Tri Kusuma Agung Puruhita, SGz, MSc
</t>
  </si>
  <si>
    <t xml:space="preserve">Biaya perjalanan dinas melaksanakan bimbingan PKL. Sistem Penyelenggaraan Makanan Institusi (SPMI) Mahasiswa Prodi D III Gizi pada 30 Januari 2020 di RSUD. R.A.A. Soewondo Pati an. Ana Yuliah R., MGizi
</t>
  </si>
  <si>
    <t>0</t>
  </si>
  <si>
    <t xml:space="preserve">Transport melaksanakan bimbingan PKL. Sistem Penyelenggaraan Makanan Institusi (SPMI) Mahasiswa Prodi D III Gizi pada 30 Januari 2020 
di RSI. Sultan Agung Semarang an. Tri Kusuma Agung Puruhita, SGz, MSc
</t>
  </si>
  <si>
    <t xml:space="preserve">Biaya perjalanan dinas melaksanakan bimbingan PKL. Sistem Penyelenggaraan Makanan Institusi (SPMI) Mahasiswa Prodi D III Gizi pada 03 Februari 2020  di RSUD. Banyumas an. Arintina Rahayuni, STP, MPd
</t>
  </si>
  <si>
    <t xml:space="preserve">Biaya perjalanan dinas melaksanakan bimbingan PKL. Sistem Penyelenggaraan Makanan Institusi (SPMI) Mahasiswa Prodi D III Gizi pada 04 Februari 2020  di RS. Emanuel Banjarnegara Arintina Rahayuni, STP, MPd
</t>
  </si>
  <si>
    <t>: 5034.501.007.053.EA.525119</t>
  </si>
  <si>
    <t>5034.501.007.053.EA.525119</t>
  </si>
  <si>
    <t>RSUP. dr. Sardjito Yogyakarta</t>
  </si>
  <si>
    <t xml:space="preserve">Biaya lahan Praktik Kerja Lapangan (PKL) Penyelenggaraan Makanan Institusi/ Rumah Sakit dan Klinik Mahasiswa Prodi D III Gizi  di RSUP. dr. Sardjito Yogyakarta pada 06 Januari – 29 Februari 2020 
</t>
  </si>
  <si>
    <t>RS. Emanuel Banjarnegara</t>
  </si>
  <si>
    <t xml:space="preserve">Biaya lahan Praktik Kerja Lapangan (PKL) Penyelenggaraan Makanan Institusi/ Rumah Sakit dan Klinik Mahasiswa Prodi D III Gizi di RS. Emanuel Banjarnegara pada 06 Januari – 29 Februari 2020 
</t>
  </si>
  <si>
    <t>RSUD. Banyumas</t>
  </si>
  <si>
    <t>Biaya lahan Praktik Kerja Lapangan (PKL) Penyelenggaraan Makanan Institusi/ Rumah Sakit dan Klinik Mahasiswa Prodi D III Gizi di RSUD. Banyumas pada 06 Januari – 29 Februari 2020</t>
  </si>
  <si>
    <t>Instalasi Gizi RSUD. Banyumas</t>
  </si>
  <si>
    <t xml:space="preserve">Biaya lahan Praktik Kerja Lapangan (PKL) Penyelenggaraan Makanan Institusi/ Rumah Sakit dan Klinik Mahasiswa Prodi D III Gizi  di Instalasi Gizi RSUD. Banyumas pada 06 Januari – 29 Februari 2020
</t>
  </si>
  <si>
    <t xml:space="preserve">: </t>
  </si>
  <si>
    <t>KPRI Bina Gizi</t>
  </si>
  <si>
    <t xml:space="preserve">Belanja bahan praktek Mahasiswa Prodi D IV Gizi Jurusan Gizi 
Politeknik Kesehatan Semarang Bulan Januari 2020
</t>
  </si>
  <si>
    <t xml:space="preserve">Belanja bahan praktek MK. Pengembangan Kuliner Mahasiswa Semester 2 Prodi D III Gizi Jurusan Gizi Politeknik Kesehatan Semarang 
Bulan Januari 2020
</t>
  </si>
  <si>
    <t xml:space="preserve">Transport melaksanakan penyerahan mahasiswa PKL. Sistem Penyelenggaraan Makanan Institusi (SPMI) Mahasiswa Prodi D III Gizi 
pada 03 Januari 2020 di RSUD. KRMT. RS. Paru Ario Wirawan Salatiga an. Arintina Rahayuni, STP, MPd
</t>
  </si>
  <si>
    <t xml:space="preserve">Biaya perjalanan dinas melaksanakan bimbingan PKL. Sistem Penyelenggaraan Makanan Institusi (SPMI) Mahasiswa Prodi D III Gizi pada 10 Januari 2020  di RSUP. dr. Sardjito Yogyakarta an. Ana Yuliah R., MGizi
</t>
  </si>
  <si>
    <t xml:space="preserve">Biaya perjalanan dinas melaksanakan bimbingan PKL. Sistem Penyelenggaraan Makanan Institusi (SPMI) Mahasiswa Prodi D III Gizi pada 28 Januari 2020  di RSUP. dr. Sardjito Yogyakarta an. Dyah Nur Subandriani, SKM, MKes
</t>
  </si>
  <si>
    <t xml:space="preserve">Biaya perjalanan dinas melaksanakan bimbingan PKL. Sistem Penyelenggaraan Makanan Institusi (SPMI) Mahasiswa Prodi D III Gizi pada 29 Januari 2020  di RS. Paru Ario Wirawan Salatiga an. Dyah Nur Subandriani, SKM, MKes
</t>
  </si>
  <si>
    <t xml:space="preserve">Biaya perjalanan dinas melaksanakan bimbingan PKL. Sistem Penyelenggaraan Makanan Institusi (SPMI) Mahasiswa Prodi D III Gizi pada 30Januari 2020  di RSUP. dr. Sardjito Yogyakarta an. Dyah Nur Subandriani, SKM, MKes
</t>
  </si>
  <si>
    <t>RSUD. Dr. Loekmono Hadi Kudus</t>
  </si>
  <si>
    <t xml:space="preserve">Biaya lahan Praktik Kerja Lapangan (PKL) Penyelenggaraan Makanan Institusi/ Rumah Sakit dan Klinik Mahasiswa Prodi D III Gizi  di RSUD. Dr. Loekmono Hadi Kudus pada 06 Januari – 29 Februari 2020 
</t>
  </si>
  <si>
    <t xml:space="preserve">Belanja bahan praktek berupa pembelian isi gas LPG di Jurusan Gizi Politeknik Kesehatan Semarang Bulan Februari 2020
</t>
  </si>
  <si>
    <t>Meirina Dwi Larasati, SST, MGizi</t>
  </si>
  <si>
    <t xml:space="preserve">Biaya perjalanan dinas  melaksanakan bimbingan PKL. Bidang Gizi Klinik Mahasiswa Prodi D III Gizi pada 13 Februari 2020 di RSUD. dr. Loekmono Hadi Kudus an. Meirina Dwi Larasati, SST, MGizi
</t>
  </si>
  <si>
    <t xml:space="preserve">Biaya perjalanan dinas  melaksanakan bimbingan PKL. Bidang Gizi Klinik Mahasiswa Prodi D III Gizi pada 13 Februari 2020 di RSUD. Banyumas an. Yuniarti, SGz, MPH
</t>
  </si>
  <si>
    <t xml:space="preserve">Biaya perjalanan dinas  melaksanakan bimbingan PKL. Bidang Gizi Klinik Mahasiswa Prodi D III Gizi pada 14 Februari 2020 di RSUP. dr. Sardjito Yogyakarta an.Dian Luthfita PM., SGz, MSc
</t>
  </si>
  <si>
    <t xml:space="preserve">Biaya perjalanan dinas melaksanakan bimbingan PKL. Bidang Gizi Klinik Mahasiswa Prodi D III Gizi pada 14 Februari 2020 di RS. Paru Ario Wirawan Salatiga an. Ria Ambarwati, SKM, MGizi
</t>
  </si>
  <si>
    <t xml:space="preserve">Biaya perjalanan dinas melaksanakan bimbingan PKL. Bidang Gizi Klinik Mahasiswa Prodi D III Gizi pada 14 Februari 2020 di RS. Emanuel Banjarnegara an. Yuniarti, SGz, MPH
</t>
  </si>
  <si>
    <t xml:space="preserve">Biaya perjalanan dinas melaksanakan bimbingan PKL. Bidang Gizi Klinik Mahasiswa Prodi D III Gizi pada 14 Februari 2020 di RSUD. RAA. Soewondo Pati an. Meirina Dwi Larasati, SST, MGizi
</t>
  </si>
  <si>
    <t xml:space="preserve">Transport melaksanakan bimbingan PKL. Bidang Gizi Klinik Mahasiswa Prodi D III Gizi pada 19 Februari 2020 di RSI. Sultan Agung Semarang an Setyo Prihatin, MSc
</t>
  </si>
  <si>
    <t xml:space="preserve">Transport melaksanakan bimbingan PKL. Bidang Gizi Klinik Mahasiswa Prodi D III Gizi pada 20 Februari 2020 di RSUD. KRMT. Wongsonegoro Semarang an Setyo Prihatin, MSc
</t>
  </si>
  <si>
    <t xml:space="preserve">Biaya perjalanan dinas melaksanakan bimbingan PKL. Bidang Gizi Klinik Mahasiswa Prodi D III Gizi pada 24 Februari 2020 di RS. Emanuel Banjarnegara an. Yuniarti, SGz, MPH
</t>
  </si>
  <si>
    <t xml:space="preserve">Biaya perjalanan dinas melaksanakan bimbingan PKL. Bidang Gizi Klinik Mahasiswa Prodi D III Gizi pada 25 Februari 2020 di RSUD. Banyumas an. Yuniarti, SGz, MPH
</t>
  </si>
  <si>
    <t xml:space="preserve">Transport melaksanakan bimbingan PKL. Bidang Gizi Klinik Mahasiswa Prodi D III Gizi pada 26 Februari 2020 di RSI. Sultan Agung Semarang an Setyo Prihatin, MSc
</t>
  </si>
  <si>
    <t xml:space="preserve">Biaya perjalanan dinas melaksanakan bimbingan PKL. Bidang Gizi Klinik Mahasiswa Prodi D III Gizi pada 27 Februari 2020 di RSUD. RAA. Soewondo Pati an. Meirina Dwi Larasati, SST, MGizi
</t>
  </si>
  <si>
    <t xml:space="preserve">Biaya perjalanan dinas  melaksanakan bimbingan PKL. Bidang Gizi Klinik Mahasiswa Prodi D III Gizi pada 27 Februari 2020 di RSUP. dr. Sardjito Yogyakarta an.Dian Luthfita PM., SGz, MSc
</t>
  </si>
  <si>
    <t xml:space="preserve">Biaya perjalanan dinas  melaksanakan bimbingan PKL. Bidang Gizi Klinik Mahasiswa Prodi D III Gizi pada 28 Februari 2020 di RSUD. dr. Loekmono Hadi Kudus an. Meirina Dwi Larasati, SST, MGizi
</t>
  </si>
  <si>
    <t xml:space="preserve">Biaya perjalanan dinas melaksanakan bimbingan PKL. Bidang Gizi Klinik Mahasiswa Prodi D III Gizi pada 28 Februari 2020 di RS. Paru Ario Wirawan Salatiga an. Ria Ambarwati, SKM, MGizi
</t>
  </si>
  <si>
    <t>Instalasi Gizi RSUD. Dr. Loekmono Hadi Kudus</t>
  </si>
  <si>
    <t xml:space="preserve">Biaya lahan Praktik Kerja Lapangan (PKL) Penyelenggaraan Makanan Institusi/ Rumah Sakit dan Klinik Mahasiswa Prodi D III Gizi di Instalasi Gizi RSUD. Dr. Loekmono Hadi Kudus pada 06 Januari – 29 Februari 2020 
</t>
  </si>
  <si>
    <t>RSUD. RAA. Soewondo Pati</t>
  </si>
  <si>
    <t xml:space="preserve">Biaya lahan Praktik Kerja Lapangan (PKL) Penyelenggaraan Makanan Institusi/ Rumah Sakit dan Klinik Mahasiswa Prodi D III Gizi di RSUD. RAA. Soewondo Pati pada 06 Januari – 29 Februari 2020 
</t>
  </si>
  <si>
    <t xml:space="preserve">Biaya Pembekalan Praktik Kerja Lapangan (PKL) Penyelenggaraan Makanan Institusi/ Rumah Sakit dan Klinik Mahasiswa Prodi D III Gizi di RSUD. RAA. Soewondo Pati pada 06 Januari – 29 Februari 2020 
</t>
  </si>
  <si>
    <t>Instalasi Gizi RSUD. RAA. Soewondo Pati</t>
  </si>
  <si>
    <t xml:space="preserve">Biaya lahan Praktik Kerja Lapangan (PKL) Penyelenggaraan Makanan Institusi/ Rumah Sakit dan Klinik Mahasiswa Prodi D III Gizi di Instalasi Gizi RSUD. RAA. Soewondo Pati pada 06 Januari – 29 Februari 2020 
</t>
  </si>
  <si>
    <t xml:space="preserve">RS. Paru dr. Ario Wirawan Salatiga </t>
  </si>
  <si>
    <t xml:space="preserve">Biaya lahan Praktik Kerja Lapangan (PKL) Penyelenggaraan Makanan Institusi/ Rumah Sakit dan Klinik Mahasiswa Prodi D III Gizi  di RS. Paru dr. Ario Wirawan Salatiga pada 06 Januari – 29 Februari 2020
</t>
  </si>
  <si>
    <t xml:space="preserve">Instalasi Gizi RS. Paru dr. Ario Wirawan Salatiga </t>
  </si>
  <si>
    <t xml:space="preserve">Biaya lahan Praktik Kerja Lapangan (PKL) Penyelenggaraan Makanan Institusi/ Rumah Sakit dan Klinik Mahasiswa Prodi D III Gizi  di Instalasi Gizi RS. Paru dr. Ario Wirawan Salatiga pada 06 Januari – 29 Februari 2020
</t>
  </si>
  <si>
    <t xml:space="preserve">RSI. Sultan Agung Semarang </t>
  </si>
  <si>
    <t xml:space="preserve">Biaya lahan Praktik Kerja Lapangan (PKL) Penyelenggaraan Makanan Institusi/ Rumah Sakit dan Klinik Mahasiswa Prodi D III Gizi di RSI. Sultan Agung Semarang pada 06 Januari – 29 Februari 2020
</t>
  </si>
  <si>
    <t xml:space="preserve">Instalasi Gizi RSI. Sultan Agung Semarang </t>
  </si>
  <si>
    <t xml:space="preserve">Biaya lahan Praktik Kerja Lapangan (PKL) Penyelenggaraan Makanan Institusi/ Rumah Sakit dan Klinik Mahasiswa Prodi D III Gizi di Instalasi Gizi RSI. Sultan Agung Semarang pada 06 Januari – 29 Februari 2020
</t>
  </si>
  <si>
    <t xml:space="preserve">RSUD. KRMT. Wongsonegoro Semarang </t>
  </si>
  <si>
    <t xml:space="preserve">Biaya lahan Praktik Kerja Lapangan (PKL) Penyelenggaraan Makanan Institusi/ Rumah Sakit dan Klinik Mahasiswa Prodi D III Gizi di RSUD. KRMT. Wongsonegoro Semarang pada 06 Januari – 29 Februari 2020
</t>
  </si>
  <si>
    <t xml:space="preserve">Instalasi Gizi RSUD. KRMT. Wongsonegoro Semarang </t>
  </si>
  <si>
    <t xml:space="preserve">Biaya lahan Praktik Kerja Lapangan (PKL) Penyelenggaraan Makanan Institusi/ Rumah Sakit dan Klinik Mahasiswa Prodi D III Gizi Instalasi Gizi RSUD. KRMT. Wongsonegoro Semarang pada 06 Januari – 29 Februari 2020
</t>
  </si>
  <si>
    <t>: D IV</t>
  </si>
  <si>
    <t>: 5034.501.007.051.EB.525111</t>
  </si>
  <si>
    <t>5034.501.007.051.EB.525111</t>
  </si>
  <si>
    <t>Dr. Mirza Sakti Titis Penggalih, SGz, MPH</t>
  </si>
  <si>
    <t xml:space="preserve">Honor narasumber Kuliah Umum Prodi D IV Gizi  Jurusan Gizi dari Dept. Gizi kesehatan Fakultas Kedokteran Universitas Gadjah Mada Yogyakarta yang dilaksanakan pada 09-03-2020 an. Dr. Mirza Sakti Titis Penggalih, SGz, MPH
</t>
  </si>
  <si>
    <t>: 5034.501.007.051.EB.525115</t>
  </si>
  <si>
    <t>5034.501.007.051.EB.525115</t>
  </si>
  <si>
    <t xml:space="preserve">Transport narasumber Kuliah Umum Prodi D IV Gizi  Jurusan Gizi dari Dept. Gizi kesehatan Fakultas Kedokteran Universitas Gadjah Mada Yogyakarta yang dilaksanakan pada 09-03-2020 an. Dr. Mirza Sakti Titis Penggalih, SGz, MPH
</t>
  </si>
  <si>
    <t>: 5034.501.007.052.EA.525113</t>
  </si>
  <si>
    <t>5034.501.007.052.EA.525113</t>
  </si>
  <si>
    <t>Yusuf Hendrawanto, MPd</t>
  </si>
  <si>
    <t>Honorarium dosen tidak tetap semester 2 Kelas A Prodi D III Gizi Bulan Januari 2020 an. Yusuf Hendrawanto, MPd</t>
  </si>
  <si>
    <t>Honorarium dosen tidak tetap semester 2 Kelas B Prodi D III Gizi Bulan Januari 2020 an. Yusuf Hendrawanto, MPd</t>
  </si>
  <si>
    <t>Yusuf Hendrawanto, MPd, dkk</t>
  </si>
  <si>
    <t>Honorarium dosen pembimbing praktek laboratorium semester 2 Kelas A Prodi D III Gizi Bulan Januari 2020 an. Yusuf Hendrawanto, MPd., dkk</t>
  </si>
  <si>
    <t>Honorarium dosen pembimbing praktek laboratorium semester 2 Kelas B Prodi D III Gizi Bulan Januari 2020 an. Yusuf Hendrawanto, MPd., dkk</t>
  </si>
  <si>
    <t>Laurensia Molek, SGz</t>
  </si>
  <si>
    <t>Honorarium dose npembimbing praktek laboratorium semester 4 Prodi D III Gizi Bulan Januari 2020 an.Laurensia Molek, SGz</t>
  </si>
  <si>
    <t>: 5034.501.007.052.EA.525115</t>
  </si>
  <si>
    <t>5034.501.007.052.EA.525115</t>
  </si>
  <si>
    <t>Transport dosen tidak tetap semester 2 Kelas A Prodi D III Gizi Bulan Januari 2020 an. Yusuf Hendrawanto, MPd</t>
  </si>
  <si>
    <t>Yusuf Hendrawanto, MPd., dkk</t>
  </si>
  <si>
    <t>Transport dosen tidak tetap semester 2 Kelas B Prodi D III Gizi Bulan Januari 2020 an. Yusuf Hendrawanto, MPd, dkk</t>
  </si>
  <si>
    <t>Vera Asti R., STr.Gz</t>
  </si>
  <si>
    <t>Transport dosen pembimbing praktek laboratorium semester 2 Kelas A Prodi D III Gizi Bulan Januari 2020 an. Vera Asti R., STr.Gz</t>
  </si>
  <si>
    <t>Transport dosen pembimbing praktek laboratorium semester 2 Kelas B Prodi D III Gizi Bulan Januari 2020 an. Vera Asti R., STr.Gz</t>
  </si>
  <si>
    <t>Transport dosen pembimbing praktek laboratorium semester 4 Prodi D III Gizi Bulan Januari 2020 an.Laurensia Molek, SGz</t>
  </si>
  <si>
    <t>: 5034.501.007.052.EB.525113</t>
  </si>
  <si>
    <t>5034.501.007.052.EB.525113</t>
  </si>
  <si>
    <t>Yulianto, SKM, MGizi., dkk</t>
  </si>
  <si>
    <t>Honorarium dosen tidak tetap semester 4 Prodi D IV Gizi Bulan Januari 2020 an. Yulianto, SKM, MGizi., dkk</t>
  </si>
  <si>
    <t>Honorarium dosen pembimbing praktek laboratorium semester 2 Kelas A Prodi D IV Gizi Bulan Januari 2020 an. Vera Asti R., STr.Gz</t>
  </si>
  <si>
    <t>Honorarium dosen pembimbing praktek laboratorium semester 2 Kelas B Prodi D IV Gizi Bulan Januari 2020 an. Vera Asti R., STr.Gz</t>
  </si>
  <si>
    <t>Yulianto, SKM, MGizi</t>
  </si>
  <si>
    <t>Honorarium dosen pembimbing praktek laboratorium semester 4 Prodi D IV Gizi Bulan Januari 2020 an.Yulianto, SKM, MGizi</t>
  </si>
  <si>
    <t>: 5034.501.007.052.EB.525115</t>
  </si>
  <si>
    <t>5034.501.007.052.EB.525115</t>
  </si>
  <si>
    <t>Dra. Estuasih DP., SKom, MKes., dkk</t>
  </si>
  <si>
    <t>Transport dosen tidak tetap semester 2 Kelas A Prodi D IV Gizi Bulan Januari 2020 an. Dra. Estuasih DP., SKom, MKes., dkk</t>
  </si>
  <si>
    <t>Dra. Estuasih DP., SKom, MKes</t>
  </si>
  <si>
    <t>Transport dosen tidak tetap semester 2 Kelas B Prodi D IV Gizi Bulan Januari 2020 an. Dra. Estuasih DP., SKom, Mkes</t>
  </si>
  <si>
    <t>Yulianto, SKM, MGizi, dkk</t>
  </si>
  <si>
    <t>Transport dosen tidak tetap semester 4 Prodi D IV Gizi Bulan Januari 2020 an. Yulianto, SKM, MGizi., dkk</t>
  </si>
  <si>
    <t>Transport dosen pembimbing praktek laboratorium semester 2 Kelas A Prodi D IV Gizi Bulan Januari 2020 an.Vera Asti R., STr.Gz</t>
  </si>
  <si>
    <t>Transport dosen pembimbing praktek laboratorium semester 2 Kelas B Prodi D IV Gizi Bulan Januari 2020 an.Vera Asti R., STr.Gz</t>
  </si>
  <si>
    <t>Transport dosen pembimbing praktek laboratorium semester 4 Prodi D IV Gizi Bulan Januari 2020 an. Yulianto, SKM, MGizi</t>
  </si>
  <si>
    <t>NO            : 04</t>
  </si>
  <si>
    <t>BULAN     : FEBRUARI  2020</t>
  </si>
  <si>
    <t>NO            : 05</t>
  </si>
  <si>
    <t>Semarang, Februari 2020</t>
  </si>
  <si>
    <t>: 5034.501.007.051.E.525112</t>
  </si>
  <si>
    <t>5034.501.007.051.E.525112</t>
  </si>
  <si>
    <t>CV. Utama Lab</t>
  </si>
  <si>
    <t xml:space="preserve">Belanja bahan praktek berupa pembelian reagen untuk keperluan praktek laboratorium kimia di Jurusan Gizi Politeknik Kesehatan Semarang Bulan Februari 2020
</t>
  </si>
  <si>
    <t>5034.501.007.051.E.525121</t>
  </si>
  <si>
    <t>: 5034.501.007.051.E.525121</t>
  </si>
  <si>
    <t xml:space="preserve">Belanja cetak Buku Panduan Akademik bagi Mahasiswa Baru Jurusan Gizi 
Politeknik Kesehatan Semarang 2020
</t>
  </si>
  <si>
    <t>606682</t>
  </si>
  <si>
    <t>Amanah Copy Center</t>
  </si>
  <si>
    <t>Astidio Noviardhi, SP, MKes</t>
  </si>
  <si>
    <t>Sunarto, SKM, MKes</t>
  </si>
  <si>
    <t>Ir. Enik Sulistyowati, MKes</t>
  </si>
  <si>
    <t xml:space="preserve">Biaya perjalanan dinas melaksanakan bimbingan mahasiswa PKL. Program Intervensi Gizi Masyarakat (PIGM) Mahasiswa Prodi D III Gizi pada 13 Maret 2020 di Desa Dombo Kecamatan Sayung Kabupaten Demak an. Tri Kusuma Agung Puruhita, SGz, MSc
</t>
  </si>
  <si>
    <t>J. Supadi, SKM, MKes</t>
  </si>
  <si>
    <t xml:space="preserve">Biaya perjalanan dinas melaksanakan bimbingan mahasiswa PKL. Program Intervensi Gizi Masyarakat (PIGM) Mahasiswa Prodi D III Gizi pada 13 Maret 2020 di Desa Pilangsari Kecamatan Sayung Kabupaten Demak an. J. Supadi, SKM, MKes
</t>
  </si>
  <si>
    <t xml:space="preserve">Biaya perjalanan dinas melaksanakan bimbingan mahasiswa PKL. Program Intervensi Gizi Masyarakat (PIGM) Mahasiswa Prodi D III Gizi pada 14 Maret 2020 di Desa Prampelan Kecamatan Sayung Kabupaten Demak an. J. Supadi, SKM, MKes
</t>
  </si>
  <si>
    <t xml:space="preserve">Transport melaksanakan bimbingan PKL. Bidang Gizi Klinik Mahasiswa Prodi D III Gizi pada 28 Februari 2020 di RSUD. KRMT. Wongsonegoro Semarang an Setyo Prihatin, MSc
</t>
  </si>
  <si>
    <t>NO            : 06</t>
  </si>
  <si>
    <t xml:space="preserve"> -  Honor Pelatih Kegiatan NHVSC </t>
  </si>
  <si>
    <t xml:space="preserve"> -  Honor dosen Kuliah Tamu</t>
  </si>
  <si>
    <t xml:space="preserve"> -  Transport Evaluasi Keg 2019 dan Perencanaan Keg 2020</t>
  </si>
  <si>
    <t xml:space="preserve"> -  Uang Harian Evaluasi Keg 2019 dan Perencanaan Keg 2020</t>
  </si>
  <si>
    <t xml:space="preserve"> -  Uang Harian Pendamping MUNAS IKAMAGI</t>
  </si>
  <si>
    <t xml:space="preserve"> -  Transport Mahasiswa MUNAS IKAMAGI</t>
  </si>
  <si>
    <t xml:space="preserve"> -  Uang harian pendamping Kegiatan NHVSC </t>
  </si>
  <si>
    <t xml:space="preserve"> -  Transport pendamping Kegiatan NHVSC </t>
  </si>
  <si>
    <t xml:space="preserve"> -  Uang Harian Pendamping Keg Dies Natalis</t>
  </si>
  <si>
    <t xml:space="preserve"> -  Transport Pendamping Keg Dies Natalis</t>
  </si>
  <si>
    <t xml:space="preserve"> -  Paket Fullboard Evaluasi Keg 2019 dan Perencanaan Keg 2020</t>
  </si>
  <si>
    <t xml:space="preserve"> -  Honor pembimbing PBL. PKG</t>
  </si>
  <si>
    <t xml:space="preserve"> -  Honor pembimbing PBL. PSG</t>
  </si>
  <si>
    <t xml:space="preserve"> -  Honor pembimbing PBL. Surkom</t>
  </si>
  <si>
    <t xml:space="preserve"> -  Honor pembimbing PBL. MSPM Dasar</t>
  </si>
  <si>
    <t xml:space="preserve"> -  Honor pembimbing PBL. MSPM Lanjut</t>
  </si>
  <si>
    <t xml:space="preserve"> -  Honor pembimbing PBL. Konseling Gizi</t>
  </si>
  <si>
    <t xml:space="preserve"> -  Transport Penyerahan dan Penarikan Praktek Klinik</t>
  </si>
  <si>
    <t xml:space="preserve"> -  Transport Narasumber Pembekalan Praktek Klinik</t>
  </si>
  <si>
    <t xml:space="preserve"> -  Transport Bimbingan Praktek Klinik</t>
  </si>
  <si>
    <t xml:space="preserve"> -  Uang Harian  Penyerahan dan Penarikan Praktek Klinik</t>
  </si>
  <si>
    <t xml:space="preserve"> -  Uang Harian Bimbingan Praktek Klinik</t>
  </si>
  <si>
    <t xml:space="preserve"> -  Honor Pembimbing PBL. PSG</t>
  </si>
  <si>
    <t xml:space="preserve"> -  Honor Pembimbing PBL. NCP</t>
  </si>
  <si>
    <t xml:space="preserve"> -  Honor Pembimbing PBL. Gizi Olah Raga</t>
  </si>
  <si>
    <t xml:space="preserve"> -  Honor Pembimbing PBL. MSPM Lanjut</t>
  </si>
  <si>
    <t xml:space="preserve"> -  Transport Bimbingan Lahan Klinik</t>
  </si>
  <si>
    <t xml:space="preserve"> -  Uang Harian Bimbingan Lahan Klinik</t>
  </si>
  <si>
    <t xml:space="preserve"> -  Biaya lahan PBL Pengembangan Kuliner </t>
  </si>
  <si>
    <t xml:space="preserve"> -  Honor Pembimbing PBL Pendidikan dan Pelatihan Gizi </t>
  </si>
  <si>
    <t xml:space="preserve"> -  Honor Pembimbing PKL. BGM</t>
  </si>
  <si>
    <t xml:space="preserve">Biaya perjalanan dinas berupa uang harian dan transport “Evaluasi Kegiatan Tahun 2019 dan Perencanaan Kegiatan Tahun 2020” Jurusan Gizi  Politeknik Kesehatan Semarangpada 17 - 18 Januari 2020 di Hotel d' Season Premiere,Jl. Pariwisata No.9 Bandengan Jepara a.n. Setyo Prihatin, MSc., dkk
</t>
  </si>
  <si>
    <t>: 5034.501.007.051.E.525115</t>
  </si>
  <si>
    <t>5034.501.007.051.E.525115</t>
  </si>
  <si>
    <t>Setyo Prihatin, MSc., dkk</t>
  </si>
  <si>
    <t>Hotel d' Season Premiere Jepara</t>
  </si>
  <si>
    <t xml:space="preserve">Paket fullboard meeting “Evaluasi Kegiatan Tahun 2019 dan Perencanaan Kegiatan Tahun 2020” Jurusan Gizi  Politeknik Kesehatan Semarang pada 17 - 18 Januari 2020 di Hotel d' Season Premiere, Jl. Pariwisata No.9 Bandengan Jepara 
</t>
  </si>
  <si>
    <t>5034.501.007.051.E.525119</t>
  </si>
  <si>
    <t>: 5034.501.007.051.E.525119</t>
  </si>
  <si>
    <t>: 5034.501.007.051.E.525113</t>
  </si>
  <si>
    <t>5034.501.007.051.E.525113</t>
  </si>
  <si>
    <t xml:space="preserve">Honor Dosen Kuliah Tamu dalam Kuliah Umum Mahasiswa Jurusan Gizi Tahun 2020 dari Asosiasi Institusi Pendidikan Gizi Indonesia(AIPGI) pada 13 Januari 2020 di Auditorium Kampus III Politeknik Kesehatan Semarang
</t>
  </si>
  <si>
    <t>Dr. Ir. Budi Setiawan, MS</t>
  </si>
  <si>
    <t>405000</t>
  </si>
  <si>
    <t xml:space="preserve">Honor Dosen Kuliah Tamu Prodi Dietesien Jurusan Gizi Politeknik Kesehatan Semarang dari RSUPN. dr. Cipto Mangunkusumo Jakarta pada 07 Maret 2020
</t>
  </si>
  <si>
    <t>135000</t>
  </si>
  <si>
    <t>90000</t>
  </si>
  <si>
    <t>Yudhi Adrianto, SE, SGz</t>
  </si>
  <si>
    <t>Merry Aitonam, SKM, MSi, RD</t>
  </si>
  <si>
    <t>NO            : 07</t>
  </si>
  <si>
    <t xml:space="preserve">Belanja bahan praktek Mahasiswa Prodi D IIII Gizi Jurusan Gizi Politeknik Kesehatan Semarang Bulan Februari 2020
</t>
  </si>
  <si>
    <t xml:space="preserve">Belanja bahan praktek Mahasiswa Prodi D IIV Gizi Jurusan Gizi Politeknik Kesehatan Semarang Bulan Februari 2020
</t>
  </si>
  <si>
    <t>Belanja cetak Buku Panduan Magang Prodi D IV Gizi Politeknik Kesehatan Semarang Bulan Februari 2020</t>
  </si>
  <si>
    <t xml:space="preserve">Prima Ana </t>
  </si>
  <si>
    <t xml:space="preserve">Biaya perjalanan dinas melaksanakan bimbingan tahap 1 : penjajakan PKL. Program Intervensi Gizi Masyarakat (PIGM) Mahasiswa Prodi D III Gizi  pada 02 Maret 2020 di Desa Dombo dan Desa Kalisari Kecamatan Sayung Kabupaten Demak an. Astidio Noviardhi, SP, MKes 
</t>
  </si>
  <si>
    <t xml:space="preserve">Biaya perjalanan dinas melaksanakan bimbingan tahap 1 : penjajakan PKL. Program Intervensi Gizi Masyarakat (PIGM) Mahasiswa Prodi D III Gizi  pada 03 Maret 2020 di Desa Jetaksari dan Desa Loireng  Kecamatan Sayung Kabupaten Demak  an. Sunarto, SKM, MKes
</t>
  </si>
  <si>
    <t xml:space="preserve">Biaya perjalanan dinas melaksanakan bimbingan tahap 1 : penjajakan PKL. Program Intervensi Gizi Masyarakat (PIGM) Mahasiswa Prodi D III Gizi  pada 05 Maret 2020 di Desa Bulusarii dan Desa Karangasem  Kecamatan Sayung Kabupaten Demak an.Ir. Enik Sulistyowati, MKes
</t>
  </si>
  <si>
    <t xml:space="preserve">Biaya perjalanan dinas melaksanakan bimbingan mahasiswa PKL. Program Intervensi Gizi Masyarakat (PIGM) Mahasiswa Prodi D III Gizi pada 13 Maret 2020 di Desa Tambakroto Kecamatan Sayung Kabupaten Demak an. Ir. Enik Sulistyowati, MKes
</t>
  </si>
  <si>
    <t xml:space="preserve">Biaya perjalanan dinas melaksanakan bimbingan PKL. Program Intervensi Gizi Masyarakat (PIGM) Mahasiswa Prodi D III Gizi  pada 12 Maret 2020 di Desa Kalisari Kecamatan Sayung Kabupaten Demak an. Astidio Noviardhi, SP, MKes 
</t>
  </si>
  <si>
    <t xml:space="preserve">Biaya perjalanan dinas melaksanakan bimbingan PKL. Program Intervensi Gizi Masyarakat (PIGM) Mahasiswa Prodi D III Gizi  pada 11 Maret 2020 di Desa Jetaksari Kecamatan Sayung Kabupaten Demak  an. Sunarto, SKM, MKes
</t>
  </si>
  <si>
    <t xml:space="preserve">Biaya perjalanan dinas melaksanakan bimbingan tahap 1 : penjajakan PKL. Program Intervensi Gizi Masyarakat (PIGM) Mahasiswa Prodi D III Gizi  pada 27 Februari 2020 di Desa Pilangsari dan Desa Prampelan Kecamatan Sayung Kabupaten Demak an. J. Supadi, SKM, MKes 
</t>
  </si>
  <si>
    <t>Mohamad Jaelani, MKes., dkk</t>
  </si>
  <si>
    <t>5034.501.007.053.EC.525115</t>
  </si>
  <si>
    <t>: DIETESIEN</t>
  </si>
  <si>
    <t>: 5034.501.007.053.EC.525115</t>
  </si>
  <si>
    <t>NO            : 08</t>
  </si>
  <si>
    <t>BULAN     : MARET 2020</t>
  </si>
  <si>
    <t>Konsumsi pembukaan PKL PIGM Mahasiswa Prodi D III Gizi Politeknik Kesehatan Semarang pada 09 Maret 2020 di Aula Dinas Kesehatan Kab. Demak, dengan rincian : 70 undangan x Rp. 16.000.</t>
  </si>
  <si>
    <t>448000</t>
  </si>
  <si>
    <t>Sistha Snack</t>
  </si>
  <si>
    <t xml:space="preserve"> -  Transport Narasumber Pembekalan Praktek</t>
  </si>
  <si>
    <t xml:space="preserve">Transport narasumber dalam Pembekalan PKL. Program Intervensi Gizi Masyarakat (PIGM) Prodi D III Gizi  Jurusan Gizi Politeknik Kesehatan Semarang dari Kecamatan Sayung Kab. Demak pada 06 Maret 2020 an. dr. Bymo Sunyoto, MKes
</t>
  </si>
  <si>
    <t>dr. Bymo Sunyoto, MKes</t>
  </si>
  <si>
    <t xml:space="preserve">Transport narasumber dalam Pembekalan PKL. Program Intervensi Gizi Masyarakat (PIGM) Prodi D III Gizi  Jurusan Gizi Politeknik Kesehatan Semarang dari Kecamatan Sayung Kab. Demak pada 06 Maret 2020 an. Sururi, MH
</t>
  </si>
  <si>
    <t>Sururi, MH</t>
  </si>
  <si>
    <t>5034.501.007.053.EA.525113</t>
  </si>
  <si>
    <t>: 5034.501.007.053.EA.525113</t>
  </si>
  <si>
    <t xml:space="preserve">Honor narasumber dalam Pembekalan PKL. Program Intervensi Gizi Masyarakat (PIGM) Prodi D III Gizi  Jurusan Gizi Politeknik Kesehatan Semarang dari Kecamatan Sayung Kab. Demak pada 06 Maret 2020 an. Sururi, MH
</t>
  </si>
  <si>
    <t xml:space="preserve">Honor narasumber dalam Pembekalan PKL. Program Intervensi Gizi Masyarakat (PIGM) Prodi D III Gizi  Jurusan Gizi Politeknik Kesehatan Semarang dari Kecamatan Sayung Kab. Demak pada 06 Maret 2020 an. dr. Bymo Sunyoto, MKes
</t>
  </si>
  <si>
    <t>35000</t>
  </si>
  <si>
    <t xml:space="preserve">Biaya perjalanan dinas berupa uang harian dan transport mengikuti Kegiatan “Item Development dan Review Uji Kompetensi Dietesien 2020” yang diselenggarakan oleh AIPGI pada pada Sabtu – Minggu, 29 Februari  - 01 Maret 2020 di Hotel Horison Nindya Semarang an. Mohamad Jaelani, MKes., dkk
</t>
  </si>
  <si>
    <t>Honorarium dosen tidak tetap semester 2 Kelas A Prodi D III Gizi Bulan Februari 2020 an. Yusuf Hendrawanto, MPd</t>
  </si>
  <si>
    <t>Honorarium dosen tidak tetap semester 2 Kelas B Prodi D III Gizi Bulan Februari 2020 an. Yusuf Hendrawanto, MPd</t>
  </si>
  <si>
    <t>Transport dosen tidak tetap semester 2 Kelas A Prodi D III Gizi Bulan Februari 2020 an. Yusuf Hendrawanto, MPd</t>
  </si>
  <si>
    <t>Transport dosen pembimbing praktek laboratorium semester 4 Prodi D III Gizi Bulan Februari 2020 an.Laurensia Molek, SGz</t>
  </si>
  <si>
    <t>Transport dosen tidak tetap semester 2 Kelas A Prodi D IV Gizi Bulan Februari 2020 an. Dra. Estuasih DP., SKom, MKes., dkk</t>
  </si>
  <si>
    <t>Transport dosen tidak tetap semester 2 Kelas B Prodi D IV Gizi Bulan Februari 2020 an. Dra. Estuasih DP., SKom, Mkes</t>
  </si>
  <si>
    <t>Transport dosen tidak tetap semester 4 Prodi D IV Gizi Bulan Februari 2020 an. Yulianto, SKM, MGizi., dkk</t>
  </si>
  <si>
    <t>Transport dosen pembimbing praktek laboratorium semester 2 Kelas A Prodi D IV Gizi Bulan Februari 2020 an.Vera Asti R., STr.Gz</t>
  </si>
  <si>
    <t>Transport dosen pembimbing praktek laboratorium semester 2 Kelas B Prodi D IV Gizi Bulan Februari 2020 an.Vera Asti R., STr.Gz</t>
  </si>
  <si>
    <t>Transport dosen pembimbing praktek laboratorium semester 4 Prodi D IV Gizi Bulan Februari 2020 an. Yulianto, SKM, MGizi</t>
  </si>
  <si>
    <t>Honorarium dosen pembimbing praktek laboratorium semester 4 Prodi D III Gizi Bulan Februari 2020 an.Laurensia Molek, SGz</t>
  </si>
  <si>
    <t>Honorariumarium dosen tidak tetap semester 4 Prodi D IV Gizi Bulan Februari 2020 an. Yulianto, SKM, MGizi., dkk</t>
  </si>
  <si>
    <t>Honorariumarium dosen pembimbing praktek laboratorium semester 2 Kelas A Prodi D IV Gizi Bulan Februari 2020 an. Vera Asti R., STr.Gz</t>
  </si>
  <si>
    <t>Honorariumarium dosen pembimbing praktek laboratorium semester 2 Kelas B Prodi D IV Gizi Bulan Februari 2020 an. Vera Asti R., STr.Gz</t>
  </si>
  <si>
    <t>Honorariumarium dosen pembimbing praktek laboratorium semester 4 Prodi D IV Gizi Bulan Februari 2020 an.Yulianto, SKM, MGizi</t>
  </si>
  <si>
    <t>Honorarium dosen pembimbing praktek laboratorium semester 2 Kelas A Prodi D III Gizi Bulan Februari 2020 an. Yusuf Hendrawanto, MPd</t>
  </si>
  <si>
    <t>Honorarium dosen pembimbing praktek laboratorium semester 2 Kelas B Prodi D III Gizi Bulan Februari 2020 an. Yusuf Hendrawanto, MPd</t>
  </si>
  <si>
    <t>Transport dosen tidak tetap semester 2 Kelas B Prodi D III Gizi Bulan Februari 2020 an. Yusuf Hendrawanto, MPd</t>
  </si>
  <si>
    <t>Transport dosen tidak tetap semester 4 Prodi D III Gizi Bulan Februari 2020 an. Yusuf Laurensia Molek, SGz</t>
  </si>
  <si>
    <t>Transport dosen pembimbing praktek laboratorium semester 2 Kelas A Prodi D III Gizi Bulan Februari 2020 an. Yusuf Hendrawanto, MPd</t>
  </si>
  <si>
    <t>Honorariumarium dosen pembimbing praktek laboratorium semester 6 Kelas A Prodi D IV Gizi Bulan Februari 2020 an. Vera Asti R., STr.Gz</t>
  </si>
  <si>
    <t>Transport dosen pembimbing praktek laboratorium semester 6 Kelas A Prodi D IV Gizi Bulan Februari 2020 an.Vera Asti R., STr.Gz</t>
  </si>
  <si>
    <t>Belanja Modal Peralatan dan Mesin</t>
  </si>
  <si>
    <t xml:space="preserve">     537115</t>
  </si>
  <si>
    <t>Belanja Modal Fisik Lainnya</t>
  </si>
  <si>
    <t xml:space="preserve">  - Pengadaan lemari etalase untuk produk mahasiswa </t>
  </si>
  <si>
    <t xml:space="preserve">Belanja bahan praktek berupa pembelian isi gas LPG di Jurusan Gizi Politeknik Kesehatan Semarang Bulan Maret 2020
</t>
  </si>
  <si>
    <t>Honorarium dosen tidak tetap semester 4 Prodi D III Gizi Bulan Februari 2020 an.Laurensia Molek, SGz</t>
  </si>
  <si>
    <t>REVISI ANGGARAN 1</t>
  </si>
  <si>
    <t xml:space="preserve"> -  Penyiapan ruangan laboratorium untuk menunjang daring</t>
  </si>
  <si>
    <t xml:space="preserve"> -  Pemasangan instalasi dan setting jaringan</t>
  </si>
  <si>
    <t xml:space="preserve"> -  Paket fullboard Evaluasi Kegiatan Tahun 2019 dan Perencanaan Tahun 2020</t>
  </si>
  <si>
    <t xml:space="preserve"> -  Pengadaan meja komputer </t>
  </si>
  <si>
    <t xml:space="preserve"> -  Pembelian alat sray daring</t>
  </si>
  <si>
    <t xml:space="preserve"> -  Pembelian komputer penunjang perkuliahan daring</t>
  </si>
  <si>
    <t xml:space="preserve"> -  Honor pembimbing praktek</t>
  </si>
  <si>
    <t xml:space="preserve"> -  Honor pembimbing PBL PKG</t>
  </si>
  <si>
    <t>NO            : 09 (REVISI)</t>
  </si>
  <si>
    <t>Transport dosen pembimbing praktek laboratorium semester 2 Kelas B Prodi D III Gizi Bulan Februari 2020 an. Vera Asti R., STr.Gz</t>
  </si>
  <si>
    <t>: 5034.501.007.051.E.53712</t>
  </si>
  <si>
    <t>5034.501.007.051.E.53712</t>
  </si>
  <si>
    <t xml:space="preserve">Belanja alat spray drying di Jurusan Gizi Politeknik Kesehatan Semarang 
Bulan Mei 2020 berupa paket atomizer stainless ¼ inch spray dryer M/C 
(laboratory scale) 
</t>
  </si>
  <si>
    <t>Teguh Jaya Teknik</t>
  </si>
  <si>
    <t xml:space="preserve">Belanja alat spray drying di Jurusan Gizi Politeknik Kesehatan Semarang 
Bulan Juni 2020 berupa paket kristaliser dan screw press (laboratory scale) 
</t>
  </si>
  <si>
    <t xml:space="preserve">Belanja alat spray drying di Jurusan Gizi Politeknik Kesehatan Semarang 
Bulan Juli 2020 berupa paket control spray dryer M/C (laboratory scale) 
</t>
  </si>
  <si>
    <t xml:space="preserve"> -  Pembelian alat spray daring</t>
  </si>
  <si>
    <t xml:space="preserve">Belanja pengadaan lemari etalase untuk display produk mahasiswa
di Jurusan Gizi Politeknik Kesehatan Semarang 
Bulan Juli 2020  
</t>
  </si>
  <si>
    <t>Barokah Alumunium</t>
  </si>
  <si>
    <t xml:space="preserve">Belanja bahan praktek berupa pembelian isi gas LPG di Jurusan Gizi 
Politeknik Kesehatan Semarang Bulan Maret 2020
</t>
  </si>
  <si>
    <t xml:space="preserve">Belanja bahan praktek Mahasiswa Prodi D IV Gizi Jurusan Gizi 
Politeknik Kesehatan Semarang Bulan Maret 2020
</t>
  </si>
  <si>
    <t xml:space="preserve">Belanja bahan praktek Mahasiswa Prodi D III Gizi Jurusan Gizi 
Politeknik Kesehatan Semarang Bulan Maret 2020
</t>
  </si>
  <si>
    <t>: 5034.501.007.051.E.537115</t>
  </si>
  <si>
    <t>5034.501.007.051.E.537115</t>
  </si>
  <si>
    <t>5034.501.007.051.EB.525112</t>
  </si>
  <si>
    <t>: 5034.501.007.051.EB.525112</t>
  </si>
  <si>
    <t xml:space="preserve">Konsumsi Kuliah Umum “Pengembangan Produk Pangan Lokal untuk Meningkatkan Performa Atlet” dan Ucap Janji Mahasiswa Prodi D IV Gizi Jurusan Gizi Politeknik Kesehatan Semarang yang dilaksanakan pada  09 Maret 2020
di Auditorium Kampus III Politeknik Kesehatan Semarang, dengan rincian : 130 peserta @ Rp. 25.000 
</t>
  </si>
  <si>
    <t xml:space="preserve">Belanja bahan dan penggandaan materi Kuliah Umum “Pengembangan Produk 
Pangan Lokal untuk Meningkatkan Performa Atlet” dan Ucap Janji Mahasiswa Prodi D IV Gizi Jurusan Gizi Politeknik Kesehatan Semarang yang dilaksanakan pada  09 Maret 2020 di Auditorium Kampus III Politeknik Kesehatan Semarang
</t>
  </si>
  <si>
    <t>Revia</t>
  </si>
  <si>
    <t>FC. Risqy AG</t>
  </si>
  <si>
    <t>Caturita Nurcahyaningsih, SKM</t>
  </si>
  <si>
    <t>Honorarium pembimbing PBL. MK. Survey Konsumsi Pangan Prodi D III Gizi Politeknik Kesehatan Semarang dari Puskesmas Kedungmundu Kota Semarang an. Caturita Nurcahyaningsih, SKM</t>
  </si>
  <si>
    <t>NO            : 10</t>
  </si>
  <si>
    <t>BULAN     : APRIL 2020</t>
  </si>
  <si>
    <t>Semarang, April 2020</t>
  </si>
  <si>
    <t>NO            : 11</t>
  </si>
  <si>
    <t>BULAN     : MEI 2020</t>
  </si>
  <si>
    <t>Semarang, Mei 2020</t>
  </si>
  <si>
    <t>Semarang, Maret 2020</t>
  </si>
  <si>
    <t>NO            : 12</t>
  </si>
  <si>
    <t xml:space="preserve"> -  Transport Narasumber Dosen Kuliah Tamu</t>
  </si>
  <si>
    <t>setelah dikurangi pph</t>
  </si>
  <si>
    <t>DP</t>
  </si>
  <si>
    <t>Pelunasan</t>
  </si>
  <si>
    <t xml:space="preserve">Transport narasumber Kuliah Tamu Prodi Dietesien Jurusan Gizi Politeknik Kesehatan Semarang dari RSUPN. dr. Cipto Mangunkusumo Jakarta pada 07-03-2020
</t>
  </si>
  <si>
    <t>A. Fahmy Arif Tsani, SGz, MSc.RD</t>
  </si>
  <si>
    <t xml:space="preserve">Transport Narasumber Kegiatan Kuliah Umum Mahasiswa Jurusan Gizi Tahun 2020 dari Asosiasi Institusi Pendidikan Gizi Indonesia (AIPGI) pada 13-01-2020 
</t>
  </si>
  <si>
    <t>BULAN     : JUNI 2020</t>
  </si>
  <si>
    <t>Semarang, Juni 2020</t>
  </si>
  <si>
    <t xml:space="preserve">Transport dosen tamu Orientasi dan Pemantapan Materi Prodi Profesi Dietesien Jurusan Gizi Politeknik Kesehatan Semarang dari Fakultas Kedokteran Universitas Diponegoro Semarang yang  pada 24-02-2020
</t>
  </si>
  <si>
    <t xml:space="preserve">Bantuan Program Kegiatan Praktik Kerja Lapangan (PKL) Program Intervensi Gizi Masyarakat Mahasiswa Prodi D III Gizi Jurusan Gizi  Politeknik Kesehatan Semarang di Desa dalam Wilayah Kerja Puskesmas Sayung II Kab. Demak pada 09 Maret – 06 April 2020 
</t>
  </si>
  <si>
    <t>Puskesmas Sayung II</t>
  </si>
  <si>
    <t>Puskesmas Mranggen II</t>
  </si>
  <si>
    <t>Puskesmas Guntur II</t>
  </si>
  <si>
    <t xml:space="preserve">Biaya lahan Praktik Kerja Lapangan (PKL) Program Intervensi Gizi Masyarakat 
Mahasiswa Prodi D III Gizi Jurusan Gizi  Politeknik Kesehatan Semarang 
di Desa dalam Wilayah Kerja Puskesmas Sayung II dan Puskesmas Sayung II 
Kab. Demak pada 09 Maret – 06 April 2020 
Dengan rincian : 18 mahasiswa @ Rp. 500.000
</t>
  </si>
  <si>
    <t xml:space="preserve">Biaya lahan Praktik Kerja Lapangan (PKL) Program Intervensi Gizi Masyarakat 
Mahasiswa Prodi D III Gizi Jurusan Gizi  Politeknik Kesehatan Semarang 
di Puskesmas Guntur II Kab. Demak pada 09 Maret – 06 April 2020, Dengan rincian : 15 mahasiswa @ Rp. 500.000
</t>
  </si>
  <si>
    <t xml:space="preserve">Biaya lahan Praktik Kerja Lapangan (PKL) Program Intervensi Gizi Masyarakat 
Mahasiswa Prodi D III Gizi Jurusan Gizi  Politeknik Kesehatan Semarang 
di Puskesmas Mranggen II Kab. Demak pada 09 Maret – 06 April 2020, Dengan rincian : 13 mahasiswa @ Rp. 500.000
</t>
  </si>
  <si>
    <t>NO            : 13</t>
  </si>
  <si>
    <t>BULAN     : JULI 2020</t>
  </si>
  <si>
    <t>Semarang, Juli 2020</t>
  </si>
  <si>
    <t xml:space="preserve">Belanja pengadaan meja komputer di Jurusan Gizi Politeknik Kesehatan Semarang Bulan Agustus 2020, dengan rincian : 60 unit @ Rp. 200.000
</t>
  </si>
  <si>
    <t xml:space="preserve">Penyiapan ruangan laboratorium komputer untuk menunjang daring di Jurusan Gizi Politeknik Kesehatan Semarang  Bulan Agustus 2020
</t>
  </si>
  <si>
    <t xml:space="preserve">Pemasangan instalasi dan setting jaringan internet di Jurusan Gizi Politeknik Kesehatan Semarang Bulan Agustus 
</t>
  </si>
  <si>
    <t>CV. Luich Raharja</t>
  </si>
  <si>
    <t>Satria Computer</t>
  </si>
  <si>
    <t xml:space="preserve"> -  Pembelian alat spray drying</t>
  </si>
  <si>
    <t>Belanja bahan praktek berupa pembelian reagen untuk laboratorium kimia di Jurusan Gizi Politeknik Kesehatan Semarang Bulan Juli 2020</t>
  </si>
  <si>
    <t>Utama Lab</t>
  </si>
  <si>
    <t>Toko Ken Ken</t>
  </si>
  <si>
    <t>Pembelian alat spray drying di Jurusan Gizi Politeknik Kesehatan Semarang Bulan Agustus 2020</t>
  </si>
  <si>
    <t>: 5034.501.007.054.EA.525119</t>
  </si>
  <si>
    <t>5034.501.007.054.EA.525119</t>
  </si>
  <si>
    <t xml:space="preserve">Belanja penggandaan dokumen dan laporan-laporan akademik di Prodi D III Gizi Jurusan Gizi Politeknik Kesehatan Semarang 
</t>
  </si>
  <si>
    <t>: D III Gizi</t>
  </si>
  <si>
    <t xml:space="preserve">Belanja penggandaan dokumen dan laporan-laporan akademik di Prodi Dietesien Gizi Jurusan Gizi Politeknik Kesehatan Semarang 
</t>
  </si>
  <si>
    <t>: Dietesien Gizi</t>
  </si>
  <si>
    <t>: D IV Gizi</t>
  </si>
  <si>
    <t>: 5034.501.007.054.EB.525119</t>
  </si>
  <si>
    <t>5034.501.007.054.EB.525119</t>
  </si>
  <si>
    <t>5034.501.007.054.EC.525119</t>
  </si>
  <si>
    <t>: 5034.501.007.054.EC.525119</t>
  </si>
  <si>
    <t xml:space="preserve">Prima Ana FC </t>
  </si>
  <si>
    <t xml:space="preserve">Belanja penggandaan dokumen dan laporan-laporan akademik di Prodi D IV Gizi Jurusan Gizi Politeknik Kesehatan Semarang 
</t>
  </si>
  <si>
    <t>NO            : 14</t>
  </si>
  <si>
    <t>BULAN     : AGUSTUS 2020</t>
  </si>
  <si>
    <t>Semarang, Agustus 2020</t>
  </si>
  <si>
    <t xml:space="preserve">Belanja cetak buku panduan praktek Prodi D III Gizi Jurusan Gizi 
Politeknik Kesehatan Semarang 
</t>
  </si>
  <si>
    <t>Mitra Jaya FC</t>
  </si>
  <si>
    <t xml:space="preserve">Honor narasumber Kuliah Tamu Prodi Profesi Dietesien Jurusan Gizi 
Politeknik Kesehatan Semarang dari Fakultas Psikologi Universitas Diponegoro Semarang pada 10 Januari 2020
</t>
  </si>
  <si>
    <t>Dra. Hj. Darosy Endah Hyoscyanima, MPd</t>
  </si>
  <si>
    <t xml:space="preserve">Honor narasumber Kuliah Tamu Prodi Dietesien Jurusan Gizi 
Politeknik Kesehatan Semarang dari Puskesmas Ceper Klaten
yang dilaksanakan pada 18 Mei 2020
</t>
  </si>
  <si>
    <t>Rosihan, SGz</t>
  </si>
  <si>
    <t xml:space="preserve">Transport narasumber Kuliah Tamu Prodi Profesi Dietesien Jurusan Gizi 
Politeknik Kesehatan Semarang dari Fakultas Psikologi Universitas Diponegoro Semarang pada 10 Januari 2020
</t>
  </si>
  <si>
    <t xml:space="preserve">Biaya perjalanan dinas berupa uang harian melaksanakan Kegiatan pengembangan PBM dalam rangka menghadiri penandatanganan MoU dan addendum kerjasama pelaksanaan Praktek Kerja Lapangan Mahasiswa pada 24 Agustus 2020 di RSUD. Prof. Dr. Margono Soekardjo Purwokerto 
</t>
  </si>
  <si>
    <t>Mohammad Jaelani, Mkes</t>
  </si>
  <si>
    <t>Duwi Irawan</t>
  </si>
  <si>
    <t xml:space="preserve">Biaya perjalanan dinas berupa uang harian melaksanakan Kegiatan Pengembangan PBM dalam rangka koordinasi PKP. Dietesien di Era New Normal pada 09 September 2020  
di RSUD. dr. Loekmono Hadi Kudus dengan rincian : uang harian 2 orang @ Rp. 200.000 an. Mohammad Jaelani, MKes., dkk 
</t>
  </si>
  <si>
    <t>Mohammad Jaelani, Mkes, dkk</t>
  </si>
  <si>
    <t>Biaya perjalanan dinas berupa uang harian melaksanakan bimbingan PKL PIGM Mahasiswa Prodi D III Gizi Politeknik Kesehatan Semarang : Penyerahan hasil dan koordinasi tindak lanjut rencana keberlanjutan kegiatan pada 20 Mei 2020 di Puskesmas Sayung II Kab. Demak an. J, Supadi, MKes., dkk</t>
  </si>
  <si>
    <t>J, Supadi, MKes., dkk</t>
  </si>
  <si>
    <t>5034.501.007.053.EC.525119</t>
  </si>
  <si>
    <t>: 5034.501.007.053.EC.525119</t>
  </si>
  <si>
    <t xml:space="preserve">Belanja bahan praktek profesi MK. Praktik Kerja Profesi (PKP) Masyarakat Mahasiswa Prodi Dietesien Gizi Jurusan Gizi Politeknik Kesehatan Semarang 
Bulan Juni 2020
</t>
  </si>
  <si>
    <t xml:space="preserve">Belanja bahan praktek profesi MK. Praktik Kerja Profesi (PKP) Masyarakat Mahasiswa Prodi Dietesien Gizi Jurusan Gizi Politeknik Kesehatan Semarang 
BulanJuli 2020
</t>
  </si>
  <si>
    <t xml:space="preserve">Belanja bahan praktek profesi MK. Praktik Kerja Profesi (PKP) Masyarakat Mahasiswa Prodi Dietesien Gizi Jurusan Gizi Politeknik Kesehatan Semarang 
Bulan Agustus – September 2020
</t>
  </si>
  <si>
    <t>5034.501.007.054.EB.525113</t>
  </si>
  <si>
    <t>: DIV Gizi</t>
  </si>
  <si>
    <t>NO            : 15</t>
  </si>
  <si>
    <t xml:space="preserve">Honor Penyusun Naskah Soal Ujian Tengah Semester (UTS) Ganjil
Prodi D IV Gizi Jurusan Gizi Politeknik Kesehatan Semarang TA. 2020/2021
a.n. Drs. Sriyono, MPd., dkk
</t>
  </si>
  <si>
    <t xml:space="preserve">Honor Penyusun Naskah Soal Ujian Akhir Semester (UAS) Ganjil
Prodi D IV Gizi Jurusan Gizi Politeknik Kesehatan Semarang TA. 2020/2021
a.n. Drs. Sriyono, MPd., dkk
</t>
  </si>
  <si>
    <t xml:space="preserve">Honor Korektor Soal Ujian Tengah Semester (UTS) Ganjil Prodi D IV Gizi 
Jurusan Gizi Politeknik Kesehatan Semarang TA. 2020/2021 
a.n. Drs. Sriyono, MPd., dkk
</t>
  </si>
  <si>
    <t xml:space="preserve">Honor Korektor Soal Ujian Akhir Semester (UAS) Ganjil Prodi D IV Gizi 
Jurusan Gizi Politeknik Kesehatan Semarang TA. 2020/2021 
a.n. Drs. Sriyono, MPd., dkk
</t>
  </si>
  <si>
    <t>Drs. Sriyono, MPd., dkk</t>
  </si>
  <si>
    <t xml:space="preserve">Honor Penyusun Naskah Soal Ujian Tengah Semester (UTS) Genap
Prodi D IV Gizi Jurusan Gizi Politeknik Kesehatan Semarang TA. 2019/2020
a.n. dr. Retno Tri Wulandari., dkk
</t>
  </si>
  <si>
    <t xml:space="preserve">Honor Penyusun Naskah Soal Ujian Akhir Semester (UAS) Genap
Prodi D IV Gizi Jurusan Gizi Politeknik Kesehatan Semarang TA. 2019/2020
a.n. dr. Retno Tri Wulandari., dkk
</t>
  </si>
  <si>
    <t xml:space="preserve">Honor Korektor Soal Ujian Tengah Semester (UTS) Genap
Prodi D IV Gizi Jurusan Gizi Politeknik Kesehatan Semarang TA. 2019/2020
a.n. dr. Retno Tri Wulandari., dkk
</t>
  </si>
  <si>
    <t xml:space="preserve">Honor Korektor Soal Ujian Akhir Semester (UAS) Genap
Prodi D IV Gizi Jurusan Gizi Politeknik Kesehatan Semarang TA. 2019/2020
a.n. dr. Retno Tri Wulandari., dkk
</t>
  </si>
  <si>
    <t>dr. Retno Tri Wulandari., dkk</t>
  </si>
  <si>
    <t>: 5034.501.007.054.EB.525113</t>
  </si>
  <si>
    <t xml:space="preserve">Biaya perjalanan dinas berupa uang harian membantu melaksanakan Kegiatan pengembangan PBM dalam rangka menghadiri penandatanganan MoU dan addendum kerjasama pelaksanaan Praktek Kerja Lapangan Mahasiswa pada 24 Agustus 2020 di RSUD. Prof. Dr. Margono Soekardjo Purwokerto 
</t>
  </si>
  <si>
    <t xml:space="preserve">Biaya perjalanan dinas berupa uang harian membantu melaksanakan Kegiatan Pengembangan PBM dalam rangka koordinasi PKP. Dietesien di Era New Normal pada 09 September 2020  
di RSUD. dr. Loekmono Hadi Kudus </t>
  </si>
  <si>
    <t xml:space="preserve">Honor Penyusun Naskah Soal Ujian Tengah Semester (UTS) Ganjil
Prodi D III Gizi Jurusan Gizi Politeknik Kesehatan Semarang TA. 2020/2021
a.n. Drs. Sriyono, MPd., dkk
</t>
  </si>
  <si>
    <t xml:space="preserve">Honor Penyusun Naskah Soal Ujian Akhir Semester (UAS) Ganjil
Prodi D III Gizi Jurusan Gizi Politeknik Kesehatan Semarang TA. 2020/2021
a.n. Drs. Sriyono, MPd., dkk
</t>
  </si>
  <si>
    <t xml:space="preserve">Honor Korektor Soal Ujian Tengah Semester (UTS) Ganjil Prodi D III Gizi 
Jurusan Gizi Politeknik Kesehatan Semarang TA. 2020/2021 
a.n. Drs. Sriyono, MPd., dkk
</t>
  </si>
  <si>
    <t xml:space="preserve">Honor Korektor Soal Ujian Akhir Semester (UAS) Ganjil Prodi D III Gizi 
Jurusan Gizi Politeknik Kesehatan Semarang TA. 2020/2021 
a.n. Drs. Sriyono, MPd., dkk
</t>
  </si>
  <si>
    <t>: 5034.501.007.054.EA.525113</t>
  </si>
  <si>
    <t>5034.501.007.054.EA.525113</t>
  </si>
  <si>
    <t xml:space="preserve">Honor Penyusun Naskah Soal Ujian Tengah Semester (UTS) Genap
Prodi D III Gizi Jurusan Gizi Politeknik Kesehatan Semarang TA. 2019/2020
a.n. Yusuf Hendrawanto, MPd., dkk
</t>
  </si>
  <si>
    <t xml:space="preserve">Honor Penyusun Naskah Soal Ujian Akhir Semester (UAS) Genap
Prodi D III Gizi Jurusan Gizi Politeknik Kesehatan Semarang TA. 2019/2020
a.n. Yusuf Hendrawanto, MPd., dkk
</t>
  </si>
  <si>
    <t xml:space="preserve">Honor Korektor Soal Ujian Tengah Semester (UTS) Genap
Prodi D III Gizi Jurusan Gizi Politeknik Kesehatan Semarang TA. 2019/2020
a.n. Yusuf Hendrawanto, MPd., dkk
</t>
  </si>
  <si>
    <t xml:space="preserve">Honor Korektor Soal Ujian Akhir Semester (UAS) Genap
Prodi D III Gizi Jurusan Gizi Politeknik Kesehatan Semarang TA. 2019/2020
a.n. Yusuf Hendrawanto, MPd, dkk
</t>
  </si>
  <si>
    <t>NO            : 16</t>
  </si>
  <si>
    <t xml:space="preserve">Pemasangan instalasi dan setting jaringan internet di Jurusan Gizi 
Politeknik Kesehatan Semarang Bulan September 2020 
</t>
  </si>
  <si>
    <t>5034.501.007.051.E.537112</t>
  </si>
  <si>
    <t>: 5034.501.007.051.E.537112</t>
  </si>
  <si>
    <t>Alief Print</t>
  </si>
  <si>
    <t xml:space="preserve">Pembelian penunjang perkuliahan daring di Jurusan Gizi Politeknik Kesehatan Semarang Bulan September 2020 berupa 1 (satu) unit Printer new canon 62010
</t>
  </si>
  <si>
    <t>Honorarium dosen tidak tetap semester 2 reg A Prodi D III GiziJurusan Gizi Politeknik Kesehatan Semarang Bulan Maret 2020 an. Yusuf Hendrawanto, MPd</t>
  </si>
  <si>
    <t>Honorarium dosen tidak tetap semester 2 reg B Prodi D III Gizi Jurusan Gizi Politeknik Kesehatan Semarang Bulan Maret 2020 an. Yusuf Hendrawanto, MPd</t>
  </si>
  <si>
    <t>Honorarium dosen tidak tetap semester 4 Prodi D III Gizi Jurusan Gizi Politeknik Kesehatan Semarang Bulan Maret 2020 an. dr. Hasty Widyasari</t>
  </si>
  <si>
    <t>dr. Hasty Widyasari</t>
  </si>
  <si>
    <t>Honorarium dosen pembimbing praktek lab semester 2 reg A Prodi D III GiziJurusan Gizi Politeknik Kesehatan Semarang Bulan Maret 2020 an. Yusuf Hendrawanto, MPd</t>
  </si>
  <si>
    <t>Honorarium dosen pembimbing praktek lab semester 2 reg B Prodi D III GiziJurusan Gizi Politeknik Kesehatan Semarang Bulan Maret 2020 an. Yusuf Hendrawanto, MPd</t>
  </si>
  <si>
    <t>Honorarium dosen tidak tetap semester 4 Prodi D IV Gizi Jurusan Gizi Politeknik Kesehatan Semarang Bulan Maret 2020 an. Yulianto, SKM, MGizi</t>
  </si>
  <si>
    <t>Vera Asti Rahmawati, STr.Gz., dkk</t>
  </si>
  <si>
    <t>Honorarium dosen pembimbing praktek lab semester 4 Prodi D IV  Gizi Jurusan Gizi Politeknik Kesehatan Semarang Bulan Maret 2020 an. Vera Asti Rahmawati, STr.Gz., dkk</t>
  </si>
  <si>
    <t>Honorarium dosen tidak tetap semester 2 reg B Prodi D IV Gizi Jurusan Gizi Politeknik Kesehatan Semarang Bulan Maret 2020 an. Retno Wulandari, MGizi</t>
  </si>
  <si>
    <t>Honorarium dosen tidak tetap semester 2 reg A Prodi D IV Gizi Jurusan Gizi Politeknik Kesehatan Semarang Bulan Maret 2020 an. Retno Wulandari, MGizi</t>
  </si>
  <si>
    <t>Retno Wulandari, MGizi</t>
  </si>
  <si>
    <t>Transport dosen tidak tetap semester 2 reg B Prodi D III Gizi Jurusan Gizi Politeknik Kesehatan Semarang Bulan Maret 2020 an. Yusuf Hendrawanto, MPd</t>
  </si>
  <si>
    <t>Vera Asti Rahmawati, STr.Gz</t>
  </si>
  <si>
    <t>: D IIV Gizi</t>
  </si>
  <si>
    <t>Transport dosen dosen pembimbing praktek lab semester 4 Prodi D IV Gizi Jurusan Gizi Politeknik Kesehatan Semarang Bulan Maret 2020 an. Vera Asti Rahmawati, STr.Gz</t>
  </si>
  <si>
    <t>Transport dosen dosen pembimbing praktek lab semester 2 reg A Prodi D III Gizi Jurusan Gizi Politeknik Kesehatan Semarang Bulan Maret 2020 an. Vera Asti Rahmawati, STr.Gz</t>
  </si>
  <si>
    <t>Transport dosen dosen pembimbing praktek lab semester 2 reg B Prodi D III Gizi Jurusan Gizi Politeknik Kesehatan Semarang Bulan Maret 2020 an. Vera Asti Rahmawati, STr.Gz</t>
  </si>
  <si>
    <t>: 5034.501.007.053.EC.525113</t>
  </si>
  <si>
    <t>5034.501.007.053.EC.525113</t>
  </si>
  <si>
    <t>BULAN     : SEPTEMBER 2020</t>
  </si>
  <si>
    <t>: Dietesien</t>
  </si>
  <si>
    <t>Winarni Ningsih, dkk</t>
  </si>
  <si>
    <t>Honorarium pembimbing praktek PKP Masyarakat Prodi Profesi Dietesien Jurusan Gizi Politeknik Kesehatan Semarang Tahun 2020 an. Winarni Ningsih, dkk</t>
  </si>
  <si>
    <t>Semarang, September 2020</t>
  </si>
  <si>
    <t>NO            : 17</t>
  </si>
  <si>
    <t>Vera Asti Rahmawati., STr.Gz</t>
  </si>
  <si>
    <t xml:space="preserve">Honorarium dosen pembimbing praktek laboratorium semester 2 Kelas A
Prodi D III Gizi Jurusan Gizi Politeknik Kesehatan Semarang Bulan April 2020
</t>
  </si>
  <si>
    <t xml:space="preserve">Honorarium dosen pembimbing praktek laboratorium semester 2 Kelas B
Prodi D III Gizi Jurusan Gizi Politeknik Kesehatan Semarang Bulan April 2020  
</t>
  </si>
  <si>
    <t xml:space="preserve">Honorarium dosen pembimbing praktek laboratorium semester 4 Prodi D III Gizi Jurusan Gizi Politeknik Kesehatan Semarang Bulan April 2020  
</t>
  </si>
  <si>
    <t>dr. Retno Tri Wulandari, MGizi</t>
  </si>
  <si>
    <t>Santoso Nugroho, SKM</t>
  </si>
  <si>
    <t xml:space="preserve">Honorarium dosen tidak tetap semester 4 Prodi D IV Gizi Jurusan Gizi Politeknik Kesehatan Semarang Bulan April 2020  
</t>
  </si>
  <si>
    <t xml:space="preserve">Honorarium dosen tidak tetap semester 2 Kelas B Prodi D IV Gizi Jurusan Gizi Politeknik Kesehatan Semarang Bulan April 2020  
</t>
  </si>
  <si>
    <t xml:space="preserve">Honorarium dosen tidak tetap semester 2 Kelas A Prodi D IV Gizi Jurusan Gizi Politeknik Kesehatan Semarang Bulan April 2020  
</t>
  </si>
  <si>
    <t xml:space="preserve">Honorarium dosen tidak tetap semester 6 Kelas A Prodi D IV Gizi Jurusan Gizi Politeknik Kesehatan Semarang 
Bulan April 2020  an. Yulianto, SKM, MSi., dkk 
</t>
  </si>
  <si>
    <t>Yulianto, SKM, MSi</t>
  </si>
  <si>
    <t xml:space="preserve">Honorarium dosen tidak tetap semester 6 Kelas B Prodi D IV Gizi Jurusan Gizi Politeknik Kesehatan Semarang 
Bulan April 2020  an. Yulianto, SKM, MSi., dkk 
</t>
  </si>
  <si>
    <t xml:space="preserve">Honorarium dosen pembimbing praktek laboratorium semester 4 Prodi D IV Gizi Jurusan Gizi Politeknik Kesehatan Semarang Bulan April 2020  
</t>
  </si>
  <si>
    <t xml:space="preserve">Honorarium dosen pembimbing praktek laboratorium semester 6 Kelas B
Prodi D IV Gizi Jurusan Gizi Politeknik Kesehatan Semarang Bulan April 2020 an. Vera Asti Rahmawati, STr.Gz., dkk 
</t>
  </si>
  <si>
    <t xml:space="preserve">Honorarium dosen pembimbing praktek laboratorium semester 6 Kelas A
Prodi D IV Gizi Jurusan Gizi Politeknik Kesehatan Semarang Bulan April 2020 
</t>
  </si>
  <si>
    <t xml:space="preserve">Honor narasumber Kuliah Umum dalam rangka Kegiaatan Ucap Janji Prodi D III Gizi Jurusan Gizi Politeknik Kesehatan Semarang dari Politeknik Kesehatan Yogyakarta pada 25 September 2020
</t>
  </si>
  <si>
    <t>Dr. Moesijanti YE. Soekatri, MCN</t>
  </si>
  <si>
    <t>5034.501.007.051.EA.525113</t>
  </si>
  <si>
    <t>: 5034.501.007.051.EA.525113</t>
  </si>
  <si>
    <t>5034.501.007.051.EA.525112</t>
  </si>
  <si>
    <t>: 5034.501.007.051.EA.525112</t>
  </si>
  <si>
    <t xml:space="preserve">Cetak MMT dalam Kuliah Umum dalam rangka Kegiaatan Ucap Janji Prodi D III Gizi Jurusan Gizi Politeknik Kesehatan Semarang dari Politeknik Kesehatan Yogyakarta pada 25 September 2020
</t>
  </si>
  <si>
    <t xml:space="preserve">Pemasangan instalasi dan setting jaringan internet di Jurusan Gizi 
Politeknik Kesehatan Semarang Bulan Oktober 2020 
</t>
  </si>
  <si>
    <t>Bintang MMT</t>
  </si>
  <si>
    <t xml:space="preserve">Konsumsi Kuliah Umum dalam rangka Kegiaatan Ucap Janji Prodi D III Gizi Jurusan Gizi Politeknik Kesehatan Semarang dari Politeknik Kesehatan Yogyakarta pada 25 September 2020
</t>
  </si>
  <si>
    <t xml:space="preserve">Belanja bahan praktek berupa pembelian isi gas LPG di Jurusan Gizi Politeknik Kesehatan Semarang Bulan September 2020
</t>
  </si>
  <si>
    <t>NO            : 18</t>
  </si>
  <si>
    <t xml:space="preserve"> -   Belanja kuota mahasiswa</t>
  </si>
  <si>
    <t xml:space="preserve"> -  Pembuatan instalasi pemurnian air </t>
  </si>
  <si>
    <t xml:space="preserve">    - Pembelian bahan praktek II</t>
  </si>
  <si>
    <t xml:space="preserve">     525121</t>
  </si>
  <si>
    <t xml:space="preserve">    - Konsumsi kuliah pembukaan dan penutupan</t>
  </si>
  <si>
    <t xml:space="preserve">    - Belanja bahan praktek</t>
  </si>
  <si>
    <t xml:space="preserve">    - Belanja paket data role model</t>
  </si>
  <si>
    <t xml:space="preserve">     525113</t>
  </si>
  <si>
    <t xml:space="preserve">    - Honor Narasumber Pelatihan Katering Diet (Sasaran Mutu)</t>
  </si>
  <si>
    <t>&gt; DIPLOMA IV GIZI</t>
  </si>
  <si>
    <t xml:space="preserve">    - Honor Narasumber Konselor Gizi (Sasaran Mutu)</t>
  </si>
  <si>
    <t xml:space="preserve">     525115</t>
  </si>
  <si>
    <t xml:space="preserve">    - Transport Narasumber</t>
  </si>
  <si>
    <t xml:space="preserve">     525119</t>
  </si>
  <si>
    <t xml:space="preserve">    - Biaya pengurusan SKP dengan organisasi profesi</t>
  </si>
  <si>
    <t xml:space="preserve">    - Biaya Pemenuhan Kompetensi IT</t>
  </si>
  <si>
    <t>&gt; PROFESI DIETISIEN</t>
  </si>
  <si>
    <t xml:space="preserve">    - Biaya Pemenuhan kemampuan IT</t>
  </si>
  <si>
    <t xml:space="preserve">    -     Biaya pemenuhan kemampuan IT  </t>
  </si>
  <si>
    <t xml:space="preserve">    -     Honor pembimbing PBL penilaian status gizi</t>
  </si>
  <si>
    <t>NO            : 19</t>
  </si>
  <si>
    <t xml:space="preserve">Konsumsi Kuliah Umum dalam rangka Kegiaatan Ucap Janji Prodi D III Gizi Jurusan Gizi Politeknik Kesehatan Semarang pada 25 September 2020
</t>
  </si>
  <si>
    <t>RM. Duta Minang</t>
  </si>
  <si>
    <t xml:space="preserve">Pemasangan instalasi dan setting pendukung jaringan internet di Jurusan Gizi 
Politeknik Kesehatan Semarang Bulan September 2020 
</t>
  </si>
  <si>
    <t xml:space="preserve">Pembelian alat spray drying di Jurusan Gizi Politeknik Kesehatan Semarang 
Bulan September 2020 berupa : komponen pendukung dan asesoris
</t>
  </si>
  <si>
    <t xml:space="preserve">Penggandaan materi Kuliah Umum dalam rangka Kegiaatan Ucap Janji Prodi D III Gizi Jurusan Gizi Politeknik Kesehatan Semarang pada 25 September 2020
</t>
  </si>
  <si>
    <t>Dr. Agus Prastowo, SST, MKes, RD</t>
  </si>
  <si>
    <t>Caturinta Nurcahyaningsih, SKM</t>
  </si>
  <si>
    <t>5034.501.007.053.EB.525113</t>
  </si>
  <si>
    <t>: 5034.501.007.053.EB.525113</t>
  </si>
  <si>
    <t>Honor pembimbing praktek Belajar Lapangan (PBL) MK. Penilaian Status Gizi Prodi D IV Gizi  Politeknik Kesehatan Semarang dari Puskesmas Kedungmundu Kota Semarang</t>
  </si>
  <si>
    <t>A. Fahmy Arif Tsani, SKM, MSc.RD</t>
  </si>
  <si>
    <t>Honor dosen tamu Orientasi dan Pemantapan Materi Prodi Profesi Dietesien Jurusan Gizi Politeknik Kesehatan Semarang dari Fak. Kedokteran UNDIP Semarang pada 24 Februari 2020</t>
  </si>
  <si>
    <r>
      <t xml:space="preserve">Honor dosen tamu dalam Seminar Online Internasional </t>
    </r>
    <r>
      <rPr>
        <i/>
        <sz val="8"/>
        <rFont val="Arial"/>
        <family val="2"/>
      </rPr>
      <t>"Covid 19 Prevention and Treatment Strategy for Non Communicable Disease"</t>
    </r>
    <r>
      <rPr>
        <sz val="8"/>
        <rFont val="Arial"/>
        <family val="2"/>
      </rPr>
      <t xml:space="preserve"> dari RSUD. Prof. Dr. Margono Soekardjo Purwokerto pada 04 Agustus 2020</t>
    </r>
  </si>
  <si>
    <t>Mitra FC Centre</t>
  </si>
  <si>
    <t>CV. Gelaran Jaya Manunggal</t>
  </si>
  <si>
    <t>BULAN     : OKTOBER 2020</t>
  </si>
  <si>
    <t>NO            : 20</t>
  </si>
  <si>
    <t xml:space="preserve">Biaya lahan Praktik Kerja Lapangan (PKL) Rumah Sakit dan Klinik Mahasiswa Prodi Profesi Dietesien Jurusan Gizi Politeknik Kesehatan Semarang di RSUD. Prof. Dr. Margono Soekardjo Purwokerto pada 15 Oktober – 18 Desember 2020 
</t>
  </si>
  <si>
    <t>RSUD. Prof. Dr. Margono Soekardjo Purwokerto</t>
  </si>
  <si>
    <t>Semarang, Oktober  2020</t>
  </si>
</sst>
</file>

<file path=xl/styles.xml><?xml version="1.0" encoding="utf-8"?>
<styleSheet xmlns="http://schemas.openxmlformats.org/spreadsheetml/2006/main">
  <numFmts count="2">
    <numFmt numFmtId="41" formatCode="_(* #,##0_);_(* \(#,##0\);_(* &quot;-&quot;_);_(@_)"/>
    <numFmt numFmtId="164" formatCode="#,##0.0"/>
  </numFmts>
  <fonts count="27">
    <font>
      <sz val="11"/>
      <color theme="1"/>
      <name val="Calibri"/>
      <family val="2"/>
      <scheme val="minor"/>
    </font>
    <font>
      <b/>
      <sz val="12"/>
      <color theme="1"/>
      <name val="Arial Narrow"/>
      <family val="2"/>
    </font>
    <font>
      <sz val="8"/>
      <color theme="1"/>
      <name val="Arial Narrow"/>
      <family val="2"/>
    </font>
    <font>
      <sz val="10"/>
      <color theme="1"/>
      <name val="Arial Narrow"/>
      <family val="2"/>
    </font>
    <font>
      <b/>
      <sz val="8"/>
      <color theme="1"/>
      <name val="Arial Narrow"/>
      <family val="2"/>
    </font>
    <font>
      <sz val="8"/>
      <color theme="1"/>
      <name val="Arial"/>
      <family val="2"/>
    </font>
    <font>
      <b/>
      <i/>
      <sz val="8"/>
      <color theme="1"/>
      <name val="Arial Narrow"/>
      <family val="2"/>
    </font>
    <font>
      <i/>
      <sz val="8"/>
      <color theme="1"/>
      <name val="Arial Narrow"/>
      <family val="2"/>
    </font>
    <font>
      <sz val="9"/>
      <color theme="1"/>
      <name val="Arial Narrow"/>
      <family val="2"/>
    </font>
    <font>
      <u/>
      <sz val="9"/>
      <color theme="1"/>
      <name val="Arial Narrow"/>
      <family val="2"/>
    </font>
    <font>
      <sz val="8"/>
      <color theme="1"/>
      <name val="Calibri"/>
      <family val="2"/>
      <scheme val="minor"/>
    </font>
    <font>
      <sz val="8"/>
      <color rgb="FFFF0000"/>
      <name val="Arial Narrow"/>
      <family val="2"/>
    </font>
    <font>
      <b/>
      <i/>
      <sz val="8"/>
      <color rgb="FFFF0000"/>
      <name val="Arial Narrow"/>
      <family val="2"/>
    </font>
    <font>
      <sz val="8"/>
      <color rgb="FFFF0000"/>
      <name val="Calibri"/>
      <family val="2"/>
      <scheme val="minor"/>
    </font>
    <font>
      <sz val="11"/>
      <color theme="1"/>
      <name val="Calibri"/>
      <family val="2"/>
      <scheme val="minor"/>
    </font>
    <font>
      <sz val="10"/>
      <name val="Arial"/>
      <family val="2"/>
    </font>
    <font>
      <sz val="8"/>
      <name val="Arial"/>
      <family val="2"/>
    </font>
    <font>
      <sz val="9"/>
      <name val="Arial"/>
      <family val="2"/>
    </font>
    <font>
      <sz val="10"/>
      <name val="Verdana"/>
      <family val="2"/>
    </font>
    <font>
      <b/>
      <sz val="8"/>
      <name val="Arial"/>
      <family val="2"/>
    </font>
    <font>
      <u/>
      <sz val="8"/>
      <name val="Arial"/>
      <family val="2"/>
    </font>
    <font>
      <sz val="8"/>
      <color rgb="FFFF0000"/>
      <name val="Arial"/>
      <family val="2"/>
    </font>
    <font>
      <sz val="10"/>
      <color theme="1"/>
      <name val="Arial"/>
      <family val="2"/>
    </font>
    <font>
      <sz val="9"/>
      <color theme="1"/>
      <name val="Arial"/>
      <family val="2"/>
    </font>
    <font>
      <b/>
      <sz val="8"/>
      <color theme="1"/>
      <name val="Arial"/>
      <family val="2"/>
    </font>
    <font>
      <b/>
      <sz val="10"/>
      <color theme="1"/>
      <name val="Arial Narrow"/>
      <family val="2"/>
    </font>
    <font>
      <i/>
      <sz val="8"/>
      <name val="Arial"/>
      <family val="2"/>
    </font>
  </fonts>
  <fills count="11">
    <fill>
      <patternFill patternType="none"/>
    </fill>
    <fill>
      <patternFill patternType="gray125"/>
    </fill>
    <fill>
      <patternFill patternType="solid">
        <fgColor theme="4" tint="0.79998168889431442"/>
        <bgColor indexed="64"/>
      </patternFill>
    </fill>
    <fill>
      <patternFill patternType="solid">
        <fgColor rgb="FFFFFF00"/>
        <bgColor indexed="64"/>
      </patternFill>
    </fill>
    <fill>
      <patternFill patternType="solid">
        <fgColor rgb="FFFF0000"/>
        <bgColor indexed="64"/>
      </patternFill>
    </fill>
    <fill>
      <patternFill patternType="solid">
        <fgColor rgb="FF00B050"/>
        <bgColor indexed="64"/>
      </patternFill>
    </fill>
    <fill>
      <patternFill patternType="solid">
        <fgColor rgb="FFFFC000"/>
        <bgColor indexed="64"/>
      </patternFill>
    </fill>
    <fill>
      <patternFill patternType="solid">
        <fgColor rgb="FF92D050"/>
        <bgColor indexed="64"/>
      </patternFill>
    </fill>
    <fill>
      <patternFill patternType="solid">
        <fgColor theme="7" tint="0.79998168889431442"/>
        <bgColor indexed="64"/>
      </patternFill>
    </fill>
    <fill>
      <patternFill patternType="solid">
        <fgColor theme="6" tint="0.59999389629810485"/>
        <bgColor indexed="64"/>
      </patternFill>
    </fill>
    <fill>
      <patternFill patternType="solid">
        <fgColor theme="5" tint="0.59999389629810485"/>
        <bgColor indexed="64"/>
      </patternFill>
    </fill>
  </fills>
  <borders count="13">
    <border>
      <left/>
      <right/>
      <top/>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indexed="64"/>
      </left>
      <right style="thin">
        <color indexed="64"/>
      </right>
      <top style="thin">
        <color indexed="64"/>
      </top>
      <bottom style="thin">
        <color indexed="64"/>
      </bottom>
      <diagonal/>
    </border>
    <border>
      <left/>
      <right style="thin">
        <color auto="1"/>
      </right>
      <top style="thin">
        <color auto="1"/>
      </top>
      <bottom style="thin">
        <color auto="1"/>
      </bottom>
      <diagonal/>
    </border>
    <border>
      <left style="thin">
        <color indexed="64"/>
      </left>
      <right style="thin">
        <color indexed="64"/>
      </right>
      <top style="thin">
        <color indexed="64"/>
      </top>
      <bottom style="double">
        <color indexed="64"/>
      </bottom>
      <diagonal/>
    </border>
    <border>
      <left style="thin">
        <color auto="1"/>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s>
  <cellStyleXfs count="3">
    <xf numFmtId="0" fontId="0" fillId="0" borderId="0"/>
    <xf numFmtId="0" fontId="14" fillId="0" borderId="0"/>
    <xf numFmtId="0" fontId="18" fillId="0" borderId="0"/>
  </cellStyleXfs>
  <cellXfs count="523">
    <xf numFmtId="0" fontId="0" fillId="0" borderId="0" xfId="0"/>
    <xf numFmtId="0" fontId="2" fillId="0" borderId="0" xfId="0" applyFont="1" applyFill="1"/>
    <xf numFmtId="0" fontId="3" fillId="0" borderId="0" xfId="0" applyFont="1" applyFill="1" applyAlignment="1">
      <alignment vertical="center"/>
    </xf>
    <xf numFmtId="41" fontId="2" fillId="0" borderId="0" xfId="0" applyNumberFormat="1" applyFont="1" applyFill="1"/>
    <xf numFmtId="0" fontId="4" fillId="0" borderId="1" xfId="0" applyFont="1" applyFill="1" applyBorder="1" applyAlignment="1">
      <alignment horizontal="center" vertical="center"/>
    </xf>
    <xf numFmtId="0" fontId="4" fillId="0" borderId="2" xfId="0" applyFont="1" applyFill="1" applyBorder="1" applyAlignment="1">
      <alignment horizontal="center" vertical="center"/>
    </xf>
    <xf numFmtId="0" fontId="4" fillId="0" borderId="3" xfId="0" applyFont="1" applyFill="1" applyBorder="1" applyAlignment="1">
      <alignment horizontal="center" vertical="center"/>
    </xf>
    <xf numFmtId="0" fontId="2" fillId="0" borderId="4" xfId="0" applyFont="1" applyFill="1" applyBorder="1" applyAlignment="1">
      <alignment horizontal="center" vertical="center"/>
    </xf>
    <xf numFmtId="0" fontId="5" fillId="0" borderId="4" xfId="0" applyFont="1" applyFill="1" applyBorder="1" applyAlignment="1">
      <alignment horizontal="center" vertical="center"/>
    </xf>
    <xf numFmtId="0" fontId="5" fillId="0" borderId="5" xfId="0" applyFont="1" applyFill="1" applyBorder="1" applyAlignment="1">
      <alignment horizontal="center" vertical="center"/>
    </xf>
    <xf numFmtId="0" fontId="2" fillId="0" borderId="4" xfId="0" applyFont="1" applyFill="1" applyBorder="1"/>
    <xf numFmtId="41" fontId="2" fillId="0" borderId="4" xfId="0" applyNumberFormat="1" applyFont="1" applyFill="1" applyBorder="1"/>
    <xf numFmtId="0" fontId="6" fillId="0" borderId="4" xfId="0" applyFont="1" applyFill="1" applyBorder="1"/>
    <xf numFmtId="41" fontId="6" fillId="0" borderId="4" xfId="0" applyNumberFormat="1" applyFont="1" applyFill="1" applyBorder="1"/>
    <xf numFmtId="0" fontId="6" fillId="0" borderId="4" xfId="0" applyFont="1" applyFill="1" applyBorder="1" applyAlignment="1">
      <alignment horizontal="right"/>
    </xf>
    <xf numFmtId="0" fontId="7" fillId="0" borderId="4" xfId="0" applyFont="1" applyFill="1" applyBorder="1" applyAlignment="1">
      <alignment horizontal="right"/>
    </xf>
    <xf numFmtId="0" fontId="7" fillId="0" borderId="4" xfId="0" applyFont="1" applyFill="1" applyBorder="1"/>
    <xf numFmtId="41" fontId="7" fillId="0" borderId="4" xfId="0" applyNumberFormat="1" applyFont="1" applyFill="1" applyBorder="1"/>
    <xf numFmtId="0" fontId="2" fillId="0" borderId="4" xfId="0" applyFont="1" applyFill="1" applyBorder="1" applyAlignment="1">
      <alignment horizontal="right"/>
    </xf>
    <xf numFmtId="3" fontId="8" fillId="0" borderId="0" xfId="0" applyNumberFormat="1" applyFont="1" applyFill="1" applyAlignment="1">
      <alignment horizontal="center" vertical="center"/>
    </xf>
    <xf numFmtId="3" fontId="8" fillId="0" borderId="0" xfId="0" applyNumberFormat="1" applyFont="1" applyFill="1" applyAlignment="1">
      <alignment vertical="center"/>
    </xf>
    <xf numFmtId="0" fontId="8" fillId="0" borderId="0" xfId="0" applyFont="1" applyFill="1" applyAlignment="1">
      <alignment vertical="center"/>
    </xf>
    <xf numFmtId="0" fontId="10" fillId="0" borderId="0" xfId="0" applyFont="1" applyFill="1"/>
    <xf numFmtId="0" fontId="11" fillId="0" borderId="0" xfId="0" applyFont="1" applyFill="1"/>
    <xf numFmtId="41" fontId="11" fillId="0" borderId="0" xfId="0" applyNumberFormat="1" applyFont="1" applyFill="1"/>
    <xf numFmtId="0" fontId="11" fillId="0" borderId="4" xfId="0" applyFont="1" applyFill="1" applyBorder="1"/>
    <xf numFmtId="41" fontId="11" fillId="0" borderId="4" xfId="0" applyNumberFormat="1" applyFont="1" applyFill="1" applyBorder="1"/>
    <xf numFmtId="0" fontId="12" fillId="0" borderId="4" xfId="0" applyFont="1" applyFill="1" applyBorder="1"/>
    <xf numFmtId="41" fontId="12" fillId="0" borderId="4" xfId="0" applyNumberFormat="1" applyFont="1" applyFill="1" applyBorder="1"/>
    <xf numFmtId="0" fontId="12" fillId="0" borderId="0" xfId="0" applyFont="1" applyFill="1"/>
    <xf numFmtId="0" fontId="11" fillId="0" borderId="4" xfId="0" applyFont="1" applyFill="1" applyBorder="1" applyAlignment="1">
      <alignment horizontal="right"/>
    </xf>
    <xf numFmtId="0" fontId="13" fillId="0" borderId="0" xfId="0" applyFont="1" applyFill="1"/>
    <xf numFmtId="0" fontId="4" fillId="0" borderId="4" xfId="0" applyFont="1" applyFill="1" applyBorder="1" applyAlignment="1">
      <alignment wrapText="1"/>
    </xf>
    <xf numFmtId="0" fontId="2" fillId="0" borderId="4" xfId="0" applyFont="1" applyFill="1" applyBorder="1" applyAlignment="1">
      <alignment vertical="center"/>
    </xf>
    <xf numFmtId="3" fontId="2" fillId="0" borderId="4" xfId="0" applyNumberFormat="1" applyFont="1" applyFill="1" applyBorder="1" applyAlignment="1">
      <alignment vertical="center"/>
    </xf>
    <xf numFmtId="0" fontId="2" fillId="0" borderId="6" xfId="0" applyFont="1" applyFill="1" applyBorder="1"/>
    <xf numFmtId="0" fontId="11" fillId="0" borderId="6" xfId="0" applyFont="1" applyFill="1" applyBorder="1"/>
    <xf numFmtId="41" fontId="11" fillId="0" borderId="6" xfId="0" applyNumberFormat="1" applyFont="1" applyFill="1" applyBorder="1"/>
    <xf numFmtId="0" fontId="2" fillId="0" borderId="6" xfId="0" applyFont="1" applyFill="1" applyBorder="1" applyAlignment="1">
      <alignment horizontal="right"/>
    </xf>
    <xf numFmtId="41" fontId="2" fillId="0" borderId="6" xfId="0" applyNumberFormat="1" applyFont="1" applyFill="1" applyBorder="1"/>
    <xf numFmtId="0" fontId="2" fillId="0" borderId="3" xfId="0" applyFont="1" applyFill="1" applyBorder="1" applyAlignment="1">
      <alignment vertical="center"/>
    </xf>
    <xf numFmtId="41" fontId="4" fillId="0" borderId="3" xfId="0" applyNumberFormat="1" applyFont="1" applyFill="1" applyBorder="1" applyAlignment="1">
      <alignment vertical="center"/>
    </xf>
    <xf numFmtId="0" fontId="11" fillId="0" borderId="0" xfId="0" applyFont="1" applyFill="1" applyAlignment="1">
      <alignment vertical="center"/>
    </xf>
    <xf numFmtId="164" fontId="2" fillId="0" borderId="4" xfId="0" applyNumberFormat="1" applyFont="1" applyFill="1" applyBorder="1"/>
    <xf numFmtId="164" fontId="4" fillId="0" borderId="3" xfId="0" applyNumberFormat="1" applyFont="1" applyFill="1" applyBorder="1" applyAlignment="1">
      <alignment vertical="center"/>
    </xf>
    <xf numFmtId="0" fontId="6" fillId="2" borderId="4" xfId="0" applyFont="1" applyFill="1" applyBorder="1"/>
    <xf numFmtId="41" fontId="6" fillId="2" borderId="4" xfId="0" applyNumberFormat="1" applyFont="1" applyFill="1" applyBorder="1"/>
    <xf numFmtId="0" fontId="11" fillId="2" borderId="4" xfId="0" applyFont="1" applyFill="1" applyBorder="1"/>
    <xf numFmtId="41" fontId="11" fillId="2" borderId="4" xfId="0" applyNumberFormat="1" applyFont="1" applyFill="1" applyBorder="1"/>
    <xf numFmtId="41" fontId="2" fillId="2" borderId="4" xfId="0" applyNumberFormat="1" applyFont="1" applyFill="1" applyBorder="1"/>
    <xf numFmtId="164" fontId="2" fillId="2" borderId="4" xfId="0" applyNumberFormat="1" applyFont="1" applyFill="1" applyBorder="1"/>
    <xf numFmtId="0" fontId="2" fillId="2" borderId="4" xfId="0" applyFont="1" applyFill="1" applyBorder="1"/>
    <xf numFmtId="0" fontId="4" fillId="0" borderId="4" xfId="0" applyFont="1" applyFill="1" applyBorder="1" applyAlignment="1">
      <alignment vertical="center" wrapText="1"/>
    </xf>
    <xf numFmtId="41" fontId="2" fillId="0" borderId="4" xfId="0" applyNumberFormat="1" applyFont="1" applyFill="1" applyBorder="1" applyAlignment="1">
      <alignment vertical="center"/>
    </xf>
    <xf numFmtId="0" fontId="6" fillId="2" borderId="4" xfId="0" applyFont="1" applyFill="1" applyBorder="1" applyAlignment="1">
      <alignment vertical="center"/>
    </xf>
    <xf numFmtId="41" fontId="6" fillId="2" borderId="4" xfId="0" applyNumberFormat="1" applyFont="1" applyFill="1" applyBorder="1" applyAlignment="1">
      <alignment vertical="center"/>
    </xf>
    <xf numFmtId="41" fontId="2" fillId="2" borderId="4" xfId="0" applyNumberFormat="1" applyFont="1" applyFill="1" applyBorder="1" applyAlignment="1">
      <alignment vertical="center"/>
    </xf>
    <xf numFmtId="0" fontId="2" fillId="2" borderId="4" xfId="0" applyFont="1" applyFill="1" applyBorder="1" applyAlignment="1">
      <alignment vertical="center"/>
    </xf>
    <xf numFmtId="0" fontId="6" fillId="0" borderId="4" xfId="0" applyFont="1" applyFill="1" applyBorder="1" applyAlignment="1">
      <alignment horizontal="right" vertical="center"/>
    </xf>
    <xf numFmtId="0" fontId="6" fillId="0" borderId="4" xfId="0" applyFont="1" applyFill="1" applyBorder="1" applyAlignment="1">
      <alignment vertical="center"/>
    </xf>
    <xf numFmtId="41" fontId="6" fillId="0" borderId="4" xfId="0" applyNumberFormat="1" applyFont="1" applyFill="1" applyBorder="1" applyAlignment="1">
      <alignment vertical="center"/>
    </xf>
    <xf numFmtId="0" fontId="7" fillId="0" borderId="4" xfId="0" applyFont="1" applyFill="1" applyBorder="1" applyAlignment="1">
      <alignment horizontal="right" vertical="center"/>
    </xf>
    <xf numFmtId="0" fontId="7" fillId="0" borderId="4" xfId="0" applyFont="1" applyFill="1" applyBorder="1" applyAlignment="1">
      <alignment vertical="center"/>
    </xf>
    <xf numFmtId="41" fontId="7" fillId="0" borderId="4" xfId="0" applyNumberFormat="1" applyFont="1" applyFill="1" applyBorder="1" applyAlignment="1">
      <alignment vertical="center"/>
    </xf>
    <xf numFmtId="0" fontId="11" fillId="0" borderId="4" xfId="0" applyFont="1" applyFill="1" applyBorder="1" applyAlignment="1">
      <alignment vertical="center"/>
    </xf>
    <xf numFmtId="41" fontId="11" fillId="0" borderId="4" xfId="0" applyNumberFormat="1" applyFont="1" applyFill="1" applyBorder="1" applyAlignment="1">
      <alignment vertical="center"/>
    </xf>
    <xf numFmtId="0" fontId="2" fillId="0" borderId="4" xfId="0" applyFont="1" applyFill="1" applyBorder="1" applyAlignment="1">
      <alignment horizontal="right" vertical="center"/>
    </xf>
    <xf numFmtId="164" fontId="2" fillId="0" borderId="4" xfId="0" applyNumberFormat="1" applyFont="1" applyFill="1" applyBorder="1" applyAlignment="1">
      <alignment vertical="center"/>
    </xf>
    <xf numFmtId="0" fontId="12" fillId="0" borderId="4" xfId="0" applyFont="1" applyFill="1" applyBorder="1" applyAlignment="1">
      <alignment vertical="center"/>
    </xf>
    <xf numFmtId="164" fontId="2" fillId="2" borderId="4" xfId="0" applyNumberFormat="1" applyFont="1" applyFill="1" applyBorder="1" applyAlignment="1">
      <alignment vertical="center"/>
    </xf>
    <xf numFmtId="0" fontId="11" fillId="0" borderId="4" xfId="0" applyFont="1" applyFill="1" applyBorder="1" applyAlignment="1">
      <alignment horizontal="right" vertical="center"/>
    </xf>
    <xf numFmtId="0" fontId="4" fillId="0" borderId="1" xfId="0" applyFont="1" applyFill="1" applyBorder="1" applyAlignment="1">
      <alignment horizontal="center" vertical="center"/>
    </xf>
    <xf numFmtId="0" fontId="4" fillId="0" borderId="2" xfId="0" applyFont="1" applyFill="1" applyBorder="1" applyAlignment="1">
      <alignment horizontal="center" vertical="center"/>
    </xf>
    <xf numFmtId="0" fontId="4" fillId="0" borderId="3" xfId="0" applyFont="1" applyFill="1" applyBorder="1" applyAlignment="1">
      <alignment horizontal="center" vertical="center"/>
    </xf>
    <xf numFmtId="3" fontId="8" fillId="0" borderId="0" xfId="0" applyNumberFormat="1" applyFont="1" applyFill="1" applyAlignment="1">
      <alignment horizontal="center" vertical="center"/>
    </xf>
    <xf numFmtId="3" fontId="8" fillId="0" borderId="0" xfId="0" applyNumberFormat="1" applyFont="1" applyFill="1" applyAlignment="1">
      <alignment horizontal="center" vertical="center"/>
    </xf>
    <xf numFmtId="0" fontId="4" fillId="0" borderId="1" xfId="0" applyFont="1" applyFill="1" applyBorder="1" applyAlignment="1">
      <alignment horizontal="center" vertical="center"/>
    </xf>
    <xf numFmtId="0" fontId="4" fillId="0" borderId="2" xfId="0" applyFont="1" applyFill="1" applyBorder="1" applyAlignment="1">
      <alignment horizontal="center" vertical="center"/>
    </xf>
    <xf numFmtId="0" fontId="4" fillId="0" borderId="3" xfId="0" applyFont="1" applyFill="1" applyBorder="1" applyAlignment="1">
      <alignment horizontal="center" vertical="center"/>
    </xf>
    <xf numFmtId="0" fontId="0" fillId="0" borderId="0" xfId="0" applyFill="1"/>
    <xf numFmtId="0" fontId="15" fillId="0" borderId="0" xfId="0" applyFont="1" applyAlignment="1">
      <alignment horizontal="center"/>
    </xf>
    <xf numFmtId="0" fontId="15" fillId="0" borderId="0" xfId="0" applyFont="1" applyFill="1" applyAlignment="1">
      <alignment horizontal="left"/>
    </xf>
    <xf numFmtId="0" fontId="15" fillId="0" borderId="0" xfId="0" applyFont="1" applyFill="1" applyAlignment="1">
      <alignment horizontal="center"/>
    </xf>
    <xf numFmtId="0" fontId="16" fillId="0" borderId="0" xfId="0" applyFont="1" applyFill="1" applyAlignment="1">
      <alignment horizontal="left"/>
    </xf>
    <xf numFmtId="0" fontId="17" fillId="0" borderId="0" xfId="0" applyFont="1" applyFill="1" applyAlignment="1">
      <alignment horizontal="center"/>
    </xf>
    <xf numFmtId="0" fontId="17" fillId="0" borderId="0" xfId="0" applyFont="1" applyAlignment="1">
      <alignment horizontal="left"/>
    </xf>
    <xf numFmtId="0" fontId="17" fillId="0" borderId="0" xfId="0" applyFont="1" applyFill="1" applyAlignment="1">
      <alignment horizontal="left"/>
    </xf>
    <xf numFmtId="0" fontId="16" fillId="0" borderId="0" xfId="0" applyFont="1" applyAlignment="1"/>
    <xf numFmtId="0" fontId="16" fillId="0" borderId="0" xfId="0" applyFont="1" applyFill="1" applyAlignment="1"/>
    <xf numFmtId="0" fontId="16" fillId="0" borderId="0" xfId="0" applyFont="1" applyAlignment="1">
      <alignment horizontal="left"/>
    </xf>
    <xf numFmtId="0" fontId="16" fillId="0" borderId="4" xfId="0" applyFont="1" applyFill="1" applyBorder="1" applyAlignment="1">
      <alignment horizontal="center"/>
    </xf>
    <xf numFmtId="0" fontId="16" fillId="0" borderId="4" xfId="0" applyFont="1" applyBorder="1" applyAlignment="1">
      <alignment horizontal="center"/>
    </xf>
    <xf numFmtId="0" fontId="16" fillId="0" borderId="1" xfId="0" applyFont="1" applyFill="1" applyBorder="1" applyAlignment="1">
      <alignment horizontal="center"/>
    </xf>
    <xf numFmtId="3" fontId="16" fillId="0" borderId="1" xfId="0" applyNumberFormat="1" applyFont="1" applyFill="1" applyBorder="1" applyAlignment="1">
      <alignment horizontal="center"/>
    </xf>
    <xf numFmtId="0" fontId="0" fillId="0" borderId="1" xfId="0" applyFill="1" applyBorder="1" applyAlignment="1">
      <alignment horizontal="center"/>
    </xf>
    <xf numFmtId="0" fontId="16" fillId="0" borderId="4" xfId="0" applyFont="1" applyBorder="1" applyAlignment="1">
      <alignment horizontal="center" vertical="center"/>
    </xf>
    <xf numFmtId="49" fontId="16" fillId="0" borderId="4" xfId="0" applyNumberFormat="1" applyFont="1" applyBorder="1" applyAlignment="1">
      <alignment horizontal="center" vertical="center" wrapText="1"/>
    </xf>
    <xf numFmtId="0" fontId="16" fillId="0" borderId="4" xfId="0" applyFont="1" applyFill="1" applyBorder="1" applyAlignment="1">
      <alignment vertical="center" wrapText="1"/>
    </xf>
    <xf numFmtId="14" fontId="5" fillId="0" borderId="4" xfId="0" quotePrefix="1" applyNumberFormat="1" applyFont="1" applyFill="1" applyBorder="1" applyAlignment="1">
      <alignment horizontal="center" vertical="center" wrapText="1"/>
    </xf>
    <xf numFmtId="0" fontId="5" fillId="0" borderId="4" xfId="1" applyFont="1" applyFill="1" applyBorder="1" applyAlignment="1">
      <alignment horizontal="center" vertical="center"/>
    </xf>
    <xf numFmtId="3" fontId="16" fillId="0" borderId="4" xfId="0" applyNumberFormat="1" applyFont="1" applyFill="1" applyBorder="1" applyAlignment="1">
      <alignment horizontal="right" vertical="center"/>
    </xf>
    <xf numFmtId="49" fontId="16" fillId="0" borderId="4" xfId="2" applyNumberFormat="1" applyFont="1" applyFill="1" applyBorder="1" applyAlignment="1">
      <alignment horizontal="right" vertical="center"/>
    </xf>
    <xf numFmtId="3" fontId="19" fillId="0" borderId="4" xfId="0" applyNumberFormat="1" applyFont="1" applyFill="1" applyBorder="1" applyAlignment="1">
      <alignment horizontal="right" vertical="center" wrapText="1"/>
    </xf>
    <xf numFmtId="3" fontId="19" fillId="0" borderId="4" xfId="0" applyNumberFormat="1" applyFont="1" applyFill="1" applyBorder="1" applyAlignment="1">
      <alignment horizontal="right" vertical="center"/>
    </xf>
    <xf numFmtId="0" fontId="16" fillId="0" borderId="0" xfId="0" applyFont="1" applyBorder="1" applyAlignment="1">
      <alignment horizontal="center"/>
    </xf>
    <xf numFmtId="0" fontId="16" fillId="0" borderId="0" xfId="0" applyFont="1" applyBorder="1"/>
    <xf numFmtId="0" fontId="16" fillId="0" borderId="0" xfId="0" applyFont="1" applyFill="1" applyBorder="1"/>
    <xf numFmtId="0" fontId="16" fillId="0" borderId="0" xfId="0" applyFont="1" applyFill="1" applyBorder="1" applyAlignment="1"/>
    <xf numFmtId="3" fontId="16" fillId="0" borderId="0" xfId="0" applyNumberFormat="1" applyFont="1" applyFill="1" applyBorder="1"/>
    <xf numFmtId="0" fontId="16" fillId="0" borderId="0" xfId="0" applyFont="1" applyBorder="1" applyAlignment="1">
      <alignment horizontal="left"/>
    </xf>
    <xf numFmtId="0" fontId="0" fillId="0" borderId="0" xfId="0" applyBorder="1"/>
    <xf numFmtId="0" fontId="16" fillId="0" borderId="0" xfId="0" applyFont="1" applyBorder="1" applyAlignment="1"/>
    <xf numFmtId="14" fontId="16" fillId="0" borderId="0" xfId="0" applyNumberFormat="1" applyFont="1" applyFill="1" applyBorder="1" applyAlignment="1"/>
    <xf numFmtId="0" fontId="16" fillId="0" borderId="0" xfId="0" applyFont="1" applyFill="1"/>
    <xf numFmtId="0" fontId="16" fillId="0" borderId="4" xfId="0" applyFont="1" applyFill="1" applyBorder="1" applyAlignment="1">
      <alignment horizontal="left" vertical="center" wrapText="1"/>
    </xf>
    <xf numFmtId="3" fontId="16" fillId="0" borderId="0" xfId="0" applyNumberFormat="1" applyFont="1" applyFill="1" applyBorder="1" applyAlignment="1">
      <alignment horizontal="center"/>
    </xf>
    <xf numFmtId="0" fontId="15" fillId="0" borderId="0" xfId="0" applyFont="1" applyAlignment="1">
      <alignment horizontal="left"/>
    </xf>
    <xf numFmtId="0" fontId="17" fillId="0" borderId="0" xfId="0" applyFont="1" applyAlignment="1">
      <alignment horizontal="center"/>
    </xf>
    <xf numFmtId="0" fontId="16" fillId="0" borderId="1" xfId="0" applyFont="1" applyBorder="1" applyAlignment="1">
      <alignment horizontal="center"/>
    </xf>
    <xf numFmtId="0" fontId="0" fillId="0" borderId="1" xfId="0" applyBorder="1" applyAlignment="1">
      <alignment horizontal="center"/>
    </xf>
    <xf numFmtId="14" fontId="5" fillId="0" borderId="4" xfId="0" quotePrefix="1" applyNumberFormat="1" applyFont="1" applyBorder="1" applyAlignment="1">
      <alignment horizontal="center" vertical="center" wrapText="1"/>
    </xf>
    <xf numFmtId="3" fontId="19" fillId="0" borderId="4" xfId="0" applyNumberFormat="1" applyFont="1" applyBorder="1" applyAlignment="1">
      <alignment horizontal="right" vertical="center"/>
    </xf>
    <xf numFmtId="3" fontId="16" fillId="0" borderId="0" xfId="0" applyNumberFormat="1" applyFont="1" applyBorder="1"/>
    <xf numFmtId="14" fontId="16" fillId="0" borderId="0" xfId="0" applyNumberFormat="1" applyFont="1" applyBorder="1" applyAlignment="1"/>
    <xf numFmtId="0" fontId="16" fillId="0" borderId="0" xfId="0" applyFont="1"/>
    <xf numFmtId="0" fontId="5" fillId="0" borderId="4" xfId="1" applyFont="1" applyBorder="1" applyAlignment="1">
      <alignment horizontal="center" vertical="center"/>
    </xf>
    <xf numFmtId="49" fontId="16" fillId="0" borderId="4" xfId="2" applyNumberFormat="1" applyFont="1" applyBorder="1" applyAlignment="1">
      <alignment horizontal="right" vertical="center"/>
    </xf>
    <xf numFmtId="3" fontId="16" fillId="0" borderId="0" xfId="0" applyNumberFormat="1" applyFont="1" applyBorder="1" applyAlignment="1">
      <alignment horizontal="center"/>
    </xf>
    <xf numFmtId="14" fontId="16" fillId="0" borderId="4" xfId="0" quotePrefix="1" applyNumberFormat="1" applyFont="1" applyFill="1" applyBorder="1" applyAlignment="1">
      <alignment horizontal="center" vertical="center" wrapText="1"/>
    </xf>
    <xf numFmtId="0" fontId="16" fillId="0" borderId="4" xfId="1" applyFont="1" applyFill="1" applyBorder="1" applyAlignment="1">
      <alignment horizontal="center" vertical="center"/>
    </xf>
    <xf numFmtId="49" fontId="21" fillId="0" borderId="4" xfId="0" applyNumberFormat="1" applyFont="1" applyBorder="1" applyAlignment="1">
      <alignment horizontal="center" vertical="center" wrapText="1"/>
    </xf>
    <xf numFmtId="14" fontId="21" fillId="0" borderId="4" xfId="0" quotePrefix="1" applyNumberFormat="1" applyFont="1" applyFill="1" applyBorder="1" applyAlignment="1">
      <alignment horizontal="center" vertical="center" wrapText="1"/>
    </xf>
    <xf numFmtId="0" fontId="5" fillId="0" borderId="4" xfId="0" applyFont="1" applyFill="1" applyBorder="1" applyAlignment="1">
      <alignment horizontal="left" vertical="center" wrapText="1"/>
    </xf>
    <xf numFmtId="0" fontId="5" fillId="0" borderId="4" xfId="0" applyFont="1" applyFill="1" applyBorder="1" applyAlignment="1">
      <alignment vertical="center" wrapText="1"/>
    </xf>
    <xf numFmtId="3" fontId="5" fillId="0" borderId="4" xfId="0" applyNumberFormat="1" applyFont="1" applyFill="1" applyBorder="1" applyAlignment="1">
      <alignment horizontal="right" vertical="center"/>
    </xf>
    <xf numFmtId="49" fontId="5" fillId="0" borderId="4" xfId="2" applyNumberFormat="1" applyFont="1" applyBorder="1" applyAlignment="1">
      <alignment horizontal="right" vertical="center"/>
    </xf>
    <xf numFmtId="3" fontId="0" fillId="0" borderId="0" xfId="0" applyNumberFormat="1"/>
    <xf numFmtId="0" fontId="4" fillId="0" borderId="1" xfId="0" applyFont="1" applyFill="1" applyBorder="1" applyAlignment="1">
      <alignment horizontal="center" vertical="center"/>
    </xf>
    <xf numFmtId="0" fontId="4" fillId="0" borderId="2" xfId="0" applyFont="1" applyFill="1" applyBorder="1" applyAlignment="1">
      <alignment horizontal="center" vertical="center"/>
    </xf>
    <xf numFmtId="0" fontId="4" fillId="0" borderId="3" xfId="0" applyFont="1" applyFill="1" applyBorder="1" applyAlignment="1">
      <alignment horizontal="center" vertical="center"/>
    </xf>
    <xf numFmtId="3" fontId="8" fillId="0" borderId="0" xfId="0" applyNumberFormat="1" applyFont="1" applyFill="1" applyAlignment="1">
      <alignment horizontal="center" vertical="center"/>
    </xf>
    <xf numFmtId="0" fontId="17" fillId="0" borderId="0" xfId="0" applyFont="1" applyAlignment="1">
      <alignment horizontal="left"/>
    </xf>
    <xf numFmtId="0" fontId="15" fillId="0" borderId="0" xfId="0" applyFont="1" applyAlignment="1">
      <alignment horizontal="center"/>
    </xf>
    <xf numFmtId="0" fontId="16" fillId="0" borderId="0" xfId="0" applyFont="1" applyAlignment="1">
      <alignment horizontal="left"/>
    </xf>
    <xf numFmtId="0" fontId="16" fillId="0" borderId="0" xfId="0" applyFont="1" applyBorder="1" applyAlignment="1">
      <alignment horizontal="left"/>
    </xf>
    <xf numFmtId="0" fontId="16" fillId="0" borderId="0" xfId="0" applyFont="1" applyBorder="1" applyAlignment="1">
      <alignment horizontal="center"/>
    </xf>
    <xf numFmtId="0" fontId="16" fillId="0" borderId="4" xfId="0" applyFont="1" applyBorder="1" applyAlignment="1">
      <alignment horizontal="center" vertical="center"/>
    </xf>
    <xf numFmtId="3" fontId="16" fillId="0" borderId="0" xfId="0" applyNumberFormat="1" applyFont="1" applyFill="1" applyBorder="1" applyAlignment="1">
      <alignment horizontal="center"/>
    </xf>
    <xf numFmtId="3" fontId="8" fillId="0" borderId="0" xfId="0" applyNumberFormat="1" applyFont="1" applyFill="1" applyAlignment="1">
      <alignment horizontal="center" vertical="center"/>
    </xf>
    <xf numFmtId="0" fontId="4" fillId="0" borderId="1" xfId="0" applyFont="1" applyFill="1" applyBorder="1" applyAlignment="1">
      <alignment horizontal="center" vertical="center"/>
    </xf>
    <xf numFmtId="0" fontId="4" fillId="0" borderId="2" xfId="0" applyFont="1" applyFill="1" applyBorder="1" applyAlignment="1">
      <alignment horizontal="center" vertical="center"/>
    </xf>
    <xf numFmtId="0" fontId="4" fillId="0" borderId="3" xfId="0" applyFont="1" applyFill="1" applyBorder="1" applyAlignment="1">
      <alignment horizontal="center" vertical="center"/>
    </xf>
    <xf numFmtId="0" fontId="16" fillId="0" borderId="0" xfId="0" applyFont="1" applyFill="1" applyBorder="1" applyAlignment="1">
      <alignment horizontal="center"/>
    </xf>
    <xf numFmtId="0" fontId="16" fillId="0" borderId="0" xfId="0" applyFont="1" applyFill="1" applyBorder="1" applyAlignment="1">
      <alignment horizontal="left"/>
    </xf>
    <xf numFmtId="0" fontId="0" fillId="0" borderId="0" xfId="0" applyFill="1" applyBorder="1"/>
    <xf numFmtId="49" fontId="5" fillId="0" borderId="12" xfId="0" applyNumberFormat="1" applyFont="1" applyFill="1" applyBorder="1" applyAlignment="1">
      <alignment horizontal="center" vertical="center" wrapText="1"/>
    </xf>
    <xf numFmtId="49" fontId="5" fillId="0" borderId="4" xfId="2" applyNumberFormat="1" applyFont="1" applyFill="1" applyBorder="1" applyAlignment="1">
      <alignment horizontal="right" vertical="center"/>
    </xf>
    <xf numFmtId="49" fontId="5" fillId="0" borderId="4" xfId="0" applyNumberFormat="1" applyFont="1" applyFill="1" applyBorder="1" applyAlignment="1">
      <alignment horizontal="center" vertical="center" wrapText="1"/>
    </xf>
    <xf numFmtId="0" fontId="22" fillId="0" borderId="0" xfId="0" applyFont="1" applyFill="1" applyAlignment="1">
      <alignment horizontal="center"/>
    </xf>
    <xf numFmtId="0" fontId="22" fillId="0" borderId="0" xfId="0" applyFont="1" applyFill="1" applyAlignment="1">
      <alignment horizontal="left"/>
    </xf>
    <xf numFmtId="0" fontId="0" fillId="0" borderId="0" xfId="0" applyFont="1" applyFill="1"/>
    <xf numFmtId="0" fontId="5" fillId="0" borderId="0" xfId="0" applyFont="1" applyFill="1" applyAlignment="1">
      <alignment horizontal="left"/>
    </xf>
    <xf numFmtId="0" fontId="23" fillId="0" borderId="0" xfId="0" applyFont="1" applyFill="1" applyAlignment="1">
      <alignment horizontal="center"/>
    </xf>
    <xf numFmtId="0" fontId="23" fillId="0" borderId="0" xfId="0" applyFont="1" applyFill="1" applyAlignment="1">
      <alignment horizontal="left"/>
    </xf>
    <xf numFmtId="0" fontId="5" fillId="0" borderId="0" xfId="0" applyFont="1" applyFill="1" applyAlignment="1"/>
    <xf numFmtId="0" fontId="5" fillId="0" borderId="4" xfId="0" applyFont="1" applyFill="1" applyBorder="1" applyAlignment="1">
      <alignment horizontal="center"/>
    </xf>
    <xf numFmtId="0" fontId="5" fillId="0" borderId="1" xfId="0" applyFont="1" applyFill="1" applyBorder="1" applyAlignment="1">
      <alignment horizontal="center"/>
    </xf>
    <xf numFmtId="3" fontId="5" fillId="0" borderId="1" xfId="0" applyNumberFormat="1" applyFont="1" applyFill="1" applyBorder="1" applyAlignment="1">
      <alignment horizontal="center"/>
    </xf>
    <xf numFmtId="0" fontId="0" fillId="0" borderId="1" xfId="0" applyFont="1" applyFill="1" applyBorder="1" applyAlignment="1">
      <alignment horizontal="center"/>
    </xf>
    <xf numFmtId="49" fontId="0" fillId="0" borderId="0" xfId="0" applyNumberFormat="1"/>
    <xf numFmtId="3" fontId="16" fillId="0" borderId="0" xfId="0" applyNumberFormat="1" applyFont="1" applyFill="1" applyBorder="1" applyAlignment="1">
      <alignment horizontal="center"/>
    </xf>
    <xf numFmtId="0" fontId="16" fillId="0" borderId="0" xfId="0" applyFont="1" applyFill="1" applyBorder="1" applyAlignment="1">
      <alignment horizontal="center"/>
    </xf>
    <xf numFmtId="0" fontId="16" fillId="0" borderId="0" xfId="0" applyFont="1" applyFill="1" applyBorder="1" applyAlignment="1">
      <alignment horizontal="left"/>
    </xf>
    <xf numFmtId="0" fontId="22" fillId="0" borderId="0" xfId="0" applyFont="1" applyFill="1" applyAlignment="1">
      <alignment horizontal="center"/>
    </xf>
    <xf numFmtId="0" fontId="5" fillId="0" borderId="0" xfId="0" applyFont="1" applyFill="1" applyAlignment="1">
      <alignment horizontal="left"/>
    </xf>
    <xf numFmtId="0" fontId="23" fillId="0" borderId="0" xfId="0" applyFont="1" applyFill="1" applyAlignment="1">
      <alignment horizontal="left"/>
    </xf>
    <xf numFmtId="3" fontId="8" fillId="0" borderId="0" xfId="0" applyNumberFormat="1" applyFont="1" applyFill="1" applyAlignment="1">
      <alignment horizontal="center" vertical="center"/>
    </xf>
    <xf numFmtId="0" fontId="4" fillId="0" borderId="1" xfId="0" applyFont="1" applyFill="1" applyBorder="1" applyAlignment="1">
      <alignment horizontal="center" vertical="center"/>
    </xf>
    <xf numFmtId="0" fontId="4" fillId="0" borderId="2" xfId="0" applyFont="1" applyFill="1" applyBorder="1" applyAlignment="1">
      <alignment horizontal="center" vertical="center"/>
    </xf>
    <xf numFmtId="0" fontId="4" fillId="0" borderId="3" xfId="0" applyFont="1" applyFill="1" applyBorder="1" applyAlignment="1">
      <alignment horizontal="center" vertical="center"/>
    </xf>
    <xf numFmtId="0" fontId="15" fillId="0" borderId="0" xfId="0" applyFont="1" applyAlignment="1">
      <alignment horizontal="center"/>
    </xf>
    <xf numFmtId="0" fontId="16" fillId="0" borderId="0" xfId="0" applyFont="1" applyAlignment="1">
      <alignment horizontal="left"/>
    </xf>
    <xf numFmtId="0" fontId="17" fillId="0" borderId="0" xfId="0" applyFont="1" applyAlignment="1">
      <alignment horizontal="left"/>
    </xf>
    <xf numFmtId="0" fontId="16" fillId="0" borderId="4" xfId="0" applyFont="1" applyBorder="1" applyAlignment="1">
      <alignment horizontal="center" vertical="center"/>
    </xf>
    <xf numFmtId="0" fontId="16" fillId="0" borderId="0" xfId="0" applyFont="1" applyBorder="1" applyAlignment="1">
      <alignment horizontal="left"/>
    </xf>
    <xf numFmtId="0" fontId="16" fillId="0" borderId="0" xfId="0" applyFont="1" applyBorder="1" applyAlignment="1">
      <alignment horizontal="center"/>
    </xf>
    <xf numFmtId="3" fontId="16" fillId="0" borderId="0" xfId="0" applyNumberFormat="1" applyFont="1" applyFill="1" applyBorder="1" applyAlignment="1">
      <alignment horizontal="center"/>
    </xf>
    <xf numFmtId="0" fontId="23" fillId="0" borderId="0" xfId="0" applyFont="1" applyFill="1" applyAlignment="1">
      <alignment horizontal="left"/>
    </xf>
    <xf numFmtId="0" fontId="22" fillId="0" borderId="0" xfId="0" applyFont="1" applyFill="1" applyAlignment="1">
      <alignment horizontal="center"/>
    </xf>
    <xf numFmtId="0" fontId="5" fillId="0" borderId="0" xfId="0" applyFont="1" applyFill="1" applyAlignment="1">
      <alignment horizontal="left"/>
    </xf>
    <xf numFmtId="0" fontId="16" fillId="0" borderId="0" xfId="0" applyFont="1" applyFill="1" applyBorder="1" applyAlignment="1">
      <alignment horizontal="center"/>
    </xf>
    <xf numFmtId="0" fontId="16" fillId="0" borderId="0" xfId="0" applyFont="1" applyFill="1" applyBorder="1" applyAlignment="1">
      <alignment horizontal="left"/>
    </xf>
    <xf numFmtId="3" fontId="16" fillId="0" borderId="0" xfId="0" applyNumberFormat="1" applyFont="1" applyFill="1" applyBorder="1" applyAlignment="1">
      <alignment horizontal="center"/>
    </xf>
    <xf numFmtId="0" fontId="16" fillId="0" borderId="0" xfId="0" applyFont="1" applyFill="1" applyBorder="1" applyAlignment="1">
      <alignment horizontal="center"/>
    </xf>
    <xf numFmtId="0" fontId="16" fillId="0" borderId="0" xfId="0" applyFont="1" applyFill="1" applyBorder="1" applyAlignment="1">
      <alignment horizontal="left"/>
    </xf>
    <xf numFmtId="0" fontId="5" fillId="0" borderId="0" xfId="0" applyFont="1" applyFill="1" applyAlignment="1">
      <alignment horizontal="left"/>
    </xf>
    <xf numFmtId="0" fontId="23" fillId="0" borderId="0" xfId="0" applyFont="1" applyFill="1" applyAlignment="1">
      <alignment horizontal="left"/>
    </xf>
    <xf numFmtId="0" fontId="22" fillId="0" borderId="0" xfId="0" applyFont="1" applyFill="1" applyAlignment="1">
      <alignment horizontal="center"/>
    </xf>
    <xf numFmtId="3" fontId="24" fillId="0" borderId="4" xfId="0" applyNumberFormat="1" applyFont="1" applyFill="1" applyBorder="1" applyAlignment="1">
      <alignment horizontal="right" vertical="center"/>
    </xf>
    <xf numFmtId="3" fontId="8" fillId="0" borderId="0" xfId="0" applyNumberFormat="1" applyFont="1" applyFill="1" applyAlignment="1">
      <alignment horizontal="center" vertical="center"/>
    </xf>
    <xf numFmtId="0" fontId="4" fillId="0" borderId="1" xfId="0" applyFont="1" applyFill="1" applyBorder="1" applyAlignment="1">
      <alignment horizontal="center" vertical="center"/>
    </xf>
    <xf numFmtId="0" fontId="4" fillId="0" borderId="2" xfId="0" applyFont="1" applyFill="1" applyBorder="1" applyAlignment="1">
      <alignment horizontal="center" vertical="center"/>
    </xf>
    <xf numFmtId="0" fontId="4" fillId="0" borderId="3" xfId="0" applyFont="1" applyFill="1" applyBorder="1" applyAlignment="1">
      <alignment horizontal="center" vertical="center"/>
    </xf>
    <xf numFmtId="3" fontId="16" fillId="0" borderId="0" xfId="0" applyNumberFormat="1" applyFont="1" applyFill="1" applyBorder="1" applyAlignment="1">
      <alignment horizontal="center"/>
    </xf>
    <xf numFmtId="0" fontId="16" fillId="0" borderId="0" xfId="0" applyFont="1" applyFill="1" applyBorder="1" applyAlignment="1">
      <alignment horizontal="center"/>
    </xf>
    <xf numFmtId="0" fontId="16" fillId="0" borderId="0" xfId="0" applyFont="1" applyFill="1" applyBorder="1" applyAlignment="1">
      <alignment horizontal="left"/>
    </xf>
    <xf numFmtId="0" fontId="5" fillId="0" borderId="0" xfId="0" applyFont="1" applyFill="1" applyAlignment="1">
      <alignment horizontal="left"/>
    </xf>
    <xf numFmtId="0" fontId="23" fillId="0" borderId="0" xfId="0" applyFont="1" applyFill="1" applyAlignment="1">
      <alignment horizontal="left"/>
    </xf>
    <xf numFmtId="0" fontId="22" fillId="0" borderId="0" xfId="0" applyFont="1" applyFill="1" applyAlignment="1">
      <alignment horizontal="center"/>
    </xf>
    <xf numFmtId="49" fontId="5" fillId="0" borderId="0" xfId="0" applyNumberFormat="1" applyFont="1" applyFill="1" applyBorder="1" applyAlignment="1">
      <alignment horizontal="center" vertical="center" wrapText="1"/>
    </xf>
    <xf numFmtId="3" fontId="16" fillId="0" borderId="0" xfId="0" applyNumberFormat="1" applyFont="1" applyFill="1" applyBorder="1" applyAlignment="1">
      <alignment horizontal="center"/>
    </xf>
    <xf numFmtId="0" fontId="22" fillId="0" borderId="0" xfId="0" applyFont="1" applyFill="1" applyAlignment="1">
      <alignment horizontal="center"/>
    </xf>
    <xf numFmtId="0" fontId="5" fillId="0" borderId="0" xfId="0" applyFont="1" applyFill="1" applyAlignment="1">
      <alignment horizontal="left"/>
    </xf>
    <xf numFmtId="0" fontId="23" fillId="0" borderId="0" xfId="0" applyFont="1" applyFill="1" applyAlignment="1">
      <alignment horizontal="left"/>
    </xf>
    <xf numFmtId="0" fontId="16" fillId="0" borderId="0" xfId="0" applyFont="1" applyFill="1" applyBorder="1" applyAlignment="1">
      <alignment horizontal="left"/>
    </xf>
    <xf numFmtId="0" fontId="16" fillId="0" borderId="0" xfId="0" applyFont="1" applyFill="1" applyBorder="1" applyAlignment="1">
      <alignment horizontal="center"/>
    </xf>
    <xf numFmtId="3" fontId="0" fillId="0" borderId="0" xfId="0" applyNumberFormat="1" applyFill="1"/>
    <xf numFmtId="0" fontId="15" fillId="0" borderId="0" xfId="0" applyFont="1" applyAlignment="1">
      <alignment horizontal="center"/>
    </xf>
    <xf numFmtId="0" fontId="16" fillId="0" borderId="0" xfId="0" applyFont="1" applyAlignment="1">
      <alignment horizontal="left"/>
    </xf>
    <xf numFmtId="0" fontId="17" fillId="0" borderId="0" xfId="0" applyFont="1" applyAlignment="1">
      <alignment horizontal="left"/>
    </xf>
    <xf numFmtId="0" fontId="16" fillId="0" borderId="4" xfId="0" applyFont="1" applyBorder="1" applyAlignment="1">
      <alignment horizontal="center" vertical="center"/>
    </xf>
    <xf numFmtId="0" fontId="16" fillId="0" borderId="0" xfId="0" applyFont="1" applyBorder="1" applyAlignment="1">
      <alignment horizontal="left"/>
    </xf>
    <xf numFmtId="0" fontId="16" fillId="0" borderId="0" xfId="0" applyFont="1" applyBorder="1" applyAlignment="1">
      <alignment horizontal="center"/>
    </xf>
    <xf numFmtId="3" fontId="16" fillId="0" borderId="0" xfId="0" applyNumberFormat="1" applyFont="1" applyBorder="1" applyAlignment="1">
      <alignment horizontal="center"/>
    </xf>
    <xf numFmtId="0" fontId="16" fillId="0" borderId="0" xfId="0" applyFont="1" applyBorder="1" applyAlignment="1">
      <alignment horizontal="center"/>
    </xf>
    <xf numFmtId="0" fontId="16" fillId="0" borderId="0" xfId="0" applyFont="1" applyBorder="1" applyAlignment="1">
      <alignment horizontal="left"/>
    </xf>
    <xf numFmtId="0" fontId="16" fillId="0" borderId="4" xfId="0" applyFont="1" applyBorder="1" applyAlignment="1">
      <alignment horizontal="center" vertical="center"/>
    </xf>
    <xf numFmtId="0" fontId="16" fillId="0" borderId="0" xfId="0" applyFont="1" applyAlignment="1">
      <alignment horizontal="left"/>
    </xf>
    <xf numFmtId="0" fontId="17" fillId="0" borderId="0" xfId="0" applyFont="1" applyAlignment="1">
      <alignment horizontal="left"/>
    </xf>
    <xf numFmtId="0" fontId="15" fillId="0" borderId="0" xfId="0" applyFont="1" applyAlignment="1">
      <alignment horizontal="center"/>
    </xf>
    <xf numFmtId="41" fontId="12" fillId="0" borderId="4" xfId="0" applyNumberFormat="1" applyFont="1" applyFill="1" applyBorder="1" applyAlignment="1">
      <alignment vertical="center"/>
    </xf>
    <xf numFmtId="0" fontId="11" fillId="0" borderId="6" xfId="0" applyFont="1" applyFill="1" applyBorder="1" applyAlignment="1">
      <alignment horizontal="right"/>
    </xf>
    <xf numFmtId="0" fontId="25" fillId="0" borderId="0" xfId="0" applyFont="1" applyFill="1" applyAlignment="1">
      <alignment vertical="center"/>
    </xf>
    <xf numFmtId="3" fontId="8" fillId="0" borderId="0" xfId="0" applyNumberFormat="1" applyFont="1" applyFill="1" applyAlignment="1">
      <alignment horizontal="center" vertical="center"/>
    </xf>
    <xf numFmtId="0" fontId="4" fillId="0" borderId="1" xfId="0" applyFont="1" applyFill="1" applyBorder="1" applyAlignment="1">
      <alignment horizontal="center" vertical="center"/>
    </xf>
    <xf numFmtId="0" fontId="4" fillId="0" borderId="2" xfId="0" applyFont="1" applyFill="1" applyBorder="1" applyAlignment="1">
      <alignment horizontal="center" vertical="center"/>
    </xf>
    <xf numFmtId="0" fontId="4" fillId="0" borderId="3" xfId="0" applyFont="1" applyFill="1" applyBorder="1" applyAlignment="1">
      <alignment horizontal="center" vertical="center"/>
    </xf>
    <xf numFmtId="0" fontId="22" fillId="0" borderId="0" xfId="0" applyFont="1" applyFill="1" applyAlignment="1">
      <alignment horizontal="center"/>
    </xf>
    <xf numFmtId="0" fontId="5" fillId="0" borderId="0" xfId="0" applyFont="1" applyFill="1" applyAlignment="1">
      <alignment horizontal="left"/>
    </xf>
    <xf numFmtId="0" fontId="16" fillId="0" borderId="0" xfId="0" applyFont="1" applyBorder="1" applyAlignment="1">
      <alignment horizontal="center"/>
    </xf>
    <xf numFmtId="0" fontId="16" fillId="0" borderId="0" xfId="0" applyFont="1" applyBorder="1" applyAlignment="1">
      <alignment horizontal="left"/>
    </xf>
    <xf numFmtId="0" fontId="16" fillId="0" borderId="4" xfId="0" applyFont="1" applyBorder="1" applyAlignment="1">
      <alignment horizontal="center" vertical="center"/>
    </xf>
    <xf numFmtId="0" fontId="16" fillId="0" borderId="0" xfId="0" applyFont="1" applyAlignment="1">
      <alignment horizontal="left"/>
    </xf>
    <xf numFmtId="0" fontId="17" fillId="0" borderId="0" xfId="0" applyFont="1" applyAlignment="1">
      <alignment horizontal="left"/>
    </xf>
    <xf numFmtId="0" fontId="15" fillId="0" borderId="0" xfId="0" applyFont="1" applyAlignment="1">
      <alignment horizontal="center"/>
    </xf>
    <xf numFmtId="3" fontId="16" fillId="0" borderId="0" xfId="0" applyNumberFormat="1" applyFont="1" applyBorder="1" applyAlignment="1">
      <alignment horizontal="center"/>
    </xf>
    <xf numFmtId="0" fontId="22" fillId="0" borderId="0" xfId="0" applyFont="1" applyAlignment="1">
      <alignment horizontal="center"/>
    </xf>
    <xf numFmtId="0" fontId="23" fillId="0" borderId="0" xfId="0" applyFont="1" applyAlignment="1">
      <alignment horizontal="center"/>
    </xf>
    <xf numFmtId="0" fontId="5" fillId="0" borderId="0" xfId="0" applyFont="1" applyAlignment="1"/>
    <xf numFmtId="0" fontId="5" fillId="0" borderId="0" xfId="0" applyFont="1" applyAlignment="1">
      <alignment horizontal="left"/>
    </xf>
    <xf numFmtId="0" fontId="5" fillId="0" borderId="4" xfId="0" applyFont="1" applyBorder="1" applyAlignment="1">
      <alignment horizontal="center"/>
    </xf>
    <xf numFmtId="0" fontId="5" fillId="0" borderId="1" xfId="0" applyFont="1" applyBorder="1" applyAlignment="1">
      <alignment horizontal="center"/>
    </xf>
    <xf numFmtId="0" fontId="5" fillId="0" borderId="0" xfId="0" applyFont="1" applyBorder="1" applyAlignment="1"/>
    <xf numFmtId="3" fontId="5" fillId="0" borderId="0" xfId="0" applyNumberFormat="1" applyFont="1" applyBorder="1"/>
    <xf numFmtId="0" fontId="5" fillId="0" borderId="0" xfId="0" applyFont="1" applyBorder="1"/>
    <xf numFmtId="0" fontId="5" fillId="0" borderId="0" xfId="0" applyFont="1" applyFill="1" applyBorder="1" applyAlignment="1"/>
    <xf numFmtId="3" fontId="5" fillId="0" borderId="0" xfId="0" applyNumberFormat="1" applyFont="1" applyFill="1" applyBorder="1"/>
    <xf numFmtId="0" fontId="5" fillId="0" borderId="0" xfId="0" applyFont="1" applyFill="1" applyBorder="1"/>
    <xf numFmtId="0" fontId="0" fillId="0" borderId="0" xfId="0" applyFont="1"/>
    <xf numFmtId="3" fontId="8" fillId="0" borderId="0" xfId="0" applyNumberFormat="1" applyFont="1" applyFill="1" applyAlignment="1">
      <alignment horizontal="center" vertical="center"/>
    </xf>
    <xf numFmtId="0" fontId="4" fillId="0" borderId="1" xfId="0" applyFont="1" applyFill="1" applyBorder="1" applyAlignment="1">
      <alignment horizontal="center" vertical="center"/>
    </xf>
    <xf numFmtId="0" fontId="4" fillId="0" borderId="2" xfId="0" applyFont="1" applyFill="1" applyBorder="1" applyAlignment="1">
      <alignment horizontal="center" vertical="center"/>
    </xf>
    <xf numFmtId="0" fontId="4" fillId="0" borderId="3" xfId="0" applyFont="1" applyFill="1" applyBorder="1" applyAlignment="1">
      <alignment horizontal="center" vertical="center"/>
    </xf>
    <xf numFmtId="0" fontId="15" fillId="0" borderId="0" xfId="0" applyFont="1" applyAlignment="1">
      <alignment horizontal="center"/>
    </xf>
    <xf numFmtId="0" fontId="16" fillId="0" borderId="0" xfId="0" applyFont="1" applyAlignment="1">
      <alignment horizontal="left"/>
    </xf>
    <xf numFmtId="0" fontId="17" fillId="0" borderId="0" xfId="0" applyFont="1" applyAlignment="1">
      <alignment horizontal="left"/>
    </xf>
    <xf numFmtId="0" fontId="16" fillId="0" borderId="4" xfId="0" applyFont="1" applyBorder="1" applyAlignment="1">
      <alignment horizontal="center" vertical="center"/>
    </xf>
    <xf numFmtId="0" fontId="16" fillId="0" borderId="0" xfId="0" applyFont="1" applyBorder="1" applyAlignment="1">
      <alignment horizontal="left"/>
    </xf>
    <xf numFmtId="0" fontId="16" fillId="0" borderId="0" xfId="0" applyFont="1" applyBorder="1" applyAlignment="1">
      <alignment horizontal="center"/>
    </xf>
    <xf numFmtId="3" fontId="16" fillId="0" borderId="0" xfId="0" applyNumberFormat="1" applyFont="1" applyBorder="1" applyAlignment="1">
      <alignment horizontal="center"/>
    </xf>
    <xf numFmtId="3" fontId="8" fillId="0" borderId="0" xfId="0" applyNumberFormat="1" applyFont="1" applyFill="1" applyAlignment="1">
      <alignment horizontal="center" vertical="center"/>
    </xf>
    <xf numFmtId="0" fontId="4" fillId="0" borderId="1" xfId="0" applyFont="1" applyFill="1" applyBorder="1" applyAlignment="1">
      <alignment horizontal="center" vertical="center"/>
    </xf>
    <xf numFmtId="0" fontId="4" fillId="0" borderId="2" xfId="0" applyFont="1" applyFill="1" applyBorder="1" applyAlignment="1">
      <alignment horizontal="center" vertical="center"/>
    </xf>
    <xf numFmtId="0" fontId="4" fillId="0" borderId="3" xfId="0" applyFont="1" applyFill="1" applyBorder="1" applyAlignment="1">
      <alignment horizontal="center" vertical="center"/>
    </xf>
    <xf numFmtId="0" fontId="16" fillId="0" borderId="0" xfId="0" applyFont="1" applyBorder="1" applyAlignment="1">
      <alignment horizontal="center"/>
    </xf>
    <xf numFmtId="0" fontId="16" fillId="0" borderId="0" xfId="0" applyFont="1" applyBorder="1" applyAlignment="1">
      <alignment horizontal="left"/>
    </xf>
    <xf numFmtId="0" fontId="16" fillId="0" borderId="4" xfId="0" applyFont="1" applyBorder="1" applyAlignment="1">
      <alignment horizontal="center" vertical="center"/>
    </xf>
    <xf numFmtId="0" fontId="16" fillId="0" borderId="0" xfId="0" applyFont="1" applyAlignment="1">
      <alignment horizontal="left"/>
    </xf>
    <xf numFmtId="0" fontId="17" fillId="0" borderId="0" xfId="0" applyFont="1" applyAlignment="1">
      <alignment horizontal="left"/>
    </xf>
    <xf numFmtId="0" fontId="15" fillId="0" borderId="0" xfId="0" applyFont="1" applyAlignment="1">
      <alignment horizontal="center"/>
    </xf>
    <xf numFmtId="3" fontId="16" fillId="0" borderId="0" xfId="0" applyNumberFormat="1" applyFont="1" applyBorder="1" applyAlignment="1">
      <alignment horizontal="center"/>
    </xf>
    <xf numFmtId="0" fontId="15" fillId="0" borderId="0" xfId="0" applyFont="1" applyAlignment="1">
      <alignment horizontal="center"/>
    </xf>
    <xf numFmtId="0" fontId="16" fillId="0" borderId="0" xfId="0" applyFont="1" applyAlignment="1">
      <alignment horizontal="left"/>
    </xf>
    <xf numFmtId="0" fontId="17" fillId="0" borderId="0" xfId="0" applyFont="1" applyAlignment="1">
      <alignment horizontal="left"/>
    </xf>
    <xf numFmtId="0" fontId="16" fillId="0" borderId="4" xfId="0" applyFont="1" applyBorder="1" applyAlignment="1">
      <alignment horizontal="center" vertical="center"/>
    </xf>
    <xf numFmtId="0" fontId="16" fillId="0" borderId="0" xfId="0" applyFont="1" applyBorder="1" applyAlignment="1">
      <alignment horizontal="left"/>
    </xf>
    <xf numFmtId="0" fontId="16" fillId="0" borderId="0" xfId="0" applyFont="1" applyBorder="1" applyAlignment="1">
      <alignment horizontal="center"/>
    </xf>
    <xf numFmtId="3" fontId="16" fillId="0" borderId="0" xfId="0" applyNumberFormat="1" applyFont="1" applyBorder="1" applyAlignment="1">
      <alignment horizontal="center"/>
    </xf>
    <xf numFmtId="0" fontId="2" fillId="5" borderId="4" xfId="0" applyFont="1" applyFill="1" applyBorder="1" applyAlignment="1">
      <alignment vertical="center"/>
    </xf>
    <xf numFmtId="41" fontId="2" fillId="5" borderId="4" xfId="0" applyNumberFormat="1" applyFont="1" applyFill="1" applyBorder="1" applyAlignment="1">
      <alignment vertical="center"/>
    </xf>
    <xf numFmtId="164" fontId="2" fillId="5" borderId="4" xfId="0" applyNumberFormat="1" applyFont="1" applyFill="1" applyBorder="1" applyAlignment="1">
      <alignment vertical="center"/>
    </xf>
    <xf numFmtId="3" fontId="16" fillId="0" borderId="0" xfId="0" applyNumberFormat="1" applyFont="1" applyFill="1" applyBorder="1" applyAlignment="1">
      <alignment horizontal="right" vertical="center"/>
    </xf>
    <xf numFmtId="0" fontId="8" fillId="0" borderId="0" xfId="0" applyFont="1" applyBorder="1"/>
    <xf numFmtId="3" fontId="19" fillId="3" borderId="0" xfId="0" applyNumberFormat="1" applyFont="1" applyFill="1" applyBorder="1" applyAlignment="1">
      <alignment horizontal="right" vertical="center"/>
    </xf>
    <xf numFmtId="0" fontId="2" fillId="6" borderId="4" xfId="0" applyFont="1" applyFill="1" applyBorder="1" applyAlignment="1">
      <alignment vertical="center"/>
    </xf>
    <xf numFmtId="41" fontId="2" fillId="6" borderId="4" xfId="0" applyNumberFormat="1" applyFont="1" applyFill="1" applyBorder="1" applyAlignment="1">
      <alignment vertical="center"/>
    </xf>
    <xf numFmtId="164" fontId="2" fillId="6" borderId="4" xfId="0" applyNumberFormat="1" applyFont="1" applyFill="1" applyBorder="1" applyAlignment="1">
      <alignment vertical="center"/>
    </xf>
    <xf numFmtId="0" fontId="4" fillId="0" borderId="1" xfId="0" applyFont="1" applyFill="1" applyBorder="1" applyAlignment="1">
      <alignment horizontal="center" vertical="center"/>
    </xf>
    <xf numFmtId="0" fontId="4" fillId="0" borderId="2" xfId="0" applyFont="1" applyFill="1" applyBorder="1" applyAlignment="1">
      <alignment horizontal="center" vertical="center"/>
    </xf>
    <xf numFmtId="0" fontId="4" fillId="0" borderId="3" xfId="0" applyFont="1" applyFill="1" applyBorder="1" applyAlignment="1">
      <alignment horizontal="center" vertical="center"/>
    </xf>
    <xf numFmtId="3" fontId="8" fillId="0" borderId="0" xfId="0" applyNumberFormat="1" applyFont="1" applyFill="1" applyAlignment="1">
      <alignment horizontal="center" vertical="center"/>
    </xf>
    <xf numFmtId="0" fontId="15" fillId="0" borderId="0" xfId="0" applyFont="1" applyAlignment="1">
      <alignment horizontal="center"/>
    </xf>
    <xf numFmtId="0" fontId="16" fillId="0" borderId="0" xfId="0" applyFont="1" applyAlignment="1">
      <alignment horizontal="left"/>
    </xf>
    <xf numFmtId="0" fontId="17" fillId="0" borderId="0" xfId="0" applyFont="1" applyAlignment="1">
      <alignment horizontal="left"/>
    </xf>
    <xf numFmtId="0" fontId="16" fillId="0" borderId="4" xfId="0" applyFont="1" applyBorder="1" applyAlignment="1">
      <alignment horizontal="center" vertical="center"/>
    </xf>
    <xf numFmtId="0" fontId="16" fillId="0" borderId="0" xfId="0" applyFont="1" applyBorder="1" applyAlignment="1">
      <alignment horizontal="left"/>
    </xf>
    <xf numFmtId="0" fontId="16" fillId="0" borderId="0" xfId="0" applyFont="1" applyBorder="1" applyAlignment="1">
      <alignment horizontal="center"/>
    </xf>
    <xf numFmtId="3" fontId="16" fillId="0" borderId="0" xfId="0" applyNumberFormat="1" applyFont="1" applyBorder="1" applyAlignment="1">
      <alignment horizontal="center"/>
    </xf>
    <xf numFmtId="0" fontId="16" fillId="0" borderId="0" xfId="0" applyFont="1" applyAlignment="1">
      <alignment horizontal="left"/>
    </xf>
    <xf numFmtId="0" fontId="15" fillId="0" borderId="0" xfId="0" applyFont="1" applyAlignment="1">
      <alignment horizontal="center"/>
    </xf>
    <xf numFmtId="0" fontId="16" fillId="0" borderId="0" xfId="0" applyFont="1" applyAlignment="1">
      <alignment horizontal="left"/>
    </xf>
    <xf numFmtId="0" fontId="17" fillId="0" borderId="0" xfId="0" applyFont="1" applyAlignment="1">
      <alignment horizontal="left"/>
    </xf>
    <xf numFmtId="0" fontId="16" fillId="0" borderId="4" xfId="0" applyFont="1" applyBorder="1" applyAlignment="1">
      <alignment horizontal="center" vertical="center"/>
    </xf>
    <xf numFmtId="0" fontId="16" fillId="0" borderId="0" xfId="0" applyFont="1" applyBorder="1" applyAlignment="1">
      <alignment horizontal="left"/>
    </xf>
    <xf numFmtId="0" fontId="16" fillId="0" borderId="0" xfId="0" applyFont="1" applyBorder="1" applyAlignment="1">
      <alignment horizontal="center"/>
    </xf>
    <xf numFmtId="3" fontId="16" fillId="0" borderId="0" xfId="0" applyNumberFormat="1" applyFont="1" applyBorder="1" applyAlignment="1">
      <alignment horizontal="center"/>
    </xf>
    <xf numFmtId="0" fontId="2" fillId="7" borderId="4" xfId="0" applyFont="1" applyFill="1" applyBorder="1" applyAlignment="1">
      <alignment vertical="center"/>
    </xf>
    <xf numFmtId="41" fontId="2" fillId="7" borderId="4" xfId="0" applyNumberFormat="1" applyFont="1" applyFill="1" applyBorder="1" applyAlignment="1">
      <alignment vertical="center"/>
    </xf>
    <xf numFmtId="164" fontId="2" fillId="7" borderId="4" xfId="0" applyNumberFormat="1" applyFont="1" applyFill="1" applyBorder="1" applyAlignment="1">
      <alignment vertical="center"/>
    </xf>
    <xf numFmtId="0" fontId="2" fillId="8" borderId="4" xfId="0" applyFont="1" applyFill="1" applyBorder="1" applyAlignment="1">
      <alignment vertical="center"/>
    </xf>
    <xf numFmtId="41" fontId="2" fillId="8" borderId="4" xfId="0" applyNumberFormat="1" applyFont="1" applyFill="1" applyBorder="1" applyAlignment="1">
      <alignment vertical="center"/>
    </xf>
    <xf numFmtId="0" fontId="2" fillId="9" borderId="4" xfId="0" applyFont="1" applyFill="1" applyBorder="1" applyAlignment="1">
      <alignment vertical="center"/>
    </xf>
    <xf numFmtId="41" fontId="2" fillId="9" borderId="4" xfId="0" applyNumberFormat="1" applyFont="1" applyFill="1" applyBorder="1" applyAlignment="1">
      <alignment vertical="center"/>
    </xf>
    <xf numFmtId="0" fontId="4" fillId="0" borderId="1" xfId="0" applyFont="1" applyFill="1" applyBorder="1" applyAlignment="1">
      <alignment horizontal="center" vertical="center"/>
    </xf>
    <xf numFmtId="0" fontId="4" fillId="0" borderId="2" xfId="0" applyFont="1" applyFill="1" applyBorder="1" applyAlignment="1">
      <alignment horizontal="center" vertical="center"/>
    </xf>
    <xf numFmtId="0" fontId="4" fillId="0" borderId="3" xfId="0" applyFont="1" applyFill="1" applyBorder="1" applyAlignment="1">
      <alignment horizontal="center" vertical="center"/>
    </xf>
    <xf numFmtId="3" fontId="8" fillId="0" borderId="0" xfId="0" applyNumberFormat="1" applyFont="1" applyFill="1" applyAlignment="1">
      <alignment horizontal="center" vertical="center"/>
    </xf>
    <xf numFmtId="0" fontId="16" fillId="0" borderId="0" xfId="0" applyFont="1" applyBorder="1" applyAlignment="1">
      <alignment horizontal="center"/>
    </xf>
    <xf numFmtId="0" fontId="16" fillId="0" borderId="0" xfId="0" applyFont="1" applyBorder="1" applyAlignment="1">
      <alignment horizontal="left"/>
    </xf>
    <xf numFmtId="0" fontId="16" fillId="0" borderId="4" xfId="0" applyFont="1" applyBorder="1" applyAlignment="1">
      <alignment horizontal="center" vertical="center"/>
    </xf>
    <xf numFmtId="0" fontId="16" fillId="0" borderId="0" xfId="0" applyFont="1" applyAlignment="1">
      <alignment horizontal="left"/>
    </xf>
    <xf numFmtId="0" fontId="17" fillId="0" borderId="0" xfId="0" applyFont="1" applyAlignment="1">
      <alignment horizontal="left"/>
    </xf>
    <xf numFmtId="0" fontId="15" fillId="0" borderId="0" xfId="0" applyFont="1" applyAlignment="1">
      <alignment horizontal="center"/>
    </xf>
    <xf numFmtId="3" fontId="16" fillId="0" borderId="0" xfId="0" applyNumberFormat="1" applyFont="1" applyBorder="1" applyAlignment="1">
      <alignment horizontal="center"/>
    </xf>
    <xf numFmtId="0" fontId="15" fillId="0" borderId="0" xfId="0" applyFont="1" applyAlignment="1">
      <alignment horizontal="center"/>
    </xf>
    <xf numFmtId="0" fontId="16" fillId="0" borderId="0" xfId="0" applyFont="1" applyAlignment="1">
      <alignment horizontal="left"/>
    </xf>
    <xf numFmtId="0" fontId="17" fillId="0" borderId="0" xfId="0" applyFont="1" applyAlignment="1">
      <alignment horizontal="left"/>
    </xf>
    <xf numFmtId="0" fontId="16" fillId="0" borderId="4" xfId="0" applyFont="1" applyBorder="1" applyAlignment="1">
      <alignment horizontal="center" vertical="center"/>
    </xf>
    <xf numFmtId="0" fontId="16" fillId="0" borderId="0" xfId="0" applyFont="1" applyBorder="1" applyAlignment="1">
      <alignment horizontal="left"/>
    </xf>
    <xf numFmtId="0" fontId="16" fillId="0" borderId="0" xfId="0" applyFont="1" applyBorder="1" applyAlignment="1">
      <alignment horizontal="center"/>
    </xf>
    <xf numFmtId="3" fontId="16" fillId="0" borderId="0" xfId="0" applyNumberFormat="1" applyFont="1" applyBorder="1" applyAlignment="1">
      <alignment horizontal="center"/>
    </xf>
    <xf numFmtId="41" fontId="2" fillId="10" borderId="4" xfId="0" applyNumberFormat="1" applyFont="1" applyFill="1" applyBorder="1" applyAlignment="1">
      <alignment vertical="center"/>
    </xf>
    <xf numFmtId="0" fontId="16" fillId="0" borderId="0" xfId="0" applyFont="1" applyBorder="1" applyAlignment="1">
      <alignment horizontal="center"/>
    </xf>
    <xf numFmtId="0" fontId="16" fillId="0" borderId="0" xfId="0" applyFont="1" applyBorder="1" applyAlignment="1">
      <alignment horizontal="left"/>
    </xf>
    <xf numFmtId="0" fontId="16" fillId="0" borderId="4" xfId="0" applyFont="1" applyBorder="1" applyAlignment="1">
      <alignment horizontal="center" vertical="center"/>
    </xf>
    <xf numFmtId="0" fontId="16" fillId="0" borderId="0" xfId="0" applyFont="1" applyAlignment="1">
      <alignment horizontal="left"/>
    </xf>
    <xf numFmtId="0" fontId="17" fillId="0" borderId="0" xfId="0" applyFont="1" applyAlignment="1">
      <alignment horizontal="left"/>
    </xf>
    <xf numFmtId="0" fontId="15" fillId="0" borderId="0" xfId="0" applyFont="1" applyAlignment="1">
      <alignment horizontal="center"/>
    </xf>
    <xf numFmtId="3" fontId="16" fillId="0" borderId="0" xfId="0" applyNumberFormat="1" applyFont="1" applyBorder="1" applyAlignment="1">
      <alignment horizontal="center"/>
    </xf>
    <xf numFmtId="0" fontId="16" fillId="0" borderId="0" xfId="0" applyFont="1" applyAlignment="1">
      <alignment horizontal="left"/>
    </xf>
    <xf numFmtId="41" fontId="2" fillId="3" borderId="4" xfId="0" applyNumberFormat="1" applyFont="1" applyFill="1" applyBorder="1" applyAlignment="1">
      <alignment vertical="center"/>
    </xf>
    <xf numFmtId="0" fontId="4" fillId="0" borderId="1" xfId="0" applyFont="1" applyFill="1" applyBorder="1" applyAlignment="1">
      <alignment horizontal="center" vertical="center"/>
    </xf>
    <xf numFmtId="0" fontId="4" fillId="0" borderId="2" xfId="0" applyFont="1" applyFill="1" applyBorder="1" applyAlignment="1">
      <alignment horizontal="center" vertical="center"/>
    </xf>
    <xf numFmtId="0" fontId="4" fillId="0" borderId="3" xfId="0" applyFont="1" applyFill="1" applyBorder="1" applyAlignment="1">
      <alignment horizontal="center" vertical="center"/>
    </xf>
    <xf numFmtId="3" fontId="8" fillId="0" borderId="0" xfId="0" applyNumberFormat="1" applyFont="1" applyFill="1" applyAlignment="1">
      <alignment horizontal="center" vertical="center"/>
    </xf>
    <xf numFmtId="0" fontId="16" fillId="0" borderId="0" xfId="0" applyFont="1" applyBorder="1" applyAlignment="1">
      <alignment horizontal="center"/>
    </xf>
    <xf numFmtId="0" fontId="16" fillId="0" borderId="0" xfId="0" applyFont="1" applyBorder="1" applyAlignment="1">
      <alignment horizontal="left"/>
    </xf>
    <xf numFmtId="0" fontId="16" fillId="0" borderId="4" xfId="0" applyFont="1" applyBorder="1" applyAlignment="1">
      <alignment horizontal="center" vertical="center"/>
    </xf>
    <xf numFmtId="0" fontId="16" fillId="0" borderId="0" xfId="0" applyFont="1" applyAlignment="1">
      <alignment horizontal="left"/>
    </xf>
    <xf numFmtId="0" fontId="17" fillId="0" borderId="0" xfId="0" applyFont="1" applyAlignment="1">
      <alignment horizontal="left"/>
    </xf>
    <xf numFmtId="0" fontId="15" fillId="0" borderId="0" xfId="0" applyFont="1" applyAlignment="1">
      <alignment horizontal="center"/>
    </xf>
    <xf numFmtId="3" fontId="16" fillId="0" borderId="0" xfId="0" applyNumberFormat="1" applyFont="1" applyBorder="1" applyAlignment="1">
      <alignment horizontal="center"/>
    </xf>
    <xf numFmtId="3" fontId="16" fillId="0" borderId="2" xfId="0" applyNumberFormat="1" applyFont="1" applyFill="1" applyBorder="1" applyAlignment="1">
      <alignment horizontal="right" vertical="center"/>
    </xf>
    <xf numFmtId="0" fontId="4" fillId="0" borderId="1" xfId="0" applyFont="1" applyFill="1" applyBorder="1" applyAlignment="1">
      <alignment horizontal="center" vertical="center"/>
    </xf>
    <xf numFmtId="0" fontId="4" fillId="0" borderId="2" xfId="0" applyFont="1" applyFill="1" applyBorder="1" applyAlignment="1">
      <alignment horizontal="center" vertical="center"/>
    </xf>
    <xf numFmtId="0" fontId="4" fillId="0" borderId="3" xfId="0" applyFont="1" applyFill="1" applyBorder="1" applyAlignment="1">
      <alignment horizontal="center" vertical="center"/>
    </xf>
    <xf numFmtId="3" fontId="8" fillId="0" borderId="0" xfId="0" applyNumberFormat="1" applyFont="1" applyFill="1" applyAlignment="1">
      <alignment horizontal="center" vertical="center"/>
    </xf>
    <xf numFmtId="0" fontId="16" fillId="0" borderId="0" xfId="0" applyFont="1" applyBorder="1" applyAlignment="1">
      <alignment horizontal="center"/>
    </xf>
    <xf numFmtId="0" fontId="16" fillId="0" borderId="0" xfId="0" applyFont="1" applyBorder="1" applyAlignment="1">
      <alignment horizontal="left"/>
    </xf>
    <xf numFmtId="0" fontId="16" fillId="0" borderId="4" xfId="0" applyFont="1" applyBorder="1" applyAlignment="1">
      <alignment horizontal="center" vertical="center"/>
    </xf>
    <xf numFmtId="0" fontId="16" fillId="0" borderId="0" xfId="0" applyFont="1" applyAlignment="1">
      <alignment horizontal="left"/>
    </xf>
    <xf numFmtId="0" fontId="17" fillId="0" borderId="0" xfId="0" applyFont="1" applyAlignment="1">
      <alignment horizontal="left"/>
    </xf>
    <xf numFmtId="0" fontId="15" fillId="0" borderId="0" xfId="0" applyFont="1" applyAlignment="1">
      <alignment horizontal="center"/>
    </xf>
    <xf numFmtId="3" fontId="16" fillId="0" borderId="0" xfId="0" applyNumberFormat="1" applyFont="1" applyBorder="1" applyAlignment="1">
      <alignment horizontal="center"/>
    </xf>
    <xf numFmtId="0" fontId="16" fillId="0" borderId="0" xfId="0" applyFont="1" applyBorder="1" applyAlignment="1">
      <alignment horizontal="center"/>
    </xf>
    <xf numFmtId="0" fontId="16" fillId="0" borderId="0" xfId="0" applyFont="1" applyBorder="1" applyAlignment="1">
      <alignment horizontal="left"/>
    </xf>
    <xf numFmtId="0" fontId="16" fillId="0" borderId="4" xfId="0" applyFont="1" applyBorder="1" applyAlignment="1">
      <alignment horizontal="center" vertical="center"/>
    </xf>
    <xf numFmtId="0" fontId="16" fillId="0" borderId="0" xfId="0" applyFont="1" applyAlignment="1">
      <alignment horizontal="left"/>
    </xf>
    <xf numFmtId="0" fontId="17" fillId="0" borderId="0" xfId="0" applyFont="1" applyAlignment="1">
      <alignment horizontal="left"/>
    </xf>
    <xf numFmtId="0" fontId="15" fillId="0" borderId="0" xfId="0" applyFont="1" applyAlignment="1">
      <alignment horizontal="center"/>
    </xf>
    <xf numFmtId="3" fontId="16" fillId="0" borderId="0" xfId="0" applyNumberFormat="1" applyFont="1" applyBorder="1" applyAlignment="1">
      <alignment horizontal="center"/>
    </xf>
    <xf numFmtId="0" fontId="4" fillId="0" borderId="1" xfId="0" applyFont="1" applyFill="1" applyBorder="1" applyAlignment="1">
      <alignment horizontal="center" vertical="center"/>
    </xf>
    <xf numFmtId="0" fontId="4" fillId="0" borderId="2" xfId="0" applyFont="1" applyFill="1" applyBorder="1" applyAlignment="1">
      <alignment horizontal="center" vertical="center"/>
    </xf>
    <xf numFmtId="0" fontId="4" fillId="0" borderId="3" xfId="0" applyFont="1" applyFill="1" applyBorder="1" applyAlignment="1">
      <alignment horizontal="center" vertical="center"/>
    </xf>
    <xf numFmtId="3" fontId="8" fillId="0" borderId="0" xfId="0" applyNumberFormat="1" applyFont="1" applyFill="1" applyAlignment="1">
      <alignment horizontal="center" vertical="center"/>
    </xf>
    <xf numFmtId="0" fontId="16" fillId="0" borderId="0" xfId="0" applyFont="1" applyBorder="1" applyAlignment="1">
      <alignment horizontal="center"/>
    </xf>
    <xf numFmtId="0" fontId="16" fillId="0" borderId="0" xfId="0" applyFont="1" applyBorder="1" applyAlignment="1">
      <alignment horizontal="left"/>
    </xf>
    <xf numFmtId="0" fontId="16" fillId="0" borderId="4" xfId="0" applyFont="1" applyBorder="1" applyAlignment="1">
      <alignment horizontal="center" vertical="center"/>
    </xf>
    <xf numFmtId="0" fontId="16" fillId="0" borderId="0" xfId="0" applyFont="1" applyAlignment="1">
      <alignment horizontal="left"/>
    </xf>
    <xf numFmtId="0" fontId="17" fillId="0" borderId="0" xfId="0" applyFont="1" applyAlignment="1">
      <alignment horizontal="left"/>
    </xf>
    <xf numFmtId="0" fontId="15" fillId="0" borderId="0" xfId="0" applyFont="1" applyAlignment="1">
      <alignment horizontal="center"/>
    </xf>
    <xf numFmtId="164" fontId="2" fillId="9" borderId="4" xfId="0" applyNumberFormat="1" applyFont="1" applyFill="1" applyBorder="1" applyAlignment="1">
      <alignment vertical="center"/>
    </xf>
    <xf numFmtId="0" fontId="15" fillId="0" borderId="0" xfId="0" applyFont="1" applyAlignment="1">
      <alignment horizontal="center"/>
    </xf>
    <xf numFmtId="0" fontId="16" fillId="0" borderId="0" xfId="0" applyFont="1" applyAlignment="1">
      <alignment horizontal="left"/>
    </xf>
    <xf numFmtId="0" fontId="17" fillId="0" borderId="0" xfId="0" applyFont="1" applyAlignment="1">
      <alignment horizontal="left"/>
    </xf>
    <xf numFmtId="0" fontId="16" fillId="0" borderId="4" xfId="0" applyFont="1" applyBorder="1" applyAlignment="1">
      <alignment horizontal="center" vertical="center"/>
    </xf>
    <xf numFmtId="0" fontId="16" fillId="0" borderId="0" xfId="0" applyFont="1" applyBorder="1" applyAlignment="1">
      <alignment horizontal="left"/>
    </xf>
    <xf numFmtId="0" fontId="16" fillId="0" borderId="0" xfId="0" applyFont="1" applyBorder="1" applyAlignment="1">
      <alignment horizontal="center"/>
    </xf>
    <xf numFmtId="0" fontId="21" fillId="0" borderId="4" xfId="0" applyFont="1" applyFill="1" applyBorder="1" applyAlignment="1">
      <alignment vertical="center" wrapText="1"/>
    </xf>
    <xf numFmtId="14" fontId="21" fillId="0" borderId="4" xfId="0" quotePrefix="1" applyNumberFormat="1" applyFont="1" applyBorder="1" applyAlignment="1">
      <alignment horizontal="center" vertical="center" wrapText="1"/>
    </xf>
    <xf numFmtId="0" fontId="21" fillId="0" borderId="4" xfId="1" applyFont="1" applyBorder="1" applyAlignment="1">
      <alignment horizontal="center" vertical="center"/>
    </xf>
    <xf numFmtId="3" fontId="21" fillId="0" borderId="4" xfId="0" applyNumberFormat="1" applyFont="1" applyFill="1" applyBorder="1" applyAlignment="1">
      <alignment horizontal="right" vertical="center"/>
    </xf>
    <xf numFmtId="0" fontId="16" fillId="0" borderId="0" xfId="0" applyFont="1" applyBorder="1" applyAlignment="1">
      <alignment horizontal="center"/>
    </xf>
    <xf numFmtId="0" fontId="16" fillId="0" borderId="0" xfId="0" applyFont="1" applyBorder="1" applyAlignment="1">
      <alignment horizontal="left"/>
    </xf>
    <xf numFmtId="0" fontId="16" fillId="0" borderId="4" xfId="0" applyFont="1" applyBorder="1" applyAlignment="1">
      <alignment horizontal="center" vertical="center"/>
    </xf>
    <xf numFmtId="0" fontId="16" fillId="0" borderId="0" xfId="0" applyFont="1" applyAlignment="1">
      <alignment horizontal="left"/>
    </xf>
    <xf numFmtId="0" fontId="17" fillId="0" borderId="0" xfId="0" applyFont="1" applyAlignment="1">
      <alignment horizontal="left"/>
    </xf>
    <xf numFmtId="0" fontId="15" fillId="0" borderId="0" xfId="0" applyFont="1" applyAlignment="1">
      <alignment horizontal="center"/>
    </xf>
    <xf numFmtId="0" fontId="16" fillId="3" borderId="4" xfId="0" applyFont="1" applyFill="1" applyBorder="1" applyAlignment="1">
      <alignment vertical="center" wrapText="1"/>
    </xf>
    <xf numFmtId="14" fontId="5" fillId="3" borderId="4" xfId="0" quotePrefix="1" applyNumberFormat="1" applyFont="1" applyFill="1" applyBorder="1" applyAlignment="1">
      <alignment horizontal="center" vertical="center" wrapText="1"/>
    </xf>
    <xf numFmtId="0" fontId="5" fillId="3" borderId="4" xfId="1" applyFont="1" applyFill="1" applyBorder="1" applyAlignment="1">
      <alignment horizontal="center" vertical="center"/>
    </xf>
    <xf numFmtId="3" fontId="16" fillId="3" borderId="4" xfId="0" applyNumberFormat="1" applyFont="1" applyFill="1" applyBorder="1" applyAlignment="1">
      <alignment horizontal="right" vertical="center"/>
    </xf>
    <xf numFmtId="0" fontId="4" fillId="0" borderId="1" xfId="0" applyFont="1" applyFill="1" applyBorder="1" applyAlignment="1">
      <alignment horizontal="center" vertical="center"/>
    </xf>
    <xf numFmtId="0" fontId="4" fillId="0" borderId="2" xfId="0" applyFont="1" applyFill="1" applyBorder="1" applyAlignment="1">
      <alignment horizontal="center" vertical="center"/>
    </xf>
    <xf numFmtId="0" fontId="4" fillId="0" borderId="3" xfId="0" applyFont="1" applyFill="1" applyBorder="1" applyAlignment="1">
      <alignment horizontal="center" vertical="center"/>
    </xf>
    <xf numFmtId="3" fontId="8" fillId="0" borderId="0" xfId="0" applyNumberFormat="1" applyFont="1" applyFill="1" applyAlignment="1">
      <alignment horizontal="center" vertical="center"/>
    </xf>
    <xf numFmtId="0" fontId="15" fillId="0" borderId="0" xfId="0" applyFont="1" applyAlignment="1">
      <alignment horizontal="center"/>
    </xf>
    <xf numFmtId="0" fontId="16" fillId="0" borderId="0" xfId="0" applyFont="1" applyAlignment="1">
      <alignment horizontal="left"/>
    </xf>
    <xf numFmtId="0" fontId="17" fillId="0" borderId="0" xfId="0" applyFont="1" applyAlignment="1">
      <alignment horizontal="left"/>
    </xf>
    <xf numFmtId="0" fontId="16" fillId="0" borderId="4" xfId="0" applyFont="1" applyBorder="1" applyAlignment="1">
      <alignment horizontal="center" vertical="center"/>
    </xf>
    <xf numFmtId="0" fontId="16" fillId="0" borderId="0" xfId="0" applyFont="1" applyBorder="1" applyAlignment="1">
      <alignment horizontal="left"/>
    </xf>
    <xf numFmtId="0" fontId="16" fillId="0" borderId="0" xfId="0" applyFont="1" applyBorder="1" applyAlignment="1">
      <alignment horizontal="center"/>
    </xf>
    <xf numFmtId="0" fontId="3" fillId="3" borderId="0" xfId="0" applyFont="1" applyFill="1" applyAlignment="1">
      <alignment vertical="center"/>
    </xf>
    <xf numFmtId="0" fontId="2" fillId="3" borderId="4" xfId="0" applyFont="1" applyFill="1" applyBorder="1" applyAlignment="1">
      <alignment vertical="center"/>
    </xf>
    <xf numFmtId="164" fontId="2" fillId="3" borderId="4" xfId="0" applyNumberFormat="1" applyFont="1" applyFill="1" applyBorder="1" applyAlignment="1">
      <alignment vertical="center"/>
    </xf>
    <xf numFmtId="0" fontId="13" fillId="0" borderId="4" xfId="0" applyFont="1" applyFill="1" applyBorder="1"/>
    <xf numFmtId="0" fontId="4" fillId="0" borderId="1" xfId="0" applyFont="1" applyFill="1" applyBorder="1" applyAlignment="1">
      <alignment horizontal="center" vertical="center"/>
    </xf>
    <xf numFmtId="0" fontId="4" fillId="0" borderId="2" xfId="0" applyFont="1" applyFill="1" applyBorder="1" applyAlignment="1">
      <alignment horizontal="center" vertical="center"/>
    </xf>
    <xf numFmtId="0" fontId="4" fillId="0" borderId="3" xfId="0" applyFont="1" applyFill="1" applyBorder="1" applyAlignment="1">
      <alignment horizontal="center" vertical="center"/>
    </xf>
    <xf numFmtId="3" fontId="8" fillId="0" borderId="0" xfId="0" applyNumberFormat="1" applyFont="1" applyFill="1" applyAlignment="1">
      <alignment horizontal="center" vertical="center"/>
    </xf>
    <xf numFmtId="0" fontId="16" fillId="0" borderId="0" xfId="0" applyFont="1" applyBorder="1" applyAlignment="1">
      <alignment horizontal="center"/>
    </xf>
    <xf numFmtId="0" fontId="16" fillId="0" borderId="0" xfId="0" applyFont="1" applyBorder="1" applyAlignment="1">
      <alignment horizontal="left"/>
    </xf>
    <xf numFmtId="0" fontId="16" fillId="0" borderId="4" xfId="0" applyFont="1" applyBorder="1" applyAlignment="1">
      <alignment horizontal="center" vertical="center"/>
    </xf>
    <xf numFmtId="0" fontId="16" fillId="0" borderId="0" xfId="0" applyFont="1" applyAlignment="1">
      <alignment horizontal="left"/>
    </xf>
    <xf numFmtId="0" fontId="17" fillId="0" borderId="0" xfId="0" applyFont="1" applyAlignment="1">
      <alignment horizontal="left"/>
    </xf>
    <xf numFmtId="0" fontId="15" fillId="0" borderId="0" xfId="0" applyFont="1" applyAlignment="1">
      <alignment horizontal="center"/>
    </xf>
    <xf numFmtId="0" fontId="0" fillId="0" borderId="4" xfId="0" applyBorder="1"/>
    <xf numFmtId="0" fontId="4" fillId="0" borderId="1" xfId="0" applyFont="1" applyFill="1" applyBorder="1" applyAlignment="1">
      <alignment horizontal="center" vertical="center"/>
    </xf>
    <xf numFmtId="0" fontId="4" fillId="0" borderId="2" xfId="0" applyFont="1" applyFill="1" applyBorder="1" applyAlignment="1">
      <alignment horizontal="center" vertical="center"/>
    </xf>
    <xf numFmtId="0" fontId="4" fillId="0" borderId="3" xfId="0" applyFont="1" applyFill="1" applyBorder="1" applyAlignment="1">
      <alignment horizontal="center" vertical="center"/>
    </xf>
    <xf numFmtId="3" fontId="8" fillId="0" borderId="0" xfId="0" applyNumberFormat="1" applyFont="1" applyFill="1" applyAlignment="1">
      <alignment horizontal="center" vertical="center"/>
    </xf>
    <xf numFmtId="0" fontId="15" fillId="0" borderId="0" xfId="0" applyFont="1" applyAlignment="1">
      <alignment horizontal="center"/>
    </xf>
    <xf numFmtId="0" fontId="16" fillId="0" borderId="0" xfId="0" applyFont="1" applyAlignment="1">
      <alignment horizontal="left"/>
    </xf>
    <xf numFmtId="0" fontId="17" fillId="0" borderId="0" xfId="0" applyFont="1" applyAlignment="1">
      <alignment horizontal="left"/>
    </xf>
    <xf numFmtId="0" fontId="16" fillId="0" borderId="4" xfId="0" applyFont="1" applyBorder="1" applyAlignment="1">
      <alignment horizontal="center" vertical="center"/>
    </xf>
    <xf numFmtId="0" fontId="16" fillId="0" borderId="0" xfId="0" applyFont="1" applyBorder="1" applyAlignment="1">
      <alignment horizontal="left"/>
    </xf>
    <xf numFmtId="0" fontId="16" fillId="0" borderId="0" xfId="0" applyFont="1" applyBorder="1" applyAlignment="1">
      <alignment horizontal="center"/>
    </xf>
    <xf numFmtId="0" fontId="11" fillId="0" borderId="0" xfId="0" applyFont="1" applyFill="1" applyBorder="1"/>
    <xf numFmtId="41" fontId="2" fillId="0" borderId="0" xfId="0" applyNumberFormat="1" applyFont="1" applyFill="1" applyBorder="1" applyAlignment="1">
      <alignment vertical="center"/>
    </xf>
    <xf numFmtId="0" fontId="15" fillId="0" borderId="0" xfId="0" applyFont="1" applyAlignment="1">
      <alignment horizontal="center"/>
    </xf>
    <xf numFmtId="0" fontId="16" fillId="0" borderId="0" xfId="0" applyFont="1" applyAlignment="1">
      <alignment horizontal="left"/>
    </xf>
    <xf numFmtId="0" fontId="17" fillId="0" borderId="0" xfId="0" applyFont="1" applyAlignment="1">
      <alignment horizontal="left"/>
    </xf>
    <xf numFmtId="0" fontId="16" fillId="0" borderId="4" xfId="0" applyFont="1" applyBorder="1" applyAlignment="1">
      <alignment horizontal="center" vertical="center"/>
    </xf>
    <xf numFmtId="0" fontId="16" fillId="0" borderId="0" xfId="0" applyFont="1" applyBorder="1" applyAlignment="1">
      <alignment horizontal="left"/>
    </xf>
    <xf numFmtId="0" fontId="16" fillId="0" borderId="0" xfId="0" applyFont="1" applyBorder="1" applyAlignment="1">
      <alignment horizontal="center"/>
    </xf>
    <xf numFmtId="3" fontId="16" fillId="3" borderId="2" xfId="0" applyNumberFormat="1" applyFont="1" applyFill="1" applyBorder="1" applyAlignment="1">
      <alignment horizontal="right" vertical="center"/>
    </xf>
    <xf numFmtId="0" fontId="8" fillId="0" borderId="0" xfId="0" applyFont="1" applyFill="1" applyAlignment="1">
      <alignment horizontal="center" vertical="center"/>
    </xf>
    <xf numFmtId="0" fontId="1" fillId="0" borderId="0" xfId="0" applyFont="1" applyFill="1" applyAlignment="1">
      <alignment horizontal="center" vertical="center"/>
    </xf>
    <xf numFmtId="0" fontId="4" fillId="0" borderId="1" xfId="0" applyFont="1" applyFill="1" applyBorder="1" applyAlignment="1">
      <alignment horizontal="center" vertical="center" wrapText="1"/>
    </xf>
    <xf numFmtId="0" fontId="4" fillId="0" borderId="2" xfId="0" applyFont="1" applyFill="1" applyBorder="1" applyAlignment="1">
      <alignment horizontal="center" vertical="center" wrapText="1"/>
    </xf>
    <xf numFmtId="0" fontId="4" fillId="0" borderId="3" xfId="0" applyFont="1" applyFill="1" applyBorder="1" applyAlignment="1">
      <alignment horizontal="center" vertical="center" wrapText="1"/>
    </xf>
    <xf numFmtId="0" fontId="4" fillId="0" borderId="1" xfId="0" applyFont="1" applyFill="1" applyBorder="1" applyAlignment="1">
      <alignment horizontal="center" vertical="center"/>
    </xf>
    <xf numFmtId="0" fontId="4" fillId="0" borderId="2" xfId="0" applyFont="1" applyFill="1" applyBorder="1" applyAlignment="1">
      <alignment horizontal="center" vertical="center"/>
    </xf>
    <xf numFmtId="0" fontId="4" fillId="0" borderId="3" xfId="0" applyFont="1" applyFill="1" applyBorder="1" applyAlignment="1">
      <alignment horizontal="center" vertical="center"/>
    </xf>
    <xf numFmtId="3" fontId="8" fillId="0" borderId="0" xfId="0" applyNumberFormat="1" applyFont="1" applyFill="1" applyAlignment="1">
      <alignment horizontal="center" vertical="center"/>
    </xf>
    <xf numFmtId="0" fontId="9" fillId="0" borderId="0" xfId="0" applyFont="1" applyFill="1" applyAlignment="1">
      <alignment horizontal="center" vertical="center"/>
    </xf>
    <xf numFmtId="0" fontId="1" fillId="3" borderId="0" xfId="0" applyFont="1" applyFill="1" applyAlignment="1">
      <alignment horizontal="center" vertical="center"/>
    </xf>
    <xf numFmtId="0" fontId="1" fillId="4" borderId="0" xfId="0" applyFont="1" applyFill="1" applyAlignment="1">
      <alignment horizontal="center" vertical="center"/>
    </xf>
    <xf numFmtId="0" fontId="15" fillId="0" borderId="0" xfId="0" applyFont="1" applyAlignment="1">
      <alignment horizontal="center"/>
    </xf>
    <xf numFmtId="0" fontId="16" fillId="0" borderId="0" xfId="0" applyFont="1" applyAlignment="1">
      <alignment horizontal="left"/>
    </xf>
    <xf numFmtId="0" fontId="17" fillId="0" borderId="0" xfId="0" applyFont="1" applyAlignment="1">
      <alignment horizontal="left"/>
    </xf>
    <xf numFmtId="0" fontId="17" fillId="0" borderId="0" xfId="0" applyFont="1" applyFill="1" applyAlignment="1">
      <alignment horizontal="right"/>
    </xf>
    <xf numFmtId="0" fontId="16" fillId="0" borderId="7" xfId="0" applyFont="1" applyFill="1" applyBorder="1" applyAlignment="1">
      <alignment horizontal="center"/>
    </xf>
    <xf numFmtId="0" fontId="16" fillId="0" borderId="8" xfId="0" applyFont="1" applyFill="1" applyBorder="1" applyAlignment="1">
      <alignment horizontal="center"/>
    </xf>
    <xf numFmtId="0" fontId="16" fillId="0" borderId="9" xfId="0" applyFont="1" applyFill="1" applyBorder="1" applyAlignment="1">
      <alignment horizontal="center"/>
    </xf>
    <xf numFmtId="0" fontId="16" fillId="0" borderId="10" xfId="0" applyFont="1" applyFill="1" applyBorder="1" applyAlignment="1">
      <alignment horizontal="center"/>
    </xf>
    <xf numFmtId="0" fontId="19" fillId="0" borderId="4" xfId="0" applyFont="1" applyBorder="1" applyAlignment="1">
      <alignment horizontal="center" vertical="center"/>
    </xf>
    <xf numFmtId="0" fontId="16" fillId="0" borderId="4" xfId="0" applyFont="1" applyBorder="1" applyAlignment="1">
      <alignment horizontal="center" vertical="center"/>
    </xf>
    <xf numFmtId="0" fontId="16" fillId="0" borderId="4" xfId="0" applyFont="1" applyFill="1" applyBorder="1" applyAlignment="1">
      <alignment horizontal="center" vertical="center"/>
    </xf>
    <xf numFmtId="0" fontId="16" fillId="0" borderId="0" xfId="0" applyFont="1" applyBorder="1" applyAlignment="1">
      <alignment horizontal="left"/>
    </xf>
    <xf numFmtId="0" fontId="16" fillId="0" borderId="0" xfId="0" applyFont="1" applyBorder="1" applyAlignment="1">
      <alignment horizontal="center"/>
    </xf>
    <xf numFmtId="3" fontId="16" fillId="0" borderId="0" xfId="0" applyNumberFormat="1" applyFont="1" applyFill="1" applyBorder="1" applyAlignment="1">
      <alignment horizontal="center"/>
    </xf>
    <xf numFmtId="49" fontId="20" fillId="0" borderId="0" xfId="0" applyNumberFormat="1" applyFont="1" applyBorder="1" applyAlignment="1">
      <alignment horizontal="center"/>
    </xf>
    <xf numFmtId="49" fontId="20" fillId="0" borderId="0" xfId="0" applyNumberFormat="1" applyFont="1" applyFill="1" applyBorder="1" applyAlignment="1">
      <alignment horizontal="center"/>
    </xf>
    <xf numFmtId="0" fontId="17" fillId="0" borderId="0" xfId="0" applyFont="1" applyAlignment="1">
      <alignment horizontal="right"/>
    </xf>
    <xf numFmtId="0" fontId="16" fillId="0" borderId="7" xfId="0" applyFont="1" applyBorder="1" applyAlignment="1">
      <alignment horizontal="center"/>
    </xf>
    <xf numFmtId="0" fontId="16" fillId="0" borderId="8" xfId="0" applyFont="1" applyBorder="1" applyAlignment="1">
      <alignment horizontal="center"/>
    </xf>
    <xf numFmtId="0" fontId="16" fillId="0" borderId="9" xfId="0" applyFont="1" applyBorder="1" applyAlignment="1">
      <alignment horizontal="center"/>
    </xf>
    <xf numFmtId="0" fontId="16" fillId="0" borderId="10" xfId="0" applyFont="1" applyBorder="1" applyAlignment="1">
      <alignment horizontal="center"/>
    </xf>
    <xf numFmtId="0" fontId="19" fillId="0" borderId="11" xfId="0" applyFont="1" applyBorder="1" applyAlignment="1">
      <alignment horizontal="center" vertical="center"/>
    </xf>
    <xf numFmtId="0" fontId="19" fillId="0" borderId="12" xfId="0" applyFont="1" applyBorder="1" applyAlignment="1">
      <alignment horizontal="center" vertical="center"/>
    </xf>
    <xf numFmtId="0" fontId="19" fillId="0" borderId="5" xfId="0" applyFont="1" applyBorder="1" applyAlignment="1">
      <alignment horizontal="center" vertical="center"/>
    </xf>
    <xf numFmtId="0" fontId="16" fillId="0" borderId="1" xfId="0" applyFont="1" applyBorder="1" applyAlignment="1">
      <alignment horizontal="center" vertical="center"/>
    </xf>
    <xf numFmtId="0" fontId="16" fillId="0" borderId="2" xfId="0" applyFont="1" applyBorder="1" applyAlignment="1">
      <alignment horizontal="center" vertical="center"/>
    </xf>
    <xf numFmtId="0" fontId="16" fillId="0" borderId="3" xfId="0" applyFont="1" applyBorder="1" applyAlignment="1">
      <alignment horizontal="center" vertical="center"/>
    </xf>
    <xf numFmtId="0" fontId="16" fillId="0" borderId="7" xfId="0" applyFont="1" applyBorder="1" applyAlignment="1">
      <alignment horizontal="center" vertical="center"/>
    </xf>
    <xf numFmtId="0" fontId="16" fillId="0" borderId="8" xfId="0" applyFont="1" applyBorder="1" applyAlignment="1">
      <alignment horizontal="center" vertical="center"/>
    </xf>
    <xf numFmtId="0" fontId="16" fillId="0" borderId="9" xfId="0" applyFont="1" applyBorder="1" applyAlignment="1">
      <alignment horizontal="center" vertical="center"/>
    </xf>
    <xf numFmtId="0" fontId="16" fillId="0" borderId="10" xfId="0" applyFont="1" applyBorder="1" applyAlignment="1">
      <alignment horizontal="center" vertical="center"/>
    </xf>
    <xf numFmtId="0" fontId="16" fillId="0" borderId="1" xfId="0" applyFont="1" applyFill="1" applyBorder="1" applyAlignment="1">
      <alignment horizontal="center" vertical="center"/>
    </xf>
    <xf numFmtId="0" fontId="16" fillId="0" borderId="2" xfId="0" applyFont="1" applyFill="1" applyBorder="1" applyAlignment="1">
      <alignment horizontal="center" vertical="center"/>
    </xf>
    <xf numFmtId="0" fontId="16" fillId="0" borderId="3" xfId="0" applyFont="1" applyFill="1" applyBorder="1" applyAlignment="1">
      <alignment horizontal="center" vertical="center"/>
    </xf>
    <xf numFmtId="3" fontId="16" fillId="0" borderId="0" xfId="0" applyNumberFormat="1" applyFont="1" applyBorder="1" applyAlignment="1">
      <alignment horizontal="center"/>
    </xf>
    <xf numFmtId="0" fontId="22" fillId="0" borderId="0" xfId="0" applyFont="1" applyFill="1" applyAlignment="1">
      <alignment horizontal="center"/>
    </xf>
    <xf numFmtId="0" fontId="5" fillId="0" borderId="0" xfId="0" applyFont="1" applyFill="1" applyAlignment="1">
      <alignment horizontal="left"/>
    </xf>
    <xf numFmtId="0" fontId="23" fillId="0" borderId="0" xfId="0" applyFont="1" applyFill="1" applyAlignment="1">
      <alignment horizontal="left"/>
    </xf>
    <xf numFmtId="0" fontId="23" fillId="0" borderId="0" xfId="0" applyFont="1" applyFill="1" applyAlignment="1">
      <alignment horizontal="right"/>
    </xf>
    <xf numFmtId="0" fontId="5" fillId="0" borderId="1" xfId="0" applyFont="1" applyFill="1" applyBorder="1" applyAlignment="1">
      <alignment horizontal="center" vertical="center"/>
    </xf>
    <xf numFmtId="0" fontId="5" fillId="0" borderId="2" xfId="0" applyFont="1" applyFill="1" applyBorder="1" applyAlignment="1">
      <alignment horizontal="center" vertical="center"/>
    </xf>
    <xf numFmtId="0" fontId="5" fillId="0" borderId="3" xfId="0" applyFont="1" applyFill="1" applyBorder="1" applyAlignment="1">
      <alignment horizontal="center" vertical="center"/>
    </xf>
    <xf numFmtId="0" fontId="5" fillId="0" borderId="7" xfId="0" applyFont="1" applyFill="1" applyBorder="1" applyAlignment="1">
      <alignment horizontal="center" vertical="center"/>
    </xf>
    <xf numFmtId="0" fontId="5" fillId="0" borderId="8" xfId="0" applyFont="1" applyFill="1" applyBorder="1" applyAlignment="1">
      <alignment horizontal="center" vertical="center"/>
    </xf>
    <xf numFmtId="0" fontId="5" fillId="0" borderId="9" xfId="0" applyFont="1" applyFill="1" applyBorder="1" applyAlignment="1">
      <alignment horizontal="center" vertical="center"/>
    </xf>
    <xf numFmtId="0" fontId="5" fillId="0" borderId="10" xfId="0" applyFont="1" applyFill="1" applyBorder="1" applyAlignment="1">
      <alignment horizontal="center" vertical="center"/>
    </xf>
    <xf numFmtId="0" fontId="5" fillId="0" borderId="7" xfId="0" applyFont="1" applyFill="1" applyBorder="1" applyAlignment="1">
      <alignment horizontal="center"/>
    </xf>
    <xf numFmtId="0" fontId="5" fillId="0" borderId="8" xfId="0" applyFont="1" applyFill="1" applyBorder="1" applyAlignment="1">
      <alignment horizontal="center"/>
    </xf>
    <xf numFmtId="0" fontId="5" fillId="0" borderId="9" xfId="0" applyFont="1" applyFill="1" applyBorder="1" applyAlignment="1">
      <alignment horizontal="center"/>
    </xf>
    <xf numFmtId="0" fontId="5" fillId="0" borderId="10" xfId="0" applyFont="1" applyFill="1" applyBorder="1" applyAlignment="1">
      <alignment horizontal="center"/>
    </xf>
    <xf numFmtId="0" fontId="19" fillId="0" borderId="11" xfId="0" applyFont="1" applyFill="1" applyBorder="1" applyAlignment="1">
      <alignment horizontal="center" vertical="center"/>
    </xf>
    <xf numFmtId="0" fontId="19" fillId="0" borderId="12" xfId="0" applyFont="1" applyFill="1" applyBorder="1" applyAlignment="1">
      <alignment horizontal="center" vertical="center"/>
    </xf>
    <xf numFmtId="0" fontId="19" fillId="0" borderId="5" xfId="0" applyFont="1" applyFill="1" applyBorder="1" applyAlignment="1">
      <alignment horizontal="center" vertical="center"/>
    </xf>
    <xf numFmtId="0" fontId="16" fillId="0" borderId="0" xfId="0" applyFont="1" applyFill="1" applyBorder="1" applyAlignment="1">
      <alignment horizontal="left"/>
    </xf>
    <xf numFmtId="0" fontId="16" fillId="0" borderId="0" xfId="0" applyFont="1" applyFill="1" applyBorder="1" applyAlignment="1">
      <alignment horizontal="center"/>
    </xf>
  </cellXfs>
  <cellStyles count="3">
    <cellStyle name="Normal" xfId="0" builtinId="0"/>
    <cellStyle name="Normal 2" xfId="2"/>
    <cellStyle name="Normal 3" xfId="1"/>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dimension ref="A1:O4113"/>
  <sheetViews>
    <sheetView tabSelected="1" view="pageBreakPreview" topLeftCell="A4084" zoomScale="115" zoomScaleNormal="115" zoomScaleSheetLayoutView="115" workbookViewId="0">
      <selection activeCell="B3979" sqref="B3979"/>
    </sheetView>
  </sheetViews>
  <sheetFormatPr defaultRowHeight="12.75"/>
  <cols>
    <col min="1" max="1" width="6.85546875" style="23" customWidth="1"/>
    <col min="2" max="2" width="34.5703125" style="23" customWidth="1"/>
    <col min="3" max="3" width="10.85546875" style="24" customWidth="1"/>
    <col min="4" max="4" width="10.85546875" style="23" customWidth="1"/>
    <col min="5" max="5" width="10.85546875" style="24" customWidth="1"/>
    <col min="6" max="6" width="10.85546875" style="31" customWidth="1"/>
    <col min="7" max="7" width="10.85546875" style="23" customWidth="1"/>
    <col min="8" max="8" width="7.7109375" style="1" customWidth="1"/>
    <col min="9" max="16384" width="9.140625" style="23"/>
  </cols>
  <sheetData>
    <row r="1" spans="1:8" ht="15" customHeight="1">
      <c r="A1" s="457" t="s">
        <v>0</v>
      </c>
      <c r="B1" s="457"/>
      <c r="C1" s="457"/>
      <c r="D1" s="457"/>
      <c r="E1" s="457"/>
      <c r="F1" s="457"/>
      <c r="G1" s="457"/>
      <c r="H1" s="457"/>
    </row>
    <row r="2" spans="1:8" ht="15" customHeight="1">
      <c r="A2" s="457" t="s">
        <v>1</v>
      </c>
      <c r="B2" s="457"/>
      <c r="C2" s="457"/>
      <c r="D2" s="457"/>
      <c r="E2" s="457"/>
      <c r="F2" s="457"/>
      <c r="G2" s="457"/>
      <c r="H2" s="457"/>
    </row>
    <row r="3" spans="1:8" ht="15" customHeight="1">
      <c r="A3" s="457" t="s">
        <v>2</v>
      </c>
      <c r="B3" s="457"/>
      <c r="C3" s="457"/>
      <c r="D3" s="457"/>
      <c r="E3" s="457"/>
      <c r="F3" s="457"/>
      <c r="G3" s="457"/>
      <c r="H3" s="457"/>
    </row>
    <row r="4" spans="1:8" ht="12" customHeight="1">
      <c r="A4" s="2"/>
      <c r="B4" s="2"/>
      <c r="C4" s="2"/>
      <c r="D4" s="2"/>
      <c r="E4" s="2"/>
      <c r="F4" s="2"/>
      <c r="G4" s="2"/>
      <c r="H4" s="2"/>
    </row>
    <row r="5" spans="1:8" ht="12" customHeight="1">
      <c r="A5" s="2" t="s">
        <v>3</v>
      </c>
      <c r="B5" s="2"/>
      <c r="C5" s="2"/>
      <c r="D5" s="2"/>
      <c r="E5" s="2"/>
      <c r="F5" s="2"/>
      <c r="G5" s="2"/>
      <c r="H5" s="2"/>
    </row>
    <row r="6" spans="1:8" ht="12" customHeight="1">
      <c r="A6" s="2" t="s">
        <v>168</v>
      </c>
      <c r="B6" s="2"/>
      <c r="C6" s="2"/>
      <c r="D6" s="2"/>
      <c r="E6" s="2"/>
      <c r="F6" s="2"/>
      <c r="G6" s="2"/>
      <c r="H6" s="2"/>
    </row>
    <row r="7" spans="1:8" ht="12" customHeight="1">
      <c r="A7" s="2" t="s">
        <v>167</v>
      </c>
      <c r="B7" s="1"/>
      <c r="C7" s="2"/>
      <c r="D7" s="2"/>
      <c r="E7" s="2"/>
      <c r="F7" s="2"/>
      <c r="G7" s="2"/>
      <c r="H7" s="2"/>
    </row>
    <row r="8" spans="1:8" ht="12" customHeight="1">
      <c r="A8" s="1"/>
      <c r="B8" s="1"/>
      <c r="C8" s="3"/>
      <c r="D8" s="1"/>
      <c r="E8" s="3"/>
      <c r="F8" s="1"/>
      <c r="G8" s="1"/>
    </row>
    <row r="9" spans="1:8" ht="12" customHeight="1">
      <c r="A9" s="1"/>
      <c r="B9" s="1"/>
      <c r="C9" s="3"/>
      <c r="D9" s="1"/>
      <c r="E9" s="3"/>
      <c r="F9" s="22"/>
      <c r="G9" s="1"/>
    </row>
    <row r="10" spans="1:8" ht="12" customHeight="1">
      <c r="A10" s="458" t="s">
        <v>4</v>
      </c>
      <c r="B10" s="461" t="s">
        <v>5</v>
      </c>
      <c r="C10" s="4"/>
      <c r="D10" s="4" t="s">
        <v>6</v>
      </c>
      <c r="E10" s="4" t="s">
        <v>7</v>
      </c>
      <c r="F10" s="4" t="s">
        <v>6</v>
      </c>
      <c r="G10" s="4" t="s">
        <v>8</v>
      </c>
      <c r="H10" s="4" t="s">
        <v>9</v>
      </c>
    </row>
    <row r="11" spans="1:8" ht="12" customHeight="1">
      <c r="A11" s="459"/>
      <c r="B11" s="462"/>
      <c r="C11" s="5" t="s">
        <v>10</v>
      </c>
      <c r="D11" s="5" t="s">
        <v>11</v>
      </c>
      <c r="E11" s="5" t="s">
        <v>12</v>
      </c>
      <c r="F11" s="5" t="s">
        <v>13</v>
      </c>
      <c r="G11" s="5" t="s">
        <v>14</v>
      </c>
      <c r="H11" s="5" t="s">
        <v>15</v>
      </c>
    </row>
    <row r="12" spans="1:8" ht="12" customHeight="1">
      <c r="A12" s="459"/>
      <c r="B12" s="462"/>
      <c r="C12" s="5"/>
      <c r="D12" s="5" t="s">
        <v>16</v>
      </c>
      <c r="E12" s="5"/>
      <c r="F12" s="5" t="s">
        <v>17</v>
      </c>
      <c r="G12" s="5" t="s">
        <v>18</v>
      </c>
      <c r="H12" s="5" t="s">
        <v>19</v>
      </c>
    </row>
    <row r="13" spans="1:8" ht="12" customHeight="1">
      <c r="A13" s="460"/>
      <c r="B13" s="463"/>
      <c r="C13" s="5" t="s">
        <v>20</v>
      </c>
      <c r="D13" s="6" t="s">
        <v>20</v>
      </c>
      <c r="E13" s="6" t="s">
        <v>20</v>
      </c>
      <c r="F13" s="6" t="s">
        <v>20</v>
      </c>
      <c r="G13" s="6" t="s">
        <v>20</v>
      </c>
      <c r="H13" s="5" t="s">
        <v>21</v>
      </c>
    </row>
    <row r="14" spans="1:8" ht="12" customHeight="1">
      <c r="A14" s="7">
        <v>1</v>
      </c>
      <c r="B14" s="7">
        <v>2</v>
      </c>
      <c r="C14" s="8">
        <v>3</v>
      </c>
      <c r="D14" s="9">
        <v>4</v>
      </c>
      <c r="E14" s="8">
        <v>5</v>
      </c>
      <c r="F14" s="8">
        <v>6</v>
      </c>
      <c r="G14" s="8">
        <v>7</v>
      </c>
      <c r="H14" s="8">
        <v>8</v>
      </c>
    </row>
    <row r="15" spans="1:8" ht="12" customHeight="1">
      <c r="A15" s="33" t="s">
        <v>22</v>
      </c>
      <c r="B15" s="32" t="s">
        <v>170</v>
      </c>
      <c r="C15" s="34"/>
      <c r="D15" s="10"/>
      <c r="E15" s="11"/>
      <c r="F15" s="10"/>
      <c r="G15" s="10"/>
      <c r="H15" s="10"/>
    </row>
    <row r="16" spans="1:8" ht="12" customHeight="1">
      <c r="A16" s="10" t="s">
        <v>23</v>
      </c>
      <c r="B16" s="10" t="s">
        <v>24</v>
      </c>
      <c r="C16" s="11"/>
      <c r="D16" s="10"/>
      <c r="E16" s="11"/>
      <c r="F16" s="10"/>
      <c r="G16" s="10"/>
      <c r="H16" s="10"/>
    </row>
    <row r="17" spans="1:8" ht="12" customHeight="1">
      <c r="A17" s="10" t="s">
        <v>25</v>
      </c>
      <c r="B17" s="10" t="s">
        <v>161</v>
      </c>
      <c r="C17" s="11"/>
      <c r="D17" s="10"/>
      <c r="E17" s="11"/>
      <c r="F17" s="10"/>
      <c r="G17" s="10"/>
      <c r="H17" s="10"/>
    </row>
    <row r="18" spans="1:8" ht="12" customHeight="1">
      <c r="A18" s="10" t="s">
        <v>26</v>
      </c>
      <c r="B18" s="10" t="s">
        <v>27</v>
      </c>
      <c r="C18" s="11"/>
      <c r="D18" s="10"/>
      <c r="E18" s="11"/>
      <c r="F18" s="10"/>
      <c r="G18" s="10"/>
      <c r="H18" s="10"/>
    </row>
    <row r="19" spans="1:8" ht="12" customHeight="1">
      <c r="A19" s="45">
        <v>51</v>
      </c>
      <c r="B19" s="45" t="s">
        <v>28</v>
      </c>
      <c r="C19" s="46"/>
      <c r="D19" s="46"/>
      <c r="E19" s="49"/>
      <c r="F19" s="51"/>
      <c r="G19" s="51"/>
      <c r="H19" s="51"/>
    </row>
    <row r="20" spans="1:8" s="29" customFormat="1" ht="12" customHeight="1">
      <c r="A20" s="14" t="s">
        <v>29</v>
      </c>
      <c r="B20" s="12" t="s">
        <v>62</v>
      </c>
      <c r="C20" s="13"/>
      <c r="D20" s="13"/>
      <c r="E20" s="13"/>
      <c r="F20" s="12"/>
      <c r="G20" s="12"/>
      <c r="H20" s="10"/>
    </row>
    <row r="21" spans="1:8" ht="12" customHeight="1">
      <c r="A21" s="15">
        <v>525112</v>
      </c>
      <c r="B21" s="16" t="s">
        <v>32</v>
      </c>
      <c r="C21" s="17"/>
      <c r="D21" s="25"/>
      <c r="E21" s="26"/>
      <c r="F21" s="25"/>
      <c r="G21" s="25"/>
      <c r="H21" s="10"/>
    </row>
    <row r="22" spans="1:8" ht="12" customHeight="1">
      <c r="A22" s="18" t="s">
        <v>31</v>
      </c>
      <c r="B22" s="10" t="s">
        <v>33</v>
      </c>
      <c r="C22" s="11">
        <v>14400000</v>
      </c>
      <c r="D22" s="25"/>
      <c r="E22" s="26"/>
      <c r="F22" s="11">
        <f>E22+D22</f>
        <v>0</v>
      </c>
      <c r="G22" s="11">
        <f>C22-F22</f>
        <v>14400000</v>
      </c>
      <c r="H22" s="43">
        <f>F22/C22*100</f>
        <v>0</v>
      </c>
    </row>
    <row r="23" spans="1:8" ht="12" customHeight="1">
      <c r="A23" s="18" t="s">
        <v>31</v>
      </c>
      <c r="B23" s="10" t="s">
        <v>34</v>
      </c>
      <c r="C23" s="11">
        <v>2800000</v>
      </c>
      <c r="D23" s="25"/>
      <c r="E23" s="26"/>
      <c r="F23" s="11">
        <f t="shared" ref="F23:F86" si="0">E23+D23</f>
        <v>0</v>
      </c>
      <c r="G23" s="11">
        <f t="shared" ref="G23:G86" si="1">C23-F23</f>
        <v>2800000</v>
      </c>
      <c r="H23" s="43">
        <f t="shared" ref="H23:H86" si="2">F23/C23*100</f>
        <v>0</v>
      </c>
    </row>
    <row r="24" spans="1:8" ht="12" customHeight="1">
      <c r="A24" s="18" t="s">
        <v>31</v>
      </c>
      <c r="B24" s="10" t="s">
        <v>35</v>
      </c>
      <c r="C24" s="11">
        <v>2800000</v>
      </c>
      <c r="D24" s="25"/>
      <c r="E24" s="26"/>
      <c r="F24" s="11">
        <f t="shared" si="0"/>
        <v>0</v>
      </c>
      <c r="G24" s="11">
        <f t="shared" si="1"/>
        <v>2800000</v>
      </c>
      <c r="H24" s="43">
        <f t="shared" si="2"/>
        <v>0</v>
      </c>
    </row>
    <row r="25" spans="1:8" ht="12" customHeight="1">
      <c r="A25" s="18" t="s">
        <v>31</v>
      </c>
      <c r="B25" s="10" t="s">
        <v>36</v>
      </c>
      <c r="C25" s="11">
        <v>2800000</v>
      </c>
      <c r="D25" s="25"/>
      <c r="E25" s="26"/>
      <c r="F25" s="11">
        <f t="shared" si="0"/>
        <v>0</v>
      </c>
      <c r="G25" s="11">
        <f t="shared" si="1"/>
        <v>2800000</v>
      </c>
      <c r="H25" s="43">
        <f t="shared" si="2"/>
        <v>0</v>
      </c>
    </row>
    <row r="26" spans="1:8" ht="12" customHeight="1">
      <c r="A26" s="18" t="s">
        <v>31</v>
      </c>
      <c r="B26" s="10" t="s">
        <v>37</v>
      </c>
      <c r="C26" s="11">
        <v>2100000</v>
      </c>
      <c r="D26" s="25"/>
      <c r="E26" s="26"/>
      <c r="F26" s="11">
        <f t="shared" si="0"/>
        <v>0</v>
      </c>
      <c r="G26" s="11">
        <f t="shared" si="1"/>
        <v>2100000</v>
      </c>
      <c r="H26" s="43">
        <f t="shared" si="2"/>
        <v>0</v>
      </c>
    </row>
    <row r="27" spans="1:8" ht="12" customHeight="1">
      <c r="A27" s="18" t="s">
        <v>31</v>
      </c>
      <c r="B27" s="10" t="s">
        <v>38</v>
      </c>
      <c r="C27" s="11">
        <v>26250000</v>
      </c>
      <c r="D27" s="25"/>
      <c r="E27" s="26"/>
      <c r="F27" s="11">
        <f t="shared" si="0"/>
        <v>0</v>
      </c>
      <c r="G27" s="11">
        <f t="shared" si="1"/>
        <v>26250000</v>
      </c>
      <c r="H27" s="43">
        <f t="shared" si="2"/>
        <v>0</v>
      </c>
    </row>
    <row r="28" spans="1:8" ht="12" customHeight="1">
      <c r="A28" s="15">
        <v>525113</v>
      </c>
      <c r="B28" s="16" t="s">
        <v>39</v>
      </c>
      <c r="C28" s="17"/>
      <c r="D28" s="25"/>
      <c r="E28" s="26"/>
      <c r="F28" s="11">
        <f t="shared" si="0"/>
        <v>0</v>
      </c>
      <c r="G28" s="11">
        <f t="shared" si="1"/>
        <v>0</v>
      </c>
      <c r="H28" s="43"/>
    </row>
    <row r="29" spans="1:8" ht="12" customHeight="1">
      <c r="A29" s="18" t="s">
        <v>31</v>
      </c>
      <c r="B29" s="10" t="s">
        <v>40</v>
      </c>
      <c r="C29" s="11">
        <v>5400000</v>
      </c>
      <c r="D29" s="25"/>
      <c r="E29" s="26"/>
      <c r="F29" s="11">
        <f t="shared" si="0"/>
        <v>0</v>
      </c>
      <c r="G29" s="11">
        <f t="shared" si="1"/>
        <v>5400000</v>
      </c>
      <c r="H29" s="43">
        <f t="shared" si="2"/>
        <v>0</v>
      </c>
    </row>
    <row r="30" spans="1:8" ht="12" customHeight="1">
      <c r="A30" s="18" t="s">
        <v>31</v>
      </c>
      <c r="B30" s="10" t="s">
        <v>41</v>
      </c>
      <c r="C30" s="11">
        <v>5400000</v>
      </c>
      <c r="D30" s="25"/>
      <c r="E30" s="26"/>
      <c r="F30" s="11">
        <f t="shared" si="0"/>
        <v>0</v>
      </c>
      <c r="G30" s="11">
        <f t="shared" si="1"/>
        <v>5400000</v>
      </c>
      <c r="H30" s="43">
        <f t="shared" si="2"/>
        <v>0</v>
      </c>
    </row>
    <row r="31" spans="1:8" ht="12" customHeight="1">
      <c r="A31" s="18" t="s">
        <v>31</v>
      </c>
      <c r="B31" s="10" t="s">
        <v>42</v>
      </c>
      <c r="C31" s="11">
        <v>5400000</v>
      </c>
      <c r="D31" s="25"/>
      <c r="E31" s="26"/>
      <c r="F31" s="11">
        <f t="shared" si="0"/>
        <v>0</v>
      </c>
      <c r="G31" s="11">
        <f t="shared" si="1"/>
        <v>5400000</v>
      </c>
      <c r="H31" s="43">
        <f t="shared" si="2"/>
        <v>0</v>
      </c>
    </row>
    <row r="32" spans="1:8" ht="12" customHeight="1">
      <c r="A32" s="15">
        <v>525115</v>
      </c>
      <c r="B32" s="16" t="s">
        <v>43</v>
      </c>
      <c r="C32" s="17"/>
      <c r="D32" s="25"/>
      <c r="E32" s="26"/>
      <c r="F32" s="11">
        <f t="shared" si="0"/>
        <v>0</v>
      </c>
      <c r="G32" s="11">
        <f t="shared" si="1"/>
        <v>0</v>
      </c>
      <c r="H32" s="43"/>
    </row>
    <row r="33" spans="1:8" ht="12" customHeight="1">
      <c r="A33" s="18" t="s">
        <v>31</v>
      </c>
      <c r="B33" s="10" t="s">
        <v>44</v>
      </c>
      <c r="C33" s="11">
        <v>2000000</v>
      </c>
      <c r="D33" s="25"/>
      <c r="E33" s="26"/>
      <c r="F33" s="11">
        <f t="shared" si="0"/>
        <v>0</v>
      </c>
      <c r="G33" s="11">
        <f t="shared" si="1"/>
        <v>2000000</v>
      </c>
      <c r="H33" s="43">
        <f t="shared" si="2"/>
        <v>0</v>
      </c>
    </row>
    <row r="34" spans="1:8" ht="12" customHeight="1">
      <c r="A34" s="18" t="s">
        <v>31</v>
      </c>
      <c r="B34" s="10" t="s">
        <v>45</v>
      </c>
      <c r="C34" s="11">
        <v>1200000</v>
      </c>
      <c r="D34" s="25"/>
      <c r="E34" s="26"/>
      <c r="F34" s="11">
        <f t="shared" si="0"/>
        <v>0</v>
      </c>
      <c r="G34" s="11">
        <f t="shared" si="1"/>
        <v>1200000</v>
      </c>
      <c r="H34" s="43">
        <f t="shared" si="2"/>
        <v>0</v>
      </c>
    </row>
    <row r="35" spans="1:8" ht="12" customHeight="1">
      <c r="A35" s="18" t="s">
        <v>31</v>
      </c>
      <c r="B35" s="10" t="s">
        <v>46</v>
      </c>
      <c r="C35" s="11">
        <v>3000000</v>
      </c>
      <c r="D35" s="25"/>
      <c r="E35" s="26"/>
      <c r="F35" s="11">
        <f t="shared" si="0"/>
        <v>0</v>
      </c>
      <c r="G35" s="11">
        <f t="shared" si="1"/>
        <v>3000000</v>
      </c>
      <c r="H35" s="43">
        <f t="shared" si="2"/>
        <v>0</v>
      </c>
    </row>
    <row r="36" spans="1:8" ht="12" customHeight="1">
      <c r="A36" s="18" t="s">
        <v>31</v>
      </c>
      <c r="B36" s="10" t="s">
        <v>47</v>
      </c>
      <c r="C36" s="11">
        <v>3800000</v>
      </c>
      <c r="D36" s="25"/>
      <c r="E36" s="26"/>
      <c r="F36" s="11">
        <f t="shared" si="0"/>
        <v>0</v>
      </c>
      <c r="G36" s="11">
        <f t="shared" si="1"/>
        <v>3800000</v>
      </c>
      <c r="H36" s="43">
        <f t="shared" si="2"/>
        <v>0</v>
      </c>
    </row>
    <row r="37" spans="1:8" ht="12" customHeight="1">
      <c r="A37" s="18" t="s">
        <v>31</v>
      </c>
      <c r="B37" s="10" t="s">
        <v>48</v>
      </c>
      <c r="C37" s="11">
        <v>2000000</v>
      </c>
      <c r="D37" s="25"/>
      <c r="E37" s="26"/>
      <c r="F37" s="11">
        <f t="shared" si="0"/>
        <v>0</v>
      </c>
      <c r="G37" s="11">
        <f t="shared" si="1"/>
        <v>2000000</v>
      </c>
      <c r="H37" s="43">
        <f t="shared" si="2"/>
        <v>0</v>
      </c>
    </row>
    <row r="38" spans="1:8" ht="12" customHeight="1">
      <c r="A38" s="18" t="s">
        <v>31</v>
      </c>
      <c r="B38" s="10" t="s">
        <v>49</v>
      </c>
      <c r="C38" s="11">
        <v>6000000</v>
      </c>
      <c r="D38" s="25"/>
      <c r="E38" s="26"/>
      <c r="F38" s="11">
        <f t="shared" si="0"/>
        <v>0</v>
      </c>
      <c r="G38" s="11">
        <f t="shared" si="1"/>
        <v>6000000</v>
      </c>
      <c r="H38" s="43">
        <f t="shared" si="2"/>
        <v>0</v>
      </c>
    </row>
    <row r="39" spans="1:8" s="29" customFormat="1" ht="12" customHeight="1">
      <c r="A39" s="14" t="s">
        <v>50</v>
      </c>
      <c r="B39" s="12" t="s">
        <v>51</v>
      </c>
      <c r="C39" s="13"/>
      <c r="D39" s="27"/>
      <c r="E39" s="28"/>
      <c r="F39" s="11">
        <f t="shared" si="0"/>
        <v>0</v>
      </c>
      <c r="G39" s="11">
        <f t="shared" si="1"/>
        <v>0</v>
      </c>
      <c r="H39" s="43"/>
    </row>
    <row r="40" spans="1:8" ht="12" customHeight="1">
      <c r="A40" s="15">
        <v>525111</v>
      </c>
      <c r="B40" s="16" t="s">
        <v>30</v>
      </c>
      <c r="C40" s="17"/>
      <c r="D40" s="25"/>
      <c r="E40" s="26"/>
      <c r="F40" s="11">
        <f t="shared" si="0"/>
        <v>0</v>
      </c>
      <c r="G40" s="11">
        <f t="shared" si="1"/>
        <v>0</v>
      </c>
      <c r="H40" s="43"/>
    </row>
    <row r="41" spans="1:8" ht="12" customHeight="1">
      <c r="A41" s="18" t="s">
        <v>31</v>
      </c>
      <c r="B41" s="10" t="s">
        <v>52</v>
      </c>
      <c r="C41" s="11">
        <v>2000000</v>
      </c>
      <c r="D41" s="25"/>
      <c r="E41" s="26"/>
      <c r="F41" s="11">
        <f t="shared" si="0"/>
        <v>0</v>
      </c>
      <c r="G41" s="11">
        <f t="shared" si="1"/>
        <v>2000000</v>
      </c>
      <c r="H41" s="43">
        <f t="shared" si="2"/>
        <v>0</v>
      </c>
    </row>
    <row r="42" spans="1:8" ht="12" customHeight="1">
      <c r="A42" s="15">
        <v>525112</v>
      </c>
      <c r="B42" s="16" t="s">
        <v>32</v>
      </c>
      <c r="C42" s="17"/>
      <c r="D42" s="25"/>
      <c r="E42" s="26"/>
      <c r="F42" s="11">
        <f t="shared" si="0"/>
        <v>0</v>
      </c>
      <c r="G42" s="11">
        <f t="shared" si="1"/>
        <v>0</v>
      </c>
      <c r="H42" s="43"/>
    </row>
    <row r="43" spans="1:8" ht="12" customHeight="1">
      <c r="A43" s="18" t="s">
        <v>31</v>
      </c>
      <c r="B43" s="10" t="s">
        <v>53</v>
      </c>
      <c r="C43" s="11">
        <v>1175000</v>
      </c>
      <c r="D43" s="25"/>
      <c r="E43" s="26"/>
      <c r="F43" s="11">
        <f t="shared" si="0"/>
        <v>0</v>
      </c>
      <c r="G43" s="11">
        <f t="shared" si="1"/>
        <v>1175000</v>
      </c>
      <c r="H43" s="43">
        <f t="shared" si="2"/>
        <v>0</v>
      </c>
    </row>
    <row r="44" spans="1:8" ht="12" customHeight="1">
      <c r="A44" s="18" t="s">
        <v>31</v>
      </c>
      <c r="B44" s="10" t="s">
        <v>54</v>
      </c>
      <c r="C44" s="11">
        <v>1880000</v>
      </c>
      <c r="D44" s="25"/>
      <c r="E44" s="26"/>
      <c r="F44" s="11">
        <f t="shared" si="0"/>
        <v>0</v>
      </c>
      <c r="G44" s="11">
        <f t="shared" si="1"/>
        <v>1880000</v>
      </c>
      <c r="H44" s="43">
        <f t="shared" si="2"/>
        <v>0</v>
      </c>
    </row>
    <row r="45" spans="1:8" ht="12" customHeight="1">
      <c r="A45" s="15">
        <v>525115</v>
      </c>
      <c r="B45" s="16" t="s">
        <v>43</v>
      </c>
      <c r="C45" s="17"/>
      <c r="D45" s="25"/>
      <c r="E45" s="26"/>
      <c r="F45" s="11">
        <f t="shared" si="0"/>
        <v>0</v>
      </c>
      <c r="G45" s="11">
        <f t="shared" si="1"/>
        <v>0</v>
      </c>
      <c r="H45" s="43"/>
    </row>
    <row r="46" spans="1:8" ht="12" customHeight="1">
      <c r="A46" s="18" t="s">
        <v>31</v>
      </c>
      <c r="B46" s="10" t="s">
        <v>55</v>
      </c>
      <c r="C46" s="11">
        <v>500000</v>
      </c>
      <c r="D46" s="25"/>
      <c r="E46" s="26"/>
      <c r="F46" s="11">
        <f t="shared" si="0"/>
        <v>0</v>
      </c>
      <c r="G46" s="11">
        <f t="shared" si="1"/>
        <v>500000</v>
      </c>
      <c r="H46" s="43">
        <f t="shared" si="2"/>
        <v>0</v>
      </c>
    </row>
    <row r="47" spans="1:8" s="29" customFormat="1" ht="12" customHeight="1">
      <c r="A47" s="14" t="s">
        <v>56</v>
      </c>
      <c r="B47" s="12" t="s">
        <v>57</v>
      </c>
      <c r="C47" s="13"/>
      <c r="D47" s="27"/>
      <c r="E47" s="28"/>
      <c r="F47" s="11">
        <f t="shared" si="0"/>
        <v>0</v>
      </c>
      <c r="G47" s="11">
        <f t="shared" si="1"/>
        <v>0</v>
      </c>
      <c r="H47" s="43"/>
    </row>
    <row r="48" spans="1:8" ht="12" customHeight="1">
      <c r="A48" s="15">
        <v>525111</v>
      </c>
      <c r="B48" s="16" t="s">
        <v>30</v>
      </c>
      <c r="C48" s="17"/>
      <c r="D48" s="25"/>
      <c r="E48" s="26"/>
      <c r="F48" s="11">
        <f t="shared" si="0"/>
        <v>0</v>
      </c>
      <c r="G48" s="11">
        <f t="shared" si="1"/>
        <v>0</v>
      </c>
      <c r="H48" s="43"/>
    </row>
    <row r="49" spans="1:8" ht="12" customHeight="1">
      <c r="A49" s="18" t="s">
        <v>31</v>
      </c>
      <c r="B49" s="10" t="s">
        <v>58</v>
      </c>
      <c r="C49" s="11">
        <v>2000000</v>
      </c>
      <c r="D49" s="25"/>
      <c r="E49" s="26"/>
      <c r="F49" s="11">
        <f t="shared" si="0"/>
        <v>0</v>
      </c>
      <c r="G49" s="11">
        <f t="shared" si="1"/>
        <v>2000000</v>
      </c>
      <c r="H49" s="43">
        <f t="shared" si="2"/>
        <v>0</v>
      </c>
    </row>
    <row r="50" spans="1:8" ht="12" customHeight="1">
      <c r="A50" s="15">
        <v>525112</v>
      </c>
      <c r="B50" s="16" t="s">
        <v>32</v>
      </c>
      <c r="C50" s="17"/>
      <c r="D50" s="25"/>
      <c r="E50" s="26"/>
      <c r="F50" s="11">
        <f t="shared" si="0"/>
        <v>0</v>
      </c>
      <c r="G50" s="11">
        <f t="shared" si="1"/>
        <v>0</v>
      </c>
      <c r="H50" s="43"/>
    </row>
    <row r="51" spans="1:8" ht="12" customHeight="1">
      <c r="A51" s="18" t="s">
        <v>31</v>
      </c>
      <c r="B51" s="10" t="s">
        <v>53</v>
      </c>
      <c r="C51" s="11">
        <v>2025000</v>
      </c>
      <c r="D51" s="25"/>
      <c r="E51" s="26"/>
      <c r="F51" s="11">
        <f t="shared" si="0"/>
        <v>0</v>
      </c>
      <c r="G51" s="11">
        <f t="shared" si="1"/>
        <v>2025000</v>
      </c>
      <c r="H51" s="43">
        <f t="shared" si="2"/>
        <v>0</v>
      </c>
    </row>
    <row r="52" spans="1:8" ht="12" customHeight="1">
      <c r="A52" s="18" t="s">
        <v>31</v>
      </c>
      <c r="B52" s="10" t="s">
        <v>54</v>
      </c>
      <c r="C52" s="11">
        <v>3240000</v>
      </c>
      <c r="D52" s="25"/>
      <c r="E52" s="26"/>
      <c r="F52" s="11">
        <f t="shared" si="0"/>
        <v>0</v>
      </c>
      <c r="G52" s="11">
        <f t="shared" si="1"/>
        <v>3240000</v>
      </c>
      <c r="H52" s="43">
        <f t="shared" si="2"/>
        <v>0</v>
      </c>
    </row>
    <row r="53" spans="1:8" ht="12" customHeight="1">
      <c r="A53" s="15">
        <v>525115</v>
      </c>
      <c r="B53" s="16" t="s">
        <v>43</v>
      </c>
      <c r="C53" s="17"/>
      <c r="D53" s="25"/>
      <c r="E53" s="26"/>
      <c r="F53" s="11">
        <f t="shared" si="0"/>
        <v>0</v>
      </c>
      <c r="G53" s="11">
        <f t="shared" si="1"/>
        <v>0</v>
      </c>
      <c r="H53" s="43"/>
    </row>
    <row r="54" spans="1:8" ht="12" customHeight="1">
      <c r="A54" s="18" t="s">
        <v>31</v>
      </c>
      <c r="B54" s="10" t="s">
        <v>55</v>
      </c>
      <c r="C54" s="11">
        <v>500000</v>
      </c>
      <c r="D54" s="25"/>
      <c r="E54" s="26"/>
      <c r="F54" s="11">
        <f t="shared" si="0"/>
        <v>0</v>
      </c>
      <c r="G54" s="11">
        <f t="shared" si="1"/>
        <v>500000</v>
      </c>
      <c r="H54" s="43">
        <f t="shared" si="2"/>
        <v>0</v>
      </c>
    </row>
    <row r="55" spans="1:8" ht="12" customHeight="1">
      <c r="A55" s="45">
        <v>52</v>
      </c>
      <c r="B55" s="45" t="s">
        <v>61</v>
      </c>
      <c r="C55" s="46"/>
      <c r="D55" s="47"/>
      <c r="E55" s="48"/>
      <c r="F55" s="49">
        <f t="shared" si="0"/>
        <v>0</v>
      </c>
      <c r="G55" s="49">
        <f t="shared" si="1"/>
        <v>0</v>
      </c>
      <c r="H55" s="50"/>
    </row>
    <row r="56" spans="1:8" s="29" customFormat="1" ht="12" customHeight="1">
      <c r="A56" s="14" t="s">
        <v>29</v>
      </c>
      <c r="B56" s="12" t="s">
        <v>62</v>
      </c>
      <c r="C56" s="13"/>
      <c r="D56" s="27"/>
      <c r="E56" s="28"/>
      <c r="F56" s="11">
        <f t="shared" si="0"/>
        <v>0</v>
      </c>
      <c r="G56" s="11">
        <f t="shared" si="1"/>
        <v>0</v>
      </c>
      <c r="H56" s="43"/>
    </row>
    <row r="57" spans="1:8" ht="12" customHeight="1">
      <c r="A57" s="18">
        <v>525119</v>
      </c>
      <c r="B57" s="10" t="s">
        <v>63</v>
      </c>
      <c r="C57" s="11"/>
      <c r="D57" s="25"/>
      <c r="E57" s="26"/>
      <c r="F57" s="11">
        <f t="shared" si="0"/>
        <v>0</v>
      </c>
      <c r="G57" s="11">
        <f t="shared" si="1"/>
        <v>0</v>
      </c>
      <c r="H57" s="43"/>
    </row>
    <row r="58" spans="1:8" ht="12" customHeight="1">
      <c r="A58" s="30" t="s">
        <v>31</v>
      </c>
      <c r="B58" s="10" t="s">
        <v>64</v>
      </c>
      <c r="C58" s="11"/>
      <c r="D58" s="25"/>
      <c r="E58" s="26"/>
      <c r="F58" s="11">
        <f t="shared" si="0"/>
        <v>0</v>
      </c>
      <c r="G58" s="11">
        <f t="shared" si="1"/>
        <v>0</v>
      </c>
      <c r="H58" s="43"/>
    </row>
    <row r="59" spans="1:8" ht="12" customHeight="1">
      <c r="A59" s="30" t="s">
        <v>31</v>
      </c>
      <c r="B59" s="10" t="s">
        <v>65</v>
      </c>
      <c r="C59" s="11">
        <v>70500000</v>
      </c>
      <c r="D59" s="25"/>
      <c r="E59" s="26"/>
      <c r="F59" s="11">
        <f t="shared" si="0"/>
        <v>0</v>
      </c>
      <c r="G59" s="11">
        <f t="shared" si="1"/>
        <v>70500000</v>
      </c>
      <c r="H59" s="43">
        <f t="shared" si="2"/>
        <v>0</v>
      </c>
    </row>
    <row r="60" spans="1:8" ht="12" customHeight="1">
      <c r="A60" s="30" t="s">
        <v>31</v>
      </c>
      <c r="B60" s="10" t="s">
        <v>66</v>
      </c>
      <c r="C60" s="11">
        <v>21150000</v>
      </c>
      <c r="D60" s="25"/>
      <c r="E60" s="26"/>
      <c r="F60" s="11">
        <f t="shared" si="0"/>
        <v>0</v>
      </c>
      <c r="G60" s="11">
        <f t="shared" si="1"/>
        <v>21150000</v>
      </c>
      <c r="H60" s="43">
        <f t="shared" si="2"/>
        <v>0</v>
      </c>
    </row>
    <row r="61" spans="1:8" ht="12" customHeight="1">
      <c r="A61" s="30" t="s">
        <v>31</v>
      </c>
      <c r="B61" s="10" t="s">
        <v>67</v>
      </c>
      <c r="C61" s="11"/>
      <c r="D61" s="25"/>
      <c r="E61" s="26"/>
      <c r="F61" s="11">
        <f t="shared" si="0"/>
        <v>0</v>
      </c>
      <c r="G61" s="11">
        <f t="shared" si="1"/>
        <v>0</v>
      </c>
      <c r="H61" s="43"/>
    </row>
    <row r="62" spans="1:8" ht="12" customHeight="1">
      <c r="A62" s="30" t="s">
        <v>31</v>
      </c>
      <c r="B62" s="10" t="s">
        <v>68</v>
      </c>
      <c r="C62" s="11">
        <v>121500000</v>
      </c>
      <c r="D62" s="25"/>
      <c r="E62" s="26"/>
      <c r="F62" s="11">
        <f t="shared" si="0"/>
        <v>0</v>
      </c>
      <c r="G62" s="11">
        <f t="shared" si="1"/>
        <v>121500000</v>
      </c>
      <c r="H62" s="43">
        <f t="shared" si="2"/>
        <v>0</v>
      </c>
    </row>
    <row r="63" spans="1:8" ht="12" customHeight="1">
      <c r="A63" s="30" t="s">
        <v>31</v>
      </c>
      <c r="B63" s="10" t="s">
        <v>66</v>
      </c>
      <c r="C63" s="11">
        <v>36450000</v>
      </c>
      <c r="D63" s="25"/>
      <c r="E63" s="26"/>
      <c r="F63" s="11">
        <f t="shared" si="0"/>
        <v>0</v>
      </c>
      <c r="G63" s="11">
        <f t="shared" si="1"/>
        <v>36450000</v>
      </c>
      <c r="H63" s="43">
        <f t="shared" si="2"/>
        <v>0</v>
      </c>
    </row>
    <row r="64" spans="1:8" ht="12" customHeight="1">
      <c r="A64" s="30" t="s">
        <v>31</v>
      </c>
      <c r="B64" s="10" t="s">
        <v>69</v>
      </c>
      <c r="C64" s="11"/>
      <c r="D64" s="25"/>
      <c r="E64" s="26"/>
      <c r="F64" s="11">
        <f t="shared" si="0"/>
        <v>0</v>
      </c>
      <c r="G64" s="11">
        <f t="shared" si="1"/>
        <v>0</v>
      </c>
      <c r="H64" s="43"/>
    </row>
    <row r="65" spans="1:8" ht="12" customHeight="1">
      <c r="A65" s="30" t="s">
        <v>31</v>
      </c>
      <c r="B65" s="10" t="s">
        <v>68</v>
      </c>
      <c r="C65" s="11">
        <v>37500000</v>
      </c>
      <c r="D65" s="25"/>
      <c r="E65" s="26"/>
      <c r="F65" s="11">
        <f t="shared" si="0"/>
        <v>0</v>
      </c>
      <c r="G65" s="11">
        <f t="shared" si="1"/>
        <v>37500000</v>
      </c>
      <c r="H65" s="43">
        <f t="shared" si="2"/>
        <v>0</v>
      </c>
    </row>
    <row r="66" spans="1:8" ht="12" customHeight="1">
      <c r="A66" s="30" t="s">
        <v>31</v>
      </c>
      <c r="B66" s="10" t="s">
        <v>66</v>
      </c>
      <c r="C66" s="11">
        <v>11250000</v>
      </c>
      <c r="D66" s="25"/>
      <c r="E66" s="26"/>
      <c r="F66" s="11">
        <f t="shared" si="0"/>
        <v>0</v>
      </c>
      <c r="G66" s="11">
        <f t="shared" si="1"/>
        <v>11250000</v>
      </c>
      <c r="H66" s="43">
        <f t="shared" si="2"/>
        <v>0</v>
      </c>
    </row>
    <row r="67" spans="1:8" ht="12" customHeight="1">
      <c r="A67" s="18">
        <v>525121</v>
      </c>
      <c r="B67" s="10" t="s">
        <v>70</v>
      </c>
      <c r="C67" s="11"/>
      <c r="D67" s="25"/>
      <c r="E67" s="26"/>
      <c r="F67" s="11">
        <f t="shared" si="0"/>
        <v>0</v>
      </c>
      <c r="G67" s="11">
        <f t="shared" si="1"/>
        <v>0</v>
      </c>
      <c r="H67" s="43"/>
    </row>
    <row r="68" spans="1:8" ht="12" customHeight="1">
      <c r="A68" s="18" t="s">
        <v>31</v>
      </c>
      <c r="B68" s="10" t="s">
        <v>71</v>
      </c>
      <c r="C68" s="11">
        <v>64861000</v>
      </c>
      <c r="D68" s="25"/>
      <c r="E68" s="11">
        <v>1605000</v>
      </c>
      <c r="F68" s="11">
        <f t="shared" si="0"/>
        <v>1605000</v>
      </c>
      <c r="G68" s="11">
        <f t="shared" si="1"/>
        <v>63256000</v>
      </c>
      <c r="H68" s="43">
        <f t="shared" si="2"/>
        <v>2.4745224402954009</v>
      </c>
    </row>
    <row r="69" spans="1:8" ht="12" customHeight="1">
      <c r="A69" s="18" t="s">
        <v>31</v>
      </c>
      <c r="B69" s="10" t="s">
        <v>72</v>
      </c>
      <c r="C69" s="11">
        <v>150000000</v>
      </c>
      <c r="D69" s="25"/>
      <c r="E69" s="26"/>
      <c r="F69" s="11">
        <f t="shared" si="0"/>
        <v>0</v>
      </c>
      <c r="G69" s="11">
        <f t="shared" si="1"/>
        <v>150000000</v>
      </c>
      <c r="H69" s="43">
        <f t="shared" si="2"/>
        <v>0</v>
      </c>
    </row>
    <row r="70" spans="1:8" s="29" customFormat="1" ht="12" customHeight="1">
      <c r="A70" s="14" t="s">
        <v>50</v>
      </c>
      <c r="B70" s="12" t="s">
        <v>51</v>
      </c>
      <c r="C70" s="13"/>
      <c r="D70" s="27"/>
      <c r="E70" s="28"/>
      <c r="F70" s="11">
        <f t="shared" si="0"/>
        <v>0</v>
      </c>
      <c r="G70" s="11">
        <f t="shared" si="1"/>
        <v>0</v>
      </c>
      <c r="H70" s="43"/>
    </row>
    <row r="71" spans="1:8" ht="12" customHeight="1">
      <c r="A71" s="18">
        <v>525113</v>
      </c>
      <c r="B71" s="10" t="s">
        <v>39</v>
      </c>
      <c r="C71" s="11"/>
      <c r="D71" s="25"/>
      <c r="E71" s="26"/>
      <c r="F71" s="11">
        <f t="shared" si="0"/>
        <v>0</v>
      </c>
      <c r="G71" s="11">
        <f t="shared" si="1"/>
        <v>0</v>
      </c>
      <c r="H71" s="43"/>
    </row>
    <row r="72" spans="1:8" ht="12" customHeight="1">
      <c r="A72" s="18" t="s">
        <v>31</v>
      </c>
      <c r="B72" s="10" t="s">
        <v>73</v>
      </c>
      <c r="C72" s="11">
        <v>10500000</v>
      </c>
      <c r="D72" s="25"/>
      <c r="E72" s="26"/>
      <c r="F72" s="11">
        <f t="shared" si="0"/>
        <v>0</v>
      </c>
      <c r="G72" s="11">
        <f t="shared" si="1"/>
        <v>10500000</v>
      </c>
      <c r="H72" s="43">
        <f t="shared" si="2"/>
        <v>0</v>
      </c>
    </row>
    <row r="73" spans="1:8" ht="12" customHeight="1">
      <c r="A73" s="18" t="s">
        <v>31</v>
      </c>
      <c r="B73" s="10" t="s">
        <v>74</v>
      </c>
      <c r="C73" s="11">
        <v>10000000</v>
      </c>
      <c r="D73" s="25"/>
      <c r="E73" s="26"/>
      <c r="F73" s="11">
        <f t="shared" si="0"/>
        <v>0</v>
      </c>
      <c r="G73" s="11">
        <f t="shared" si="1"/>
        <v>10000000</v>
      </c>
      <c r="H73" s="43">
        <f t="shared" si="2"/>
        <v>0</v>
      </c>
    </row>
    <row r="74" spans="1:8" ht="12" customHeight="1">
      <c r="A74" s="18"/>
      <c r="B74" s="10" t="s">
        <v>158</v>
      </c>
      <c r="C74" s="11">
        <v>8000000</v>
      </c>
      <c r="D74" s="25"/>
      <c r="E74" s="26"/>
      <c r="F74" s="11">
        <f t="shared" si="0"/>
        <v>0</v>
      </c>
      <c r="G74" s="11">
        <f t="shared" si="1"/>
        <v>8000000</v>
      </c>
      <c r="H74" s="43">
        <f t="shared" si="2"/>
        <v>0</v>
      </c>
    </row>
    <row r="75" spans="1:8" ht="12" customHeight="1">
      <c r="A75" s="18">
        <v>525115</v>
      </c>
      <c r="B75" s="10" t="s">
        <v>43</v>
      </c>
      <c r="C75" s="11"/>
      <c r="D75" s="25"/>
      <c r="E75" s="26"/>
      <c r="F75" s="11">
        <f t="shared" si="0"/>
        <v>0</v>
      </c>
      <c r="G75" s="11">
        <f t="shared" si="1"/>
        <v>0</v>
      </c>
      <c r="H75" s="43"/>
    </row>
    <row r="76" spans="1:8" ht="12" customHeight="1">
      <c r="A76" s="18" t="s">
        <v>31</v>
      </c>
      <c r="B76" s="10" t="s">
        <v>160</v>
      </c>
      <c r="C76" s="11">
        <v>3600000</v>
      </c>
      <c r="D76" s="25"/>
      <c r="E76" s="26"/>
      <c r="F76" s="11">
        <f t="shared" si="0"/>
        <v>0</v>
      </c>
      <c r="G76" s="11">
        <f t="shared" si="1"/>
        <v>3600000</v>
      </c>
      <c r="H76" s="43">
        <f t="shared" si="2"/>
        <v>0</v>
      </c>
    </row>
    <row r="77" spans="1:8" ht="12" customHeight="1">
      <c r="A77" s="18" t="s">
        <v>31</v>
      </c>
      <c r="B77" s="10" t="s">
        <v>159</v>
      </c>
      <c r="C77" s="11">
        <v>10500000</v>
      </c>
      <c r="D77" s="25"/>
      <c r="E77" s="26"/>
      <c r="F77" s="11">
        <f t="shared" si="0"/>
        <v>0</v>
      </c>
      <c r="G77" s="11">
        <f t="shared" si="1"/>
        <v>10500000</v>
      </c>
      <c r="H77" s="43">
        <f t="shared" si="2"/>
        <v>0</v>
      </c>
    </row>
    <row r="78" spans="1:8" ht="12" customHeight="1">
      <c r="A78" s="18" t="s">
        <v>31</v>
      </c>
      <c r="B78" s="10" t="s">
        <v>76</v>
      </c>
      <c r="C78" s="11">
        <v>21000000</v>
      </c>
      <c r="D78" s="25"/>
      <c r="E78" s="26"/>
      <c r="F78" s="11">
        <f t="shared" si="0"/>
        <v>0</v>
      </c>
      <c r="G78" s="11">
        <f t="shared" si="1"/>
        <v>21000000</v>
      </c>
      <c r="H78" s="43">
        <f t="shared" si="2"/>
        <v>0</v>
      </c>
    </row>
    <row r="79" spans="1:8" s="29" customFormat="1" ht="12" customHeight="1">
      <c r="A79" s="14" t="s">
        <v>56</v>
      </c>
      <c r="B79" s="12" t="s">
        <v>77</v>
      </c>
      <c r="C79" s="13"/>
      <c r="D79" s="27"/>
      <c r="E79" s="28"/>
      <c r="F79" s="11">
        <f t="shared" si="0"/>
        <v>0</v>
      </c>
      <c r="G79" s="11">
        <f t="shared" si="1"/>
        <v>0</v>
      </c>
      <c r="H79" s="43"/>
    </row>
    <row r="80" spans="1:8" ht="12" customHeight="1">
      <c r="A80" s="18">
        <v>525113</v>
      </c>
      <c r="B80" s="10" t="s">
        <v>39</v>
      </c>
      <c r="C80" s="11"/>
      <c r="D80" s="25"/>
      <c r="E80" s="26"/>
      <c r="F80" s="11">
        <f t="shared" si="0"/>
        <v>0</v>
      </c>
      <c r="G80" s="11">
        <f t="shared" si="1"/>
        <v>0</v>
      </c>
      <c r="H80" s="43"/>
    </row>
    <row r="81" spans="1:8" ht="12" customHeight="1">
      <c r="A81" s="18" t="s">
        <v>31</v>
      </c>
      <c r="B81" s="10" t="s">
        <v>78</v>
      </c>
      <c r="C81" s="11">
        <v>6300000</v>
      </c>
      <c r="D81" s="25"/>
      <c r="E81" s="26"/>
      <c r="F81" s="11">
        <f t="shared" si="0"/>
        <v>0</v>
      </c>
      <c r="G81" s="11">
        <f t="shared" si="1"/>
        <v>6300000</v>
      </c>
      <c r="H81" s="43">
        <f t="shared" si="2"/>
        <v>0</v>
      </c>
    </row>
    <row r="82" spans="1:8" ht="12" customHeight="1">
      <c r="A82" s="18" t="s">
        <v>31</v>
      </c>
      <c r="B82" s="10" t="s">
        <v>79</v>
      </c>
      <c r="C82" s="11">
        <v>16000000</v>
      </c>
      <c r="D82" s="25"/>
      <c r="E82" s="26"/>
      <c r="F82" s="11">
        <f t="shared" si="0"/>
        <v>0</v>
      </c>
      <c r="G82" s="11">
        <f t="shared" si="1"/>
        <v>16000000</v>
      </c>
      <c r="H82" s="43">
        <f t="shared" si="2"/>
        <v>0</v>
      </c>
    </row>
    <row r="83" spans="1:8" ht="12" customHeight="1">
      <c r="A83" s="18"/>
      <c r="B83" s="10" t="s">
        <v>158</v>
      </c>
      <c r="C83" s="11">
        <v>20000000</v>
      </c>
      <c r="D83" s="25"/>
      <c r="E83" s="26"/>
      <c r="F83" s="11">
        <f t="shared" si="0"/>
        <v>0</v>
      </c>
      <c r="G83" s="11">
        <f t="shared" si="1"/>
        <v>20000000</v>
      </c>
      <c r="H83" s="43">
        <f t="shared" si="2"/>
        <v>0</v>
      </c>
    </row>
    <row r="84" spans="1:8" ht="12" customHeight="1">
      <c r="A84" s="18">
        <v>525115</v>
      </c>
      <c r="B84" s="10" t="s">
        <v>43</v>
      </c>
      <c r="C84" s="11"/>
      <c r="D84" s="25"/>
      <c r="E84" s="26"/>
      <c r="F84" s="11">
        <f t="shared" si="0"/>
        <v>0</v>
      </c>
      <c r="G84" s="11">
        <f t="shared" si="1"/>
        <v>0</v>
      </c>
      <c r="H84" s="43"/>
    </row>
    <row r="85" spans="1:8" ht="12" customHeight="1">
      <c r="A85" s="18" t="s">
        <v>31</v>
      </c>
      <c r="B85" s="10" t="s">
        <v>75</v>
      </c>
      <c r="C85" s="11">
        <v>6300000</v>
      </c>
      <c r="D85" s="25"/>
      <c r="E85" s="26"/>
      <c r="F85" s="11">
        <f t="shared" si="0"/>
        <v>0</v>
      </c>
      <c r="G85" s="11">
        <f t="shared" si="1"/>
        <v>6300000</v>
      </c>
      <c r="H85" s="43">
        <f t="shared" si="2"/>
        <v>0</v>
      </c>
    </row>
    <row r="86" spans="1:8" ht="12" customHeight="1">
      <c r="A86" s="18" t="s">
        <v>31</v>
      </c>
      <c r="B86" s="10" t="s">
        <v>80</v>
      </c>
      <c r="C86" s="11">
        <v>1500000</v>
      </c>
      <c r="D86" s="25"/>
      <c r="E86" s="26"/>
      <c r="F86" s="11">
        <f t="shared" si="0"/>
        <v>0</v>
      </c>
      <c r="G86" s="11">
        <f t="shared" si="1"/>
        <v>1500000</v>
      </c>
      <c r="H86" s="43">
        <f t="shared" si="2"/>
        <v>0</v>
      </c>
    </row>
    <row r="87" spans="1:8" ht="12" customHeight="1">
      <c r="A87" s="18" t="s">
        <v>31</v>
      </c>
      <c r="B87" s="10" t="s">
        <v>81</v>
      </c>
      <c r="C87" s="11">
        <v>21000000</v>
      </c>
      <c r="D87" s="25"/>
      <c r="E87" s="26"/>
      <c r="F87" s="11">
        <f t="shared" ref="F87:F150" si="3">E87+D87</f>
        <v>0</v>
      </c>
      <c r="G87" s="11">
        <f t="shared" ref="G87:G150" si="4">C87-F87</f>
        <v>21000000</v>
      </c>
      <c r="H87" s="43">
        <f t="shared" ref="H87:H149" si="5">F87/C87*100</f>
        <v>0</v>
      </c>
    </row>
    <row r="88" spans="1:8" ht="12" customHeight="1">
      <c r="A88" s="45">
        <v>53</v>
      </c>
      <c r="B88" s="45" t="s">
        <v>82</v>
      </c>
      <c r="C88" s="46"/>
      <c r="D88" s="47"/>
      <c r="E88" s="48"/>
      <c r="F88" s="49">
        <f t="shared" si="3"/>
        <v>0</v>
      </c>
      <c r="G88" s="49">
        <f t="shared" si="4"/>
        <v>0</v>
      </c>
      <c r="H88" s="50"/>
    </row>
    <row r="89" spans="1:8" s="29" customFormat="1" ht="12" customHeight="1">
      <c r="A89" s="14" t="s">
        <v>50</v>
      </c>
      <c r="B89" s="12" t="s">
        <v>51</v>
      </c>
      <c r="C89" s="13"/>
      <c r="D89" s="27"/>
      <c r="E89" s="28"/>
      <c r="F89" s="11">
        <f t="shared" si="3"/>
        <v>0</v>
      </c>
      <c r="G89" s="11">
        <f t="shared" si="4"/>
        <v>0</v>
      </c>
      <c r="H89" s="43"/>
    </row>
    <row r="90" spans="1:8" ht="12" customHeight="1">
      <c r="A90" s="18">
        <v>525113</v>
      </c>
      <c r="B90" s="10" t="s">
        <v>39</v>
      </c>
      <c r="C90" s="11"/>
      <c r="D90" s="25"/>
      <c r="E90" s="26"/>
      <c r="F90" s="11">
        <f t="shared" si="3"/>
        <v>0</v>
      </c>
      <c r="G90" s="11">
        <f t="shared" si="4"/>
        <v>0</v>
      </c>
      <c r="H90" s="43"/>
    </row>
    <row r="91" spans="1:8" ht="12" customHeight="1">
      <c r="A91" s="18" t="s">
        <v>31</v>
      </c>
      <c r="B91" s="10" t="s">
        <v>83</v>
      </c>
      <c r="C91" s="11">
        <v>3600000</v>
      </c>
      <c r="D91" s="25"/>
      <c r="E91" s="26"/>
      <c r="F91" s="11">
        <f t="shared" si="3"/>
        <v>0</v>
      </c>
      <c r="G91" s="11">
        <f t="shared" si="4"/>
        <v>3600000</v>
      </c>
      <c r="H91" s="43">
        <f t="shared" si="5"/>
        <v>0</v>
      </c>
    </row>
    <row r="92" spans="1:8" ht="12" customHeight="1">
      <c r="A92" s="18" t="s">
        <v>31</v>
      </c>
      <c r="B92" s="10" t="s">
        <v>84</v>
      </c>
      <c r="C92" s="11">
        <v>3650000</v>
      </c>
      <c r="D92" s="25"/>
      <c r="E92" s="26"/>
      <c r="F92" s="11">
        <f t="shared" si="3"/>
        <v>0</v>
      </c>
      <c r="G92" s="11">
        <f t="shared" si="4"/>
        <v>3650000</v>
      </c>
      <c r="H92" s="43">
        <f t="shared" si="5"/>
        <v>0</v>
      </c>
    </row>
    <row r="93" spans="1:8" ht="12" customHeight="1">
      <c r="A93" s="18">
        <v>525115</v>
      </c>
      <c r="B93" s="10" t="s">
        <v>43</v>
      </c>
      <c r="C93" s="11"/>
      <c r="D93" s="25"/>
      <c r="E93" s="26"/>
      <c r="F93" s="11">
        <f t="shared" si="3"/>
        <v>0</v>
      </c>
      <c r="G93" s="11">
        <f t="shared" si="4"/>
        <v>0</v>
      </c>
      <c r="H93" s="43"/>
    </row>
    <row r="94" spans="1:8" ht="12" customHeight="1">
      <c r="A94" s="18" t="s">
        <v>31</v>
      </c>
      <c r="B94" s="10" t="s">
        <v>162</v>
      </c>
      <c r="C94" s="11">
        <v>4000000</v>
      </c>
      <c r="D94" s="25"/>
      <c r="E94" s="11">
        <v>1080000</v>
      </c>
      <c r="F94" s="11">
        <f t="shared" si="3"/>
        <v>1080000</v>
      </c>
      <c r="G94" s="11">
        <f t="shared" si="4"/>
        <v>2920000</v>
      </c>
      <c r="H94" s="43">
        <f t="shared" si="5"/>
        <v>27</v>
      </c>
    </row>
    <row r="95" spans="1:8" ht="12" customHeight="1">
      <c r="A95" s="18" t="s">
        <v>31</v>
      </c>
      <c r="B95" s="10" t="s">
        <v>85</v>
      </c>
      <c r="C95" s="11">
        <v>300000</v>
      </c>
      <c r="D95" s="25"/>
      <c r="E95" s="11"/>
      <c r="F95" s="11">
        <f t="shared" si="3"/>
        <v>0</v>
      </c>
      <c r="G95" s="11">
        <f t="shared" si="4"/>
        <v>300000</v>
      </c>
      <c r="H95" s="43">
        <f t="shared" si="5"/>
        <v>0</v>
      </c>
    </row>
    <row r="96" spans="1:8" ht="12" customHeight="1">
      <c r="A96" s="18" t="s">
        <v>31</v>
      </c>
      <c r="B96" s="10" t="s">
        <v>86</v>
      </c>
      <c r="C96" s="11">
        <v>7500000</v>
      </c>
      <c r="D96" s="25"/>
      <c r="E96" s="11">
        <v>2310000</v>
      </c>
      <c r="F96" s="11">
        <f t="shared" si="3"/>
        <v>2310000</v>
      </c>
      <c r="G96" s="11">
        <f t="shared" si="4"/>
        <v>5190000</v>
      </c>
      <c r="H96" s="43">
        <f t="shared" si="5"/>
        <v>30.8</v>
      </c>
    </row>
    <row r="97" spans="1:8" ht="12" customHeight="1">
      <c r="A97" s="18" t="s">
        <v>31</v>
      </c>
      <c r="B97" s="10" t="s">
        <v>163</v>
      </c>
      <c r="C97" s="11">
        <v>5000000</v>
      </c>
      <c r="D97" s="25"/>
      <c r="E97" s="11">
        <v>1000000</v>
      </c>
      <c r="F97" s="11">
        <f t="shared" si="3"/>
        <v>1000000</v>
      </c>
      <c r="G97" s="11">
        <f t="shared" si="4"/>
        <v>4000000</v>
      </c>
      <c r="H97" s="43">
        <f t="shared" si="5"/>
        <v>20</v>
      </c>
    </row>
    <row r="98" spans="1:8" ht="12" customHeight="1">
      <c r="A98" s="18"/>
      <c r="B98" s="10" t="s">
        <v>164</v>
      </c>
      <c r="C98" s="11">
        <v>5000000</v>
      </c>
      <c r="D98" s="25"/>
      <c r="E98" s="11">
        <v>2200000</v>
      </c>
      <c r="F98" s="11">
        <f t="shared" si="3"/>
        <v>2200000</v>
      </c>
      <c r="G98" s="11">
        <f t="shared" si="4"/>
        <v>2800000</v>
      </c>
      <c r="H98" s="43">
        <f t="shared" si="5"/>
        <v>44</v>
      </c>
    </row>
    <row r="99" spans="1:8" ht="12" customHeight="1">
      <c r="A99" s="18" t="s">
        <v>31</v>
      </c>
      <c r="B99" s="10" t="s">
        <v>87</v>
      </c>
      <c r="C99" s="11">
        <v>6000000</v>
      </c>
      <c r="D99" s="25"/>
      <c r="E99" s="26"/>
      <c r="F99" s="11">
        <f t="shared" si="3"/>
        <v>0</v>
      </c>
      <c r="G99" s="11">
        <f t="shared" si="4"/>
        <v>6000000</v>
      </c>
      <c r="H99" s="43">
        <f t="shared" si="5"/>
        <v>0</v>
      </c>
    </row>
    <row r="100" spans="1:8" ht="12" customHeight="1">
      <c r="A100" s="18" t="s">
        <v>31</v>
      </c>
      <c r="B100" s="10" t="s">
        <v>88</v>
      </c>
      <c r="C100" s="11">
        <v>4500000</v>
      </c>
      <c r="D100" s="25"/>
      <c r="E100" s="26"/>
      <c r="F100" s="11">
        <f t="shared" si="3"/>
        <v>0</v>
      </c>
      <c r="G100" s="11">
        <f t="shared" si="4"/>
        <v>4500000</v>
      </c>
      <c r="H100" s="43">
        <f t="shared" si="5"/>
        <v>0</v>
      </c>
    </row>
    <row r="101" spans="1:8" ht="12" customHeight="1">
      <c r="A101" s="18">
        <v>525119</v>
      </c>
      <c r="B101" s="10" t="s">
        <v>63</v>
      </c>
      <c r="C101" s="26"/>
      <c r="D101" s="25"/>
      <c r="E101" s="26"/>
      <c r="F101" s="11">
        <f t="shared" si="3"/>
        <v>0</v>
      </c>
      <c r="G101" s="11">
        <f t="shared" si="4"/>
        <v>0</v>
      </c>
      <c r="H101" s="43"/>
    </row>
    <row r="102" spans="1:8" ht="12" customHeight="1">
      <c r="A102" s="18"/>
      <c r="B102" s="10" t="s">
        <v>165</v>
      </c>
      <c r="C102" s="11">
        <v>2400000</v>
      </c>
      <c r="D102" s="25"/>
      <c r="E102" s="26"/>
      <c r="F102" s="11">
        <f t="shared" si="3"/>
        <v>0</v>
      </c>
      <c r="G102" s="11">
        <f t="shared" si="4"/>
        <v>2400000</v>
      </c>
      <c r="H102" s="43">
        <f t="shared" si="5"/>
        <v>0</v>
      </c>
    </row>
    <row r="103" spans="1:8" ht="12" customHeight="1">
      <c r="A103" s="30" t="s">
        <v>31</v>
      </c>
      <c r="B103" s="10" t="s">
        <v>89</v>
      </c>
      <c r="C103" s="11">
        <v>2300000</v>
      </c>
      <c r="D103" s="25"/>
      <c r="E103" s="26"/>
      <c r="F103" s="11">
        <f t="shared" si="3"/>
        <v>0</v>
      </c>
      <c r="G103" s="11">
        <f t="shared" si="4"/>
        <v>2300000</v>
      </c>
      <c r="H103" s="43">
        <f t="shared" si="5"/>
        <v>0</v>
      </c>
    </row>
    <row r="104" spans="1:8" ht="12" customHeight="1">
      <c r="A104" s="30" t="s">
        <v>31</v>
      </c>
      <c r="B104" s="10" t="s">
        <v>90</v>
      </c>
      <c r="C104" s="11">
        <v>20000000</v>
      </c>
      <c r="D104" s="25"/>
      <c r="E104" s="26"/>
      <c r="F104" s="11">
        <f t="shared" si="3"/>
        <v>0</v>
      </c>
      <c r="G104" s="11">
        <f t="shared" si="4"/>
        <v>20000000</v>
      </c>
      <c r="H104" s="43">
        <f t="shared" si="5"/>
        <v>0</v>
      </c>
    </row>
    <row r="105" spans="1:8" ht="12" customHeight="1">
      <c r="A105" s="30" t="s">
        <v>31</v>
      </c>
      <c r="B105" s="10" t="s">
        <v>91</v>
      </c>
      <c r="C105" s="11">
        <v>12625000</v>
      </c>
      <c r="D105" s="25"/>
      <c r="E105" s="26"/>
      <c r="F105" s="11">
        <f t="shared" si="3"/>
        <v>0</v>
      </c>
      <c r="G105" s="11">
        <f t="shared" si="4"/>
        <v>12625000</v>
      </c>
      <c r="H105" s="43">
        <f t="shared" si="5"/>
        <v>0</v>
      </c>
    </row>
    <row r="106" spans="1:8" ht="12" customHeight="1">
      <c r="A106" s="30" t="s">
        <v>31</v>
      </c>
      <c r="B106" s="10" t="s">
        <v>92</v>
      </c>
      <c r="C106" s="11">
        <v>3030000</v>
      </c>
      <c r="D106" s="25"/>
      <c r="E106" s="26"/>
      <c r="F106" s="11">
        <f t="shared" si="3"/>
        <v>0</v>
      </c>
      <c r="G106" s="11">
        <f t="shared" si="4"/>
        <v>3030000</v>
      </c>
      <c r="H106" s="43">
        <f t="shared" si="5"/>
        <v>0</v>
      </c>
    </row>
    <row r="107" spans="1:8" ht="12" customHeight="1">
      <c r="A107" s="30" t="s">
        <v>31</v>
      </c>
      <c r="B107" s="10" t="s">
        <v>93</v>
      </c>
      <c r="C107" s="11">
        <v>6060000</v>
      </c>
      <c r="D107" s="25"/>
      <c r="E107" s="26"/>
      <c r="F107" s="11">
        <f t="shared" si="3"/>
        <v>0</v>
      </c>
      <c r="G107" s="11">
        <f t="shared" si="4"/>
        <v>6060000</v>
      </c>
      <c r="H107" s="43">
        <f t="shared" si="5"/>
        <v>0</v>
      </c>
    </row>
    <row r="108" spans="1:8" ht="12" customHeight="1">
      <c r="A108" s="30" t="s">
        <v>31</v>
      </c>
      <c r="B108" s="10" t="s">
        <v>94</v>
      </c>
      <c r="C108" s="11">
        <v>2350000</v>
      </c>
      <c r="D108" s="25"/>
      <c r="E108" s="26"/>
      <c r="F108" s="11">
        <f t="shared" si="3"/>
        <v>0</v>
      </c>
      <c r="G108" s="11">
        <f t="shared" si="4"/>
        <v>2350000</v>
      </c>
      <c r="H108" s="43">
        <f t="shared" si="5"/>
        <v>0</v>
      </c>
    </row>
    <row r="109" spans="1:8" ht="12" customHeight="1">
      <c r="A109" s="30" t="s">
        <v>31</v>
      </c>
      <c r="B109" s="10" t="s">
        <v>95</v>
      </c>
      <c r="C109" s="11">
        <v>9400000</v>
      </c>
      <c r="D109" s="25"/>
      <c r="E109" s="26"/>
      <c r="F109" s="11">
        <f t="shared" si="3"/>
        <v>0</v>
      </c>
      <c r="G109" s="11">
        <f t="shared" si="4"/>
        <v>9400000</v>
      </c>
      <c r="H109" s="43">
        <f t="shared" si="5"/>
        <v>0</v>
      </c>
    </row>
    <row r="110" spans="1:8" ht="12" customHeight="1">
      <c r="A110" s="30" t="s">
        <v>31</v>
      </c>
      <c r="B110" s="10" t="s">
        <v>96</v>
      </c>
      <c r="C110" s="11">
        <v>3525000</v>
      </c>
      <c r="D110" s="25"/>
      <c r="E110" s="26"/>
      <c r="F110" s="11">
        <f t="shared" si="3"/>
        <v>0</v>
      </c>
      <c r="G110" s="11">
        <f t="shared" si="4"/>
        <v>3525000</v>
      </c>
      <c r="H110" s="43">
        <f t="shared" si="5"/>
        <v>0</v>
      </c>
    </row>
    <row r="111" spans="1:8" ht="12" customHeight="1">
      <c r="A111" s="30" t="s">
        <v>31</v>
      </c>
      <c r="B111" s="10" t="s">
        <v>97</v>
      </c>
      <c r="C111" s="11">
        <v>3525000</v>
      </c>
      <c r="D111" s="25"/>
      <c r="E111" s="26"/>
      <c r="F111" s="11">
        <f t="shared" si="3"/>
        <v>0</v>
      </c>
      <c r="G111" s="11">
        <f t="shared" si="4"/>
        <v>3525000</v>
      </c>
      <c r="H111" s="43">
        <f t="shared" si="5"/>
        <v>0</v>
      </c>
    </row>
    <row r="112" spans="1:8" ht="12" customHeight="1">
      <c r="A112" s="30" t="s">
        <v>31</v>
      </c>
      <c r="B112" s="10" t="s">
        <v>98</v>
      </c>
      <c r="C112" s="11">
        <v>1175000</v>
      </c>
      <c r="D112" s="25"/>
      <c r="E112" s="26"/>
      <c r="F112" s="11">
        <f t="shared" si="3"/>
        <v>0</v>
      </c>
      <c r="G112" s="11">
        <f t="shared" si="4"/>
        <v>1175000</v>
      </c>
      <c r="H112" s="43">
        <f t="shared" si="5"/>
        <v>0</v>
      </c>
    </row>
    <row r="113" spans="1:8" ht="12" customHeight="1">
      <c r="A113" s="30" t="s">
        <v>31</v>
      </c>
      <c r="B113" s="10" t="s">
        <v>99</v>
      </c>
      <c r="C113" s="11">
        <v>64400000</v>
      </c>
      <c r="D113" s="25"/>
      <c r="E113" s="11">
        <v>15790000</v>
      </c>
      <c r="F113" s="11">
        <f t="shared" si="3"/>
        <v>15790000</v>
      </c>
      <c r="G113" s="11">
        <f t="shared" si="4"/>
        <v>48610000</v>
      </c>
      <c r="H113" s="43">
        <f t="shared" si="5"/>
        <v>24.518633540372669</v>
      </c>
    </row>
    <row r="114" spans="1:8" ht="12" customHeight="1">
      <c r="A114" s="30" t="s">
        <v>31</v>
      </c>
      <c r="B114" s="10" t="s">
        <v>100</v>
      </c>
      <c r="C114" s="11">
        <v>2350000</v>
      </c>
      <c r="D114" s="25"/>
      <c r="E114" s="26"/>
      <c r="F114" s="11">
        <f t="shared" si="3"/>
        <v>0</v>
      </c>
      <c r="G114" s="11">
        <f t="shared" si="4"/>
        <v>2350000</v>
      </c>
      <c r="H114" s="43">
        <f t="shared" si="5"/>
        <v>0</v>
      </c>
    </row>
    <row r="115" spans="1:8" ht="12" customHeight="1">
      <c r="A115" s="30" t="s">
        <v>31</v>
      </c>
      <c r="B115" s="10" t="s">
        <v>101</v>
      </c>
      <c r="C115" s="11">
        <v>23000000</v>
      </c>
      <c r="D115" s="25"/>
      <c r="E115" s="26"/>
      <c r="F115" s="11">
        <f t="shared" si="3"/>
        <v>0</v>
      </c>
      <c r="G115" s="11">
        <f t="shared" si="4"/>
        <v>23000000</v>
      </c>
      <c r="H115" s="43">
        <f t="shared" si="5"/>
        <v>0</v>
      </c>
    </row>
    <row r="116" spans="1:8" s="29" customFormat="1" ht="12" customHeight="1">
      <c r="A116" s="14" t="s">
        <v>56</v>
      </c>
      <c r="B116" s="12" t="s">
        <v>102</v>
      </c>
      <c r="C116" s="13"/>
      <c r="D116" s="27"/>
      <c r="E116" s="28"/>
      <c r="F116" s="11">
        <f t="shared" si="3"/>
        <v>0</v>
      </c>
      <c r="G116" s="11">
        <f t="shared" si="4"/>
        <v>0</v>
      </c>
      <c r="H116" s="43"/>
    </row>
    <row r="117" spans="1:8" ht="12" customHeight="1">
      <c r="A117" s="18">
        <v>525113</v>
      </c>
      <c r="B117" s="10" t="s">
        <v>39</v>
      </c>
      <c r="C117" s="11"/>
      <c r="D117" s="25"/>
      <c r="E117" s="26"/>
      <c r="F117" s="11">
        <f t="shared" si="3"/>
        <v>0</v>
      </c>
      <c r="G117" s="11">
        <f t="shared" si="4"/>
        <v>0</v>
      </c>
      <c r="H117" s="43"/>
    </row>
    <row r="118" spans="1:8" ht="12" customHeight="1">
      <c r="A118" s="18" t="s">
        <v>31</v>
      </c>
      <c r="B118" s="10" t="s">
        <v>103</v>
      </c>
      <c r="C118" s="11">
        <v>3600000</v>
      </c>
      <c r="D118" s="25"/>
      <c r="E118" s="26"/>
      <c r="F118" s="11">
        <f t="shared" si="3"/>
        <v>0</v>
      </c>
      <c r="G118" s="11">
        <f t="shared" si="4"/>
        <v>3600000</v>
      </c>
      <c r="H118" s="43">
        <f t="shared" si="5"/>
        <v>0</v>
      </c>
    </row>
    <row r="119" spans="1:8" ht="12" customHeight="1">
      <c r="A119" s="18" t="s">
        <v>31</v>
      </c>
      <c r="B119" s="10" t="s">
        <v>104</v>
      </c>
      <c r="C119" s="11">
        <v>4000000</v>
      </c>
      <c r="D119" s="25"/>
      <c r="E119" s="26"/>
      <c r="F119" s="11">
        <f t="shared" si="3"/>
        <v>0</v>
      </c>
      <c r="G119" s="11">
        <f t="shared" si="4"/>
        <v>4000000</v>
      </c>
      <c r="H119" s="43">
        <f t="shared" si="5"/>
        <v>0</v>
      </c>
    </row>
    <row r="120" spans="1:8" ht="12" customHeight="1">
      <c r="A120" s="18" t="s">
        <v>31</v>
      </c>
      <c r="B120" s="10" t="s">
        <v>105</v>
      </c>
      <c r="C120" s="11">
        <v>7300000</v>
      </c>
      <c r="D120" s="25"/>
      <c r="E120" s="26"/>
      <c r="F120" s="11">
        <f t="shared" si="3"/>
        <v>0</v>
      </c>
      <c r="G120" s="11">
        <f t="shared" si="4"/>
        <v>7300000</v>
      </c>
      <c r="H120" s="43">
        <f t="shared" si="5"/>
        <v>0</v>
      </c>
    </row>
    <row r="121" spans="1:8" ht="12" customHeight="1">
      <c r="A121" s="18">
        <v>525115</v>
      </c>
      <c r="B121" s="10" t="s">
        <v>43</v>
      </c>
      <c r="C121" s="11"/>
      <c r="D121" s="25"/>
      <c r="E121" s="26"/>
      <c r="F121" s="11">
        <f t="shared" si="3"/>
        <v>0</v>
      </c>
      <c r="G121" s="11">
        <f t="shared" si="4"/>
        <v>0</v>
      </c>
      <c r="H121" s="43"/>
    </row>
    <row r="122" spans="1:8" ht="12" customHeight="1">
      <c r="A122" s="18" t="s">
        <v>31</v>
      </c>
      <c r="B122" s="10" t="s">
        <v>106</v>
      </c>
      <c r="C122" s="11">
        <v>300000</v>
      </c>
      <c r="D122" s="25"/>
      <c r="E122" s="26"/>
      <c r="F122" s="11">
        <f t="shared" si="3"/>
        <v>0</v>
      </c>
      <c r="G122" s="11">
        <f t="shared" si="4"/>
        <v>300000</v>
      </c>
      <c r="H122" s="43">
        <f t="shared" si="5"/>
        <v>0</v>
      </c>
    </row>
    <row r="123" spans="1:8" ht="12" customHeight="1">
      <c r="A123" s="18" t="s">
        <v>31</v>
      </c>
      <c r="B123" s="10" t="s">
        <v>107</v>
      </c>
      <c r="C123" s="11">
        <v>400000</v>
      </c>
      <c r="D123" s="25"/>
      <c r="E123" s="26"/>
      <c r="F123" s="11">
        <f t="shared" si="3"/>
        <v>0</v>
      </c>
      <c r="G123" s="11">
        <f t="shared" si="4"/>
        <v>400000</v>
      </c>
      <c r="H123" s="43">
        <f t="shared" si="5"/>
        <v>0</v>
      </c>
    </row>
    <row r="124" spans="1:8" ht="12" customHeight="1">
      <c r="A124" s="18" t="s">
        <v>31</v>
      </c>
      <c r="B124" s="10" t="s">
        <v>108</v>
      </c>
      <c r="C124" s="11">
        <v>30000000</v>
      </c>
      <c r="D124" s="25"/>
      <c r="E124" s="26"/>
      <c r="F124" s="11">
        <f t="shared" si="3"/>
        <v>0</v>
      </c>
      <c r="G124" s="11">
        <f t="shared" si="4"/>
        <v>30000000</v>
      </c>
      <c r="H124" s="43">
        <f t="shared" si="5"/>
        <v>0</v>
      </c>
    </row>
    <row r="125" spans="1:8" ht="12" customHeight="1">
      <c r="A125" s="18" t="s">
        <v>31</v>
      </c>
      <c r="B125" s="10" t="s">
        <v>109</v>
      </c>
      <c r="C125" s="11">
        <v>18000000</v>
      </c>
      <c r="D125" s="25"/>
      <c r="E125" s="26"/>
      <c r="F125" s="11">
        <f t="shared" si="3"/>
        <v>0</v>
      </c>
      <c r="G125" s="11">
        <f t="shared" si="4"/>
        <v>18000000</v>
      </c>
      <c r="H125" s="43">
        <f t="shared" si="5"/>
        <v>0</v>
      </c>
    </row>
    <row r="126" spans="1:8" ht="12" customHeight="1">
      <c r="A126" s="18" t="s">
        <v>31</v>
      </c>
      <c r="B126" s="10" t="s">
        <v>110</v>
      </c>
      <c r="C126" s="11">
        <v>7200000</v>
      </c>
      <c r="D126" s="25"/>
      <c r="E126" s="26"/>
      <c r="F126" s="11">
        <f t="shared" si="3"/>
        <v>0</v>
      </c>
      <c r="G126" s="11">
        <f t="shared" si="4"/>
        <v>7200000</v>
      </c>
      <c r="H126" s="43">
        <f t="shared" si="5"/>
        <v>0</v>
      </c>
    </row>
    <row r="127" spans="1:8" ht="12" customHeight="1">
      <c r="A127" s="18" t="s">
        <v>31</v>
      </c>
      <c r="B127" s="10" t="s">
        <v>111</v>
      </c>
      <c r="C127" s="11">
        <v>9600000</v>
      </c>
      <c r="D127" s="25"/>
      <c r="E127" s="26"/>
      <c r="F127" s="11">
        <f t="shared" si="3"/>
        <v>0</v>
      </c>
      <c r="G127" s="11">
        <f t="shared" si="4"/>
        <v>9600000</v>
      </c>
      <c r="H127" s="43">
        <f t="shared" si="5"/>
        <v>0</v>
      </c>
    </row>
    <row r="128" spans="1:8" ht="12" customHeight="1">
      <c r="A128" s="18" t="s">
        <v>31</v>
      </c>
      <c r="B128" s="10" t="s">
        <v>112</v>
      </c>
      <c r="C128" s="11">
        <v>4000000</v>
      </c>
      <c r="D128" s="25"/>
      <c r="E128" s="26"/>
      <c r="F128" s="11">
        <f t="shared" si="3"/>
        <v>0</v>
      </c>
      <c r="G128" s="11">
        <f t="shared" si="4"/>
        <v>4000000</v>
      </c>
      <c r="H128" s="43">
        <f t="shared" si="5"/>
        <v>0</v>
      </c>
    </row>
    <row r="129" spans="1:8" ht="12" customHeight="1">
      <c r="A129" s="30" t="s">
        <v>31</v>
      </c>
      <c r="B129" s="10" t="s">
        <v>113</v>
      </c>
      <c r="C129" s="11">
        <v>3000000</v>
      </c>
      <c r="D129" s="25"/>
      <c r="E129" s="26"/>
      <c r="F129" s="11">
        <f t="shared" si="3"/>
        <v>0</v>
      </c>
      <c r="G129" s="11">
        <f t="shared" si="4"/>
        <v>3000000</v>
      </c>
      <c r="H129" s="43">
        <f t="shared" si="5"/>
        <v>0</v>
      </c>
    </row>
    <row r="130" spans="1:8" ht="12" customHeight="1">
      <c r="A130" s="30" t="s">
        <v>31</v>
      </c>
      <c r="B130" s="10" t="s">
        <v>114</v>
      </c>
      <c r="C130" s="11">
        <v>2600000</v>
      </c>
      <c r="D130" s="25"/>
      <c r="E130" s="26"/>
      <c r="F130" s="11">
        <f t="shared" si="3"/>
        <v>0</v>
      </c>
      <c r="G130" s="11">
        <f t="shared" si="4"/>
        <v>2600000</v>
      </c>
      <c r="H130" s="43">
        <f t="shared" si="5"/>
        <v>0</v>
      </c>
    </row>
    <row r="131" spans="1:8" ht="12" customHeight="1">
      <c r="A131" s="18">
        <v>525119</v>
      </c>
      <c r="B131" s="10" t="s">
        <v>63</v>
      </c>
      <c r="C131" s="11"/>
      <c r="D131" s="25"/>
      <c r="E131" s="26"/>
      <c r="F131" s="11">
        <f t="shared" si="3"/>
        <v>0</v>
      </c>
      <c r="G131" s="11">
        <f t="shared" si="4"/>
        <v>0</v>
      </c>
      <c r="H131" s="43"/>
    </row>
    <row r="132" spans="1:8" ht="12" customHeight="1">
      <c r="A132" s="18" t="s">
        <v>31</v>
      </c>
      <c r="B132" s="10" t="s">
        <v>115</v>
      </c>
      <c r="C132" s="11">
        <v>4750000</v>
      </c>
      <c r="D132" s="25"/>
      <c r="E132" s="26"/>
      <c r="F132" s="11">
        <f t="shared" si="3"/>
        <v>0</v>
      </c>
      <c r="G132" s="11">
        <f t="shared" si="4"/>
        <v>4750000</v>
      </c>
      <c r="H132" s="43">
        <f t="shared" si="5"/>
        <v>0</v>
      </c>
    </row>
    <row r="133" spans="1:8" ht="12" customHeight="1">
      <c r="A133" s="18" t="s">
        <v>31</v>
      </c>
      <c r="B133" s="10" t="s">
        <v>116</v>
      </c>
      <c r="C133" s="11">
        <v>4750000</v>
      </c>
      <c r="D133" s="25"/>
      <c r="E133" s="26"/>
      <c r="F133" s="11">
        <f t="shared" si="3"/>
        <v>0</v>
      </c>
      <c r="G133" s="11">
        <f t="shared" si="4"/>
        <v>4750000</v>
      </c>
      <c r="H133" s="43">
        <f t="shared" si="5"/>
        <v>0</v>
      </c>
    </row>
    <row r="134" spans="1:8" ht="12" customHeight="1">
      <c r="A134" s="18" t="s">
        <v>31</v>
      </c>
      <c r="B134" s="10" t="s">
        <v>117</v>
      </c>
      <c r="C134" s="11">
        <v>20000000</v>
      </c>
      <c r="D134" s="25"/>
      <c r="E134" s="26"/>
      <c r="F134" s="11">
        <f t="shared" si="3"/>
        <v>0</v>
      </c>
      <c r="G134" s="11">
        <f t="shared" si="4"/>
        <v>20000000</v>
      </c>
      <c r="H134" s="43">
        <f t="shared" si="5"/>
        <v>0</v>
      </c>
    </row>
    <row r="135" spans="1:8" ht="12" customHeight="1">
      <c r="A135" s="30" t="s">
        <v>31</v>
      </c>
      <c r="B135" s="10" t="s">
        <v>118</v>
      </c>
      <c r="C135" s="11">
        <v>13000000</v>
      </c>
      <c r="D135" s="25"/>
      <c r="E135" s="26"/>
      <c r="F135" s="11">
        <f t="shared" si="3"/>
        <v>0</v>
      </c>
      <c r="G135" s="11">
        <f t="shared" si="4"/>
        <v>13000000</v>
      </c>
      <c r="H135" s="43">
        <f t="shared" si="5"/>
        <v>0</v>
      </c>
    </row>
    <row r="136" spans="1:8" ht="12" customHeight="1">
      <c r="A136" s="30" t="s">
        <v>31</v>
      </c>
      <c r="B136" s="10" t="s">
        <v>119</v>
      </c>
      <c r="C136" s="11">
        <v>2100000</v>
      </c>
      <c r="D136" s="25"/>
      <c r="E136" s="26"/>
      <c r="F136" s="11">
        <f t="shared" si="3"/>
        <v>0</v>
      </c>
      <c r="G136" s="11">
        <f t="shared" si="4"/>
        <v>2100000</v>
      </c>
      <c r="H136" s="43">
        <f t="shared" si="5"/>
        <v>0</v>
      </c>
    </row>
    <row r="137" spans="1:8" ht="12" customHeight="1">
      <c r="A137" s="30" t="s">
        <v>31</v>
      </c>
      <c r="B137" s="10" t="s">
        <v>120</v>
      </c>
      <c r="C137" s="11">
        <v>5200000</v>
      </c>
      <c r="D137" s="25"/>
      <c r="E137" s="26"/>
      <c r="F137" s="11">
        <f t="shared" si="3"/>
        <v>0</v>
      </c>
      <c r="G137" s="11">
        <f t="shared" si="4"/>
        <v>5200000</v>
      </c>
      <c r="H137" s="43">
        <f t="shared" si="5"/>
        <v>0</v>
      </c>
    </row>
    <row r="138" spans="1:8" ht="12" customHeight="1">
      <c r="A138" s="30" t="s">
        <v>31</v>
      </c>
      <c r="B138" s="10" t="s">
        <v>121</v>
      </c>
      <c r="C138" s="11">
        <v>2520000</v>
      </c>
      <c r="D138" s="25"/>
      <c r="E138" s="26"/>
      <c r="F138" s="11">
        <f t="shared" si="3"/>
        <v>0</v>
      </c>
      <c r="G138" s="11">
        <f t="shared" si="4"/>
        <v>2520000</v>
      </c>
      <c r="H138" s="43">
        <f t="shared" si="5"/>
        <v>0</v>
      </c>
    </row>
    <row r="139" spans="1:8" ht="12" customHeight="1">
      <c r="A139" s="30" t="s">
        <v>31</v>
      </c>
      <c r="B139" s="10" t="s">
        <v>122</v>
      </c>
      <c r="C139" s="11">
        <v>3150000</v>
      </c>
      <c r="D139" s="25"/>
      <c r="E139" s="26"/>
      <c r="F139" s="11">
        <f t="shared" si="3"/>
        <v>0</v>
      </c>
      <c r="G139" s="11">
        <f t="shared" si="4"/>
        <v>3150000</v>
      </c>
      <c r="H139" s="43">
        <f t="shared" si="5"/>
        <v>0</v>
      </c>
    </row>
    <row r="140" spans="1:8" ht="12" customHeight="1">
      <c r="A140" s="30" t="s">
        <v>31</v>
      </c>
      <c r="B140" s="10" t="s">
        <v>123</v>
      </c>
      <c r="C140" s="11">
        <v>8400000</v>
      </c>
      <c r="D140" s="25"/>
      <c r="E140" s="26"/>
      <c r="F140" s="11">
        <f t="shared" si="3"/>
        <v>0</v>
      </c>
      <c r="G140" s="11">
        <f t="shared" si="4"/>
        <v>8400000</v>
      </c>
      <c r="H140" s="43">
        <f t="shared" si="5"/>
        <v>0</v>
      </c>
    </row>
    <row r="141" spans="1:8" ht="12" customHeight="1">
      <c r="A141" s="30" t="s">
        <v>31</v>
      </c>
      <c r="B141" s="10" t="s">
        <v>124</v>
      </c>
      <c r="C141" s="11">
        <v>6225000</v>
      </c>
      <c r="D141" s="25"/>
      <c r="E141" s="26"/>
      <c r="F141" s="11">
        <f t="shared" si="3"/>
        <v>0</v>
      </c>
      <c r="G141" s="11">
        <f t="shared" si="4"/>
        <v>6225000</v>
      </c>
      <c r="H141" s="43">
        <f t="shared" si="5"/>
        <v>0</v>
      </c>
    </row>
    <row r="142" spans="1:8" ht="12" customHeight="1">
      <c r="A142" s="30" t="s">
        <v>31</v>
      </c>
      <c r="B142" s="10" t="s">
        <v>125</v>
      </c>
      <c r="C142" s="11">
        <v>8200000</v>
      </c>
      <c r="D142" s="25"/>
      <c r="E142" s="26"/>
      <c r="F142" s="11">
        <f t="shared" si="3"/>
        <v>0</v>
      </c>
      <c r="G142" s="11">
        <f t="shared" si="4"/>
        <v>8200000</v>
      </c>
      <c r="H142" s="43">
        <f t="shared" si="5"/>
        <v>0</v>
      </c>
    </row>
    <row r="143" spans="1:8" ht="12" customHeight="1">
      <c r="A143" s="30" t="s">
        <v>31</v>
      </c>
      <c r="B143" s="10" t="s">
        <v>126</v>
      </c>
      <c r="C143" s="11">
        <v>12300000</v>
      </c>
      <c r="D143" s="25"/>
      <c r="E143" s="26"/>
      <c r="F143" s="11">
        <f t="shared" si="3"/>
        <v>0</v>
      </c>
      <c r="G143" s="11">
        <f t="shared" si="4"/>
        <v>12300000</v>
      </c>
      <c r="H143" s="43">
        <f t="shared" si="5"/>
        <v>0</v>
      </c>
    </row>
    <row r="144" spans="1:8" ht="12" customHeight="1">
      <c r="A144" s="30" t="s">
        <v>31</v>
      </c>
      <c r="B144" s="10" t="s">
        <v>127</v>
      </c>
      <c r="C144" s="11">
        <v>6150000</v>
      </c>
      <c r="D144" s="25"/>
      <c r="E144" s="26"/>
      <c r="F144" s="11">
        <f t="shared" si="3"/>
        <v>0</v>
      </c>
      <c r="G144" s="11">
        <f t="shared" si="4"/>
        <v>6150000</v>
      </c>
      <c r="H144" s="43">
        <f t="shared" si="5"/>
        <v>0</v>
      </c>
    </row>
    <row r="145" spans="1:8" ht="12" customHeight="1">
      <c r="A145" s="30" t="s">
        <v>31</v>
      </c>
      <c r="B145" s="10" t="s">
        <v>128</v>
      </c>
      <c r="C145" s="11">
        <v>2050000</v>
      </c>
      <c r="D145" s="25"/>
      <c r="E145" s="26"/>
      <c r="F145" s="11">
        <f t="shared" si="3"/>
        <v>0</v>
      </c>
      <c r="G145" s="11">
        <f t="shared" si="4"/>
        <v>2050000</v>
      </c>
      <c r="H145" s="43">
        <f t="shared" si="5"/>
        <v>0</v>
      </c>
    </row>
    <row r="146" spans="1:8" ht="12" customHeight="1">
      <c r="A146" s="30" t="s">
        <v>31</v>
      </c>
      <c r="B146" s="10" t="s">
        <v>129</v>
      </c>
      <c r="C146" s="11">
        <v>180400000</v>
      </c>
      <c r="D146" s="25"/>
      <c r="E146" s="26"/>
      <c r="F146" s="11">
        <f t="shared" si="3"/>
        <v>0</v>
      </c>
      <c r="G146" s="11">
        <f t="shared" si="4"/>
        <v>180400000</v>
      </c>
      <c r="H146" s="43">
        <f t="shared" si="5"/>
        <v>0</v>
      </c>
    </row>
    <row r="147" spans="1:8" ht="12" customHeight="1">
      <c r="A147" s="30" t="s">
        <v>31</v>
      </c>
      <c r="B147" s="10" t="s">
        <v>130</v>
      </c>
      <c r="C147" s="11">
        <v>4100000</v>
      </c>
      <c r="D147" s="25"/>
      <c r="E147" s="26"/>
      <c r="F147" s="11">
        <f t="shared" si="3"/>
        <v>0</v>
      </c>
      <c r="G147" s="11">
        <f t="shared" si="4"/>
        <v>4100000</v>
      </c>
      <c r="H147" s="43">
        <f t="shared" si="5"/>
        <v>0</v>
      </c>
    </row>
    <row r="148" spans="1:8" ht="12" customHeight="1">
      <c r="A148" s="30" t="s">
        <v>31</v>
      </c>
      <c r="B148" s="10" t="s">
        <v>131</v>
      </c>
      <c r="C148" s="11">
        <v>6150000</v>
      </c>
      <c r="D148" s="25"/>
      <c r="E148" s="26"/>
      <c r="F148" s="11">
        <f t="shared" si="3"/>
        <v>0</v>
      </c>
      <c r="G148" s="11">
        <f t="shared" si="4"/>
        <v>6150000</v>
      </c>
      <c r="H148" s="43">
        <f t="shared" si="5"/>
        <v>0</v>
      </c>
    </row>
    <row r="149" spans="1:8" ht="12" customHeight="1">
      <c r="A149" s="30" t="s">
        <v>31</v>
      </c>
      <c r="B149" s="10" t="s">
        <v>132</v>
      </c>
      <c r="C149" s="11">
        <v>7400000</v>
      </c>
      <c r="D149" s="25"/>
      <c r="E149" s="26"/>
      <c r="F149" s="11">
        <f t="shared" si="3"/>
        <v>0</v>
      </c>
      <c r="G149" s="11">
        <f t="shared" si="4"/>
        <v>7400000</v>
      </c>
      <c r="H149" s="43">
        <f t="shared" si="5"/>
        <v>0</v>
      </c>
    </row>
    <row r="150" spans="1:8" s="29" customFormat="1" ht="12" customHeight="1">
      <c r="A150" s="14" t="s">
        <v>59</v>
      </c>
      <c r="B150" s="12" t="s">
        <v>60</v>
      </c>
      <c r="C150" s="13"/>
      <c r="D150" s="27"/>
      <c r="E150" s="28"/>
      <c r="F150" s="11">
        <f t="shared" si="3"/>
        <v>0</v>
      </c>
      <c r="G150" s="11">
        <f t="shared" si="4"/>
        <v>0</v>
      </c>
      <c r="H150" s="43"/>
    </row>
    <row r="151" spans="1:8" ht="12" customHeight="1">
      <c r="A151" s="18">
        <v>525113</v>
      </c>
      <c r="B151" s="10" t="s">
        <v>39</v>
      </c>
      <c r="C151" s="11"/>
      <c r="D151" s="25"/>
      <c r="E151" s="26"/>
      <c r="F151" s="11">
        <f t="shared" ref="F151:F184" si="6">E151+D151</f>
        <v>0</v>
      </c>
      <c r="G151" s="11">
        <f t="shared" ref="G151:G184" si="7">C151-F151</f>
        <v>0</v>
      </c>
      <c r="H151" s="43"/>
    </row>
    <row r="152" spans="1:8" ht="12" customHeight="1">
      <c r="A152" s="30" t="s">
        <v>31</v>
      </c>
      <c r="B152" s="10" t="s">
        <v>133</v>
      </c>
      <c r="C152" s="11">
        <v>12000000</v>
      </c>
      <c r="D152" s="25"/>
      <c r="E152" s="26"/>
      <c r="F152" s="11">
        <f t="shared" si="6"/>
        <v>0</v>
      </c>
      <c r="G152" s="11">
        <f t="shared" si="7"/>
        <v>12000000</v>
      </c>
      <c r="H152" s="43">
        <f t="shared" ref="H152:H184" si="8">F152/C152*100</f>
        <v>0</v>
      </c>
    </row>
    <row r="153" spans="1:8" ht="12" customHeight="1">
      <c r="A153" s="30" t="s">
        <v>31</v>
      </c>
      <c r="B153" s="10" t="s">
        <v>134</v>
      </c>
      <c r="C153" s="11">
        <v>9600000</v>
      </c>
      <c r="D153" s="25"/>
      <c r="E153" s="26"/>
      <c r="F153" s="11">
        <f t="shared" si="6"/>
        <v>0</v>
      </c>
      <c r="G153" s="11">
        <f t="shared" si="7"/>
        <v>9600000</v>
      </c>
      <c r="H153" s="43">
        <f t="shared" si="8"/>
        <v>0</v>
      </c>
    </row>
    <row r="154" spans="1:8" ht="12" customHeight="1">
      <c r="A154" s="30" t="s">
        <v>31</v>
      </c>
      <c r="B154" s="10" t="s">
        <v>135</v>
      </c>
      <c r="C154" s="11">
        <v>3600000</v>
      </c>
      <c r="D154" s="25"/>
      <c r="E154" s="26"/>
      <c r="F154" s="11">
        <f t="shared" si="6"/>
        <v>0</v>
      </c>
      <c r="G154" s="11">
        <f t="shared" si="7"/>
        <v>3600000</v>
      </c>
      <c r="H154" s="43">
        <f t="shared" si="8"/>
        <v>0</v>
      </c>
    </row>
    <row r="155" spans="1:8" ht="12" customHeight="1">
      <c r="A155" s="30" t="s">
        <v>31</v>
      </c>
      <c r="B155" s="10" t="s">
        <v>73</v>
      </c>
      <c r="C155" s="11">
        <v>14400000</v>
      </c>
      <c r="D155" s="25"/>
      <c r="E155" s="26"/>
      <c r="F155" s="11">
        <f t="shared" si="6"/>
        <v>0</v>
      </c>
      <c r="G155" s="11">
        <f t="shared" si="7"/>
        <v>14400000</v>
      </c>
      <c r="H155" s="43">
        <f t="shared" si="8"/>
        <v>0</v>
      </c>
    </row>
    <row r="156" spans="1:8" ht="12" customHeight="1">
      <c r="A156" s="18">
        <v>525115</v>
      </c>
      <c r="B156" s="10" t="s">
        <v>43</v>
      </c>
      <c r="C156" s="26"/>
      <c r="D156" s="25"/>
      <c r="E156" s="26"/>
      <c r="F156" s="11">
        <f t="shared" si="6"/>
        <v>0</v>
      </c>
      <c r="G156" s="11">
        <f t="shared" si="7"/>
        <v>0</v>
      </c>
      <c r="H156" s="43"/>
    </row>
    <row r="157" spans="1:8" ht="12" customHeight="1">
      <c r="A157" s="18" t="s">
        <v>31</v>
      </c>
      <c r="B157" s="10" t="s">
        <v>136</v>
      </c>
      <c r="C157" s="11">
        <v>18750000</v>
      </c>
      <c r="D157" s="25"/>
      <c r="E157" s="26"/>
      <c r="F157" s="11">
        <f t="shared" si="6"/>
        <v>0</v>
      </c>
      <c r="G157" s="11">
        <f t="shared" si="7"/>
        <v>18750000</v>
      </c>
      <c r="H157" s="43">
        <f t="shared" si="8"/>
        <v>0</v>
      </c>
    </row>
    <row r="158" spans="1:8" ht="12" customHeight="1">
      <c r="A158" s="18" t="s">
        <v>31</v>
      </c>
      <c r="B158" s="10" t="s">
        <v>137</v>
      </c>
      <c r="C158" s="11">
        <v>10000000</v>
      </c>
      <c r="D158" s="25"/>
      <c r="E158" s="26"/>
      <c r="F158" s="11">
        <f t="shared" si="6"/>
        <v>0</v>
      </c>
      <c r="G158" s="11">
        <f t="shared" si="7"/>
        <v>10000000</v>
      </c>
      <c r="H158" s="43">
        <f t="shared" si="8"/>
        <v>0</v>
      </c>
    </row>
    <row r="159" spans="1:8" ht="12" customHeight="1">
      <c r="A159" s="30" t="s">
        <v>31</v>
      </c>
      <c r="B159" s="10" t="s">
        <v>138</v>
      </c>
      <c r="C159" s="11">
        <v>6000000</v>
      </c>
      <c r="D159" s="25"/>
      <c r="E159" s="26"/>
      <c r="F159" s="11">
        <f t="shared" si="6"/>
        <v>0</v>
      </c>
      <c r="G159" s="11">
        <f t="shared" si="7"/>
        <v>6000000</v>
      </c>
      <c r="H159" s="43">
        <f t="shared" si="8"/>
        <v>0</v>
      </c>
    </row>
    <row r="160" spans="1:8" ht="12" customHeight="1">
      <c r="A160" s="30" t="s">
        <v>31</v>
      </c>
      <c r="B160" s="10" t="s">
        <v>139</v>
      </c>
      <c r="C160" s="11">
        <v>6300000</v>
      </c>
      <c r="D160" s="25"/>
      <c r="E160" s="26"/>
      <c r="F160" s="11">
        <f t="shared" si="6"/>
        <v>0</v>
      </c>
      <c r="G160" s="11">
        <f t="shared" si="7"/>
        <v>6300000</v>
      </c>
      <c r="H160" s="43">
        <f t="shared" si="8"/>
        <v>0</v>
      </c>
    </row>
    <row r="161" spans="1:8" ht="12" customHeight="1">
      <c r="A161" s="30" t="s">
        <v>31</v>
      </c>
      <c r="B161" s="10" t="s">
        <v>140</v>
      </c>
      <c r="C161" s="11">
        <v>14000000</v>
      </c>
      <c r="D161" s="25"/>
      <c r="E161" s="26"/>
      <c r="F161" s="11">
        <f t="shared" si="6"/>
        <v>0</v>
      </c>
      <c r="G161" s="11">
        <f t="shared" si="7"/>
        <v>14000000</v>
      </c>
      <c r="H161" s="43">
        <f t="shared" si="8"/>
        <v>0</v>
      </c>
    </row>
    <row r="162" spans="1:8" ht="12" customHeight="1">
      <c r="A162" s="30" t="s">
        <v>31</v>
      </c>
      <c r="B162" s="10" t="s">
        <v>141</v>
      </c>
      <c r="C162" s="11">
        <v>6000000</v>
      </c>
      <c r="D162" s="25"/>
      <c r="E162" s="26"/>
      <c r="F162" s="11">
        <f t="shared" si="6"/>
        <v>0</v>
      </c>
      <c r="G162" s="11">
        <f t="shared" si="7"/>
        <v>6000000</v>
      </c>
      <c r="H162" s="43">
        <f t="shared" si="8"/>
        <v>0</v>
      </c>
    </row>
    <row r="163" spans="1:8" ht="12" customHeight="1">
      <c r="A163" s="30" t="s">
        <v>31</v>
      </c>
      <c r="B163" s="10" t="s">
        <v>142</v>
      </c>
      <c r="C163" s="11">
        <v>3600000</v>
      </c>
      <c r="D163" s="25"/>
      <c r="E163" s="26"/>
      <c r="F163" s="11">
        <f t="shared" si="6"/>
        <v>0</v>
      </c>
      <c r="G163" s="11">
        <f t="shared" si="7"/>
        <v>3600000</v>
      </c>
      <c r="H163" s="43">
        <f t="shared" si="8"/>
        <v>0</v>
      </c>
    </row>
    <row r="164" spans="1:8" ht="12" customHeight="1">
      <c r="A164" s="18">
        <v>525119</v>
      </c>
      <c r="B164" s="10" t="s">
        <v>63</v>
      </c>
      <c r="C164" s="26"/>
      <c r="D164" s="25"/>
      <c r="E164" s="26"/>
      <c r="F164" s="11">
        <f t="shared" si="6"/>
        <v>0</v>
      </c>
      <c r="G164" s="11">
        <f t="shared" si="7"/>
        <v>0</v>
      </c>
      <c r="H164" s="43"/>
    </row>
    <row r="165" spans="1:8" ht="12" customHeight="1">
      <c r="A165" s="30" t="s">
        <v>31</v>
      </c>
      <c r="B165" s="10" t="s">
        <v>143</v>
      </c>
      <c r="C165" s="11">
        <v>35000000</v>
      </c>
      <c r="D165" s="25"/>
      <c r="E165" s="26"/>
      <c r="F165" s="11">
        <f t="shared" si="6"/>
        <v>0</v>
      </c>
      <c r="G165" s="11">
        <f t="shared" si="7"/>
        <v>35000000</v>
      </c>
      <c r="H165" s="43">
        <f t="shared" si="8"/>
        <v>0</v>
      </c>
    </row>
    <row r="166" spans="1:8" ht="12" customHeight="1">
      <c r="A166" s="30" t="s">
        <v>31</v>
      </c>
      <c r="B166" s="10" t="s">
        <v>144</v>
      </c>
      <c r="C166" s="11">
        <v>20000000</v>
      </c>
      <c r="D166" s="25"/>
      <c r="E166" s="26"/>
      <c r="F166" s="11">
        <f t="shared" si="6"/>
        <v>0</v>
      </c>
      <c r="G166" s="11">
        <f t="shared" si="7"/>
        <v>20000000</v>
      </c>
      <c r="H166" s="43">
        <f t="shared" si="8"/>
        <v>0</v>
      </c>
    </row>
    <row r="167" spans="1:8" ht="12" customHeight="1">
      <c r="A167" s="30" t="s">
        <v>31</v>
      </c>
      <c r="B167" s="10" t="s">
        <v>145</v>
      </c>
      <c r="C167" s="11">
        <v>18750000</v>
      </c>
      <c r="D167" s="25"/>
      <c r="E167" s="26"/>
      <c r="F167" s="11">
        <f t="shared" si="6"/>
        <v>0</v>
      </c>
      <c r="G167" s="11">
        <f t="shared" si="7"/>
        <v>18750000</v>
      </c>
      <c r="H167" s="43">
        <f t="shared" si="8"/>
        <v>0</v>
      </c>
    </row>
    <row r="168" spans="1:8" ht="12" customHeight="1">
      <c r="A168" s="30" t="s">
        <v>31</v>
      </c>
      <c r="B168" s="10" t="s">
        <v>146</v>
      </c>
      <c r="C168" s="11">
        <v>3750000</v>
      </c>
      <c r="D168" s="25"/>
      <c r="E168" s="26"/>
      <c r="F168" s="11">
        <f t="shared" si="6"/>
        <v>0</v>
      </c>
      <c r="G168" s="11">
        <f t="shared" si="7"/>
        <v>3750000</v>
      </c>
      <c r="H168" s="43">
        <f t="shared" si="8"/>
        <v>0</v>
      </c>
    </row>
    <row r="169" spans="1:8" ht="12" customHeight="1">
      <c r="A169" s="45">
        <v>54</v>
      </c>
      <c r="B169" s="45" t="s">
        <v>147</v>
      </c>
      <c r="C169" s="46"/>
      <c r="D169" s="47"/>
      <c r="E169" s="48"/>
      <c r="F169" s="49">
        <f t="shared" si="6"/>
        <v>0</v>
      </c>
      <c r="G169" s="49">
        <f t="shared" si="7"/>
        <v>0</v>
      </c>
      <c r="H169" s="50"/>
    </row>
    <row r="170" spans="1:8" s="29" customFormat="1" ht="12" customHeight="1">
      <c r="A170" s="14" t="s">
        <v>50</v>
      </c>
      <c r="B170" s="12" t="s">
        <v>51</v>
      </c>
      <c r="C170" s="13"/>
      <c r="D170" s="27"/>
      <c r="E170" s="28"/>
      <c r="F170" s="11">
        <f t="shared" si="6"/>
        <v>0</v>
      </c>
      <c r="G170" s="11">
        <f t="shared" si="7"/>
        <v>0</v>
      </c>
      <c r="H170" s="43"/>
    </row>
    <row r="171" spans="1:8" s="29" customFormat="1" ht="12" customHeight="1">
      <c r="A171" s="15">
        <v>525113</v>
      </c>
      <c r="B171" s="16" t="s">
        <v>39</v>
      </c>
      <c r="C171" s="13"/>
      <c r="D171" s="27"/>
      <c r="E171" s="28"/>
      <c r="F171" s="11">
        <f t="shared" si="6"/>
        <v>0</v>
      </c>
      <c r="G171" s="11">
        <f t="shared" si="7"/>
        <v>0</v>
      </c>
      <c r="H171" s="43"/>
    </row>
    <row r="172" spans="1:8" ht="12" customHeight="1">
      <c r="A172" s="18" t="s">
        <v>31</v>
      </c>
      <c r="B172" s="10" t="s">
        <v>148</v>
      </c>
      <c r="C172" s="11">
        <v>3900000</v>
      </c>
      <c r="D172" s="25"/>
      <c r="E172" s="26"/>
      <c r="F172" s="11">
        <f t="shared" si="6"/>
        <v>0</v>
      </c>
      <c r="G172" s="11">
        <f t="shared" si="7"/>
        <v>3900000</v>
      </c>
      <c r="H172" s="43">
        <f t="shared" si="8"/>
        <v>0</v>
      </c>
    </row>
    <row r="173" spans="1:8" ht="12" customHeight="1">
      <c r="A173" s="18" t="s">
        <v>31</v>
      </c>
      <c r="B173" s="10" t="s">
        <v>149</v>
      </c>
      <c r="C173" s="11">
        <v>6760000</v>
      </c>
      <c r="D173" s="25"/>
      <c r="E173" s="26"/>
      <c r="F173" s="11">
        <f t="shared" si="6"/>
        <v>0</v>
      </c>
      <c r="G173" s="11">
        <f t="shared" si="7"/>
        <v>6760000</v>
      </c>
      <c r="H173" s="43">
        <f t="shared" si="8"/>
        <v>0</v>
      </c>
    </row>
    <row r="174" spans="1:8" ht="12" customHeight="1">
      <c r="A174" s="18">
        <v>525119</v>
      </c>
      <c r="B174" s="10" t="s">
        <v>63</v>
      </c>
      <c r="C174" s="11"/>
      <c r="D174" s="25"/>
      <c r="E174" s="26"/>
      <c r="F174" s="11">
        <f t="shared" si="6"/>
        <v>0</v>
      </c>
      <c r="G174" s="11">
        <f t="shared" si="7"/>
        <v>0</v>
      </c>
      <c r="H174" s="43"/>
    </row>
    <row r="175" spans="1:8" ht="12" customHeight="1">
      <c r="A175" s="18" t="s">
        <v>31</v>
      </c>
      <c r="B175" s="10" t="s">
        <v>150</v>
      </c>
      <c r="C175" s="11">
        <v>1700000</v>
      </c>
      <c r="D175" s="25"/>
      <c r="E175" s="26"/>
      <c r="F175" s="11">
        <f t="shared" si="6"/>
        <v>0</v>
      </c>
      <c r="G175" s="11">
        <f t="shared" si="7"/>
        <v>1700000</v>
      </c>
      <c r="H175" s="43">
        <f t="shared" si="8"/>
        <v>0</v>
      </c>
    </row>
    <row r="176" spans="1:8" s="29" customFormat="1" ht="12" customHeight="1">
      <c r="A176" s="14" t="s">
        <v>56</v>
      </c>
      <c r="B176" s="12" t="s">
        <v>57</v>
      </c>
      <c r="C176" s="13"/>
      <c r="D176" s="27"/>
      <c r="E176" s="28"/>
      <c r="F176" s="11">
        <f t="shared" si="6"/>
        <v>0</v>
      </c>
      <c r="G176" s="11">
        <f t="shared" si="7"/>
        <v>0</v>
      </c>
      <c r="H176" s="43"/>
    </row>
    <row r="177" spans="1:8" ht="12" customHeight="1">
      <c r="A177" s="18">
        <v>525113</v>
      </c>
      <c r="B177" s="10" t="s">
        <v>39</v>
      </c>
      <c r="C177" s="11"/>
      <c r="D177" s="25"/>
      <c r="E177" s="26"/>
      <c r="F177" s="11">
        <f t="shared" si="6"/>
        <v>0</v>
      </c>
      <c r="G177" s="11">
        <f t="shared" si="7"/>
        <v>0</v>
      </c>
      <c r="H177" s="43"/>
    </row>
    <row r="178" spans="1:8" ht="12" customHeight="1">
      <c r="A178" s="18" t="s">
        <v>31</v>
      </c>
      <c r="B178" s="10" t="s">
        <v>151</v>
      </c>
      <c r="C178" s="11">
        <v>5100000</v>
      </c>
      <c r="D178" s="25"/>
      <c r="E178" s="26"/>
      <c r="F178" s="11">
        <f t="shared" si="6"/>
        <v>0</v>
      </c>
      <c r="G178" s="11">
        <f t="shared" si="7"/>
        <v>5100000</v>
      </c>
      <c r="H178" s="43">
        <f t="shared" si="8"/>
        <v>0</v>
      </c>
    </row>
    <row r="179" spans="1:8" ht="12" customHeight="1">
      <c r="A179" s="18" t="s">
        <v>31</v>
      </c>
      <c r="B179" s="10" t="s">
        <v>152</v>
      </c>
      <c r="C179" s="11">
        <v>11200000</v>
      </c>
      <c r="D179" s="25"/>
      <c r="E179" s="26"/>
      <c r="F179" s="11">
        <f t="shared" si="6"/>
        <v>0</v>
      </c>
      <c r="G179" s="11">
        <f t="shared" si="7"/>
        <v>11200000</v>
      </c>
      <c r="H179" s="43">
        <f t="shared" si="8"/>
        <v>0</v>
      </c>
    </row>
    <row r="180" spans="1:8" ht="12" customHeight="1">
      <c r="A180" s="18">
        <v>525119</v>
      </c>
      <c r="B180" s="10" t="s">
        <v>63</v>
      </c>
      <c r="C180" s="11"/>
      <c r="D180" s="25"/>
      <c r="E180" s="26"/>
      <c r="F180" s="11">
        <f t="shared" si="6"/>
        <v>0</v>
      </c>
      <c r="G180" s="11">
        <f t="shared" si="7"/>
        <v>0</v>
      </c>
      <c r="H180" s="43"/>
    </row>
    <row r="181" spans="1:8" ht="12" customHeight="1">
      <c r="A181" s="18" t="s">
        <v>31</v>
      </c>
      <c r="B181" s="10" t="s">
        <v>150</v>
      </c>
      <c r="C181" s="11">
        <v>2500000</v>
      </c>
      <c r="D181" s="25"/>
      <c r="E181" s="26"/>
      <c r="F181" s="11">
        <f t="shared" si="6"/>
        <v>0</v>
      </c>
      <c r="G181" s="11">
        <f t="shared" si="7"/>
        <v>2500000</v>
      </c>
      <c r="H181" s="43">
        <f t="shared" si="8"/>
        <v>0</v>
      </c>
    </row>
    <row r="182" spans="1:8" s="29" customFormat="1" ht="12" customHeight="1">
      <c r="A182" s="14" t="s">
        <v>59</v>
      </c>
      <c r="B182" s="12" t="s">
        <v>60</v>
      </c>
      <c r="C182" s="13"/>
      <c r="D182" s="27"/>
      <c r="E182" s="28"/>
      <c r="F182" s="11">
        <f t="shared" si="6"/>
        <v>0</v>
      </c>
      <c r="G182" s="11">
        <f t="shared" si="7"/>
        <v>0</v>
      </c>
      <c r="H182" s="43"/>
    </row>
    <row r="183" spans="1:8" ht="12" customHeight="1">
      <c r="A183" s="18">
        <v>525119</v>
      </c>
      <c r="B183" s="10" t="s">
        <v>63</v>
      </c>
      <c r="C183" s="11"/>
      <c r="D183" s="25"/>
      <c r="E183" s="26"/>
      <c r="F183" s="11">
        <f t="shared" si="6"/>
        <v>0</v>
      </c>
      <c r="G183" s="11">
        <f t="shared" si="7"/>
        <v>0</v>
      </c>
      <c r="H183" s="43"/>
    </row>
    <row r="184" spans="1:8" ht="12" customHeight="1">
      <c r="A184" s="18" t="s">
        <v>31</v>
      </c>
      <c r="B184" s="10" t="s">
        <v>150</v>
      </c>
      <c r="C184" s="11">
        <v>1869000</v>
      </c>
      <c r="D184" s="25"/>
      <c r="E184" s="26"/>
      <c r="F184" s="11">
        <f t="shared" si="6"/>
        <v>0</v>
      </c>
      <c r="G184" s="11">
        <f t="shared" si="7"/>
        <v>1869000</v>
      </c>
      <c r="H184" s="43">
        <f t="shared" si="8"/>
        <v>0</v>
      </c>
    </row>
    <row r="185" spans="1:8" ht="12" customHeight="1" thickBot="1">
      <c r="A185" s="38"/>
      <c r="B185" s="35"/>
      <c r="C185" s="39"/>
      <c r="D185" s="36"/>
      <c r="E185" s="37"/>
      <c r="F185" s="36"/>
      <c r="G185" s="36"/>
      <c r="H185" s="35"/>
    </row>
    <row r="186" spans="1:8" s="42" customFormat="1" ht="24.75" customHeight="1" thickTop="1">
      <c r="A186" s="40"/>
      <c r="B186" s="6" t="s">
        <v>166</v>
      </c>
      <c r="C186" s="41">
        <f>SUM(C22:C184)</f>
        <v>1543895000</v>
      </c>
      <c r="D186" s="41">
        <f t="shared" ref="D186:G186" si="9">SUM(D22:D184)</f>
        <v>0</v>
      </c>
      <c r="E186" s="41">
        <f t="shared" si="9"/>
        <v>23985000</v>
      </c>
      <c r="F186" s="41">
        <f t="shared" si="9"/>
        <v>23985000</v>
      </c>
      <c r="G186" s="41">
        <f t="shared" si="9"/>
        <v>1519910000</v>
      </c>
      <c r="H186" s="44">
        <f>F186/C186*100</f>
        <v>1.5535382911402653</v>
      </c>
    </row>
    <row r="187" spans="1:8" ht="12" customHeight="1"/>
    <row r="188" spans="1:8" ht="12" customHeight="1">
      <c r="F188" s="464" t="s">
        <v>153</v>
      </c>
      <c r="G188" s="464"/>
      <c r="H188" s="464"/>
    </row>
    <row r="189" spans="1:8" ht="12" customHeight="1">
      <c r="F189" s="19"/>
      <c r="G189" s="19"/>
      <c r="H189" s="19"/>
    </row>
    <row r="190" spans="1:8" ht="12" customHeight="1">
      <c r="F190" s="464" t="s">
        <v>154</v>
      </c>
      <c r="G190" s="464"/>
      <c r="H190" s="464"/>
    </row>
    <row r="191" spans="1:8" ht="12" customHeight="1">
      <c r="F191" s="464" t="s">
        <v>155</v>
      </c>
      <c r="G191" s="464"/>
      <c r="H191" s="464"/>
    </row>
    <row r="192" spans="1:8" ht="12" customHeight="1">
      <c r="F192" s="20"/>
      <c r="G192" s="20"/>
      <c r="H192" s="21"/>
    </row>
    <row r="193" spans="6:8" ht="12" customHeight="1">
      <c r="F193" s="20"/>
      <c r="G193" s="20"/>
      <c r="H193" s="21"/>
    </row>
    <row r="194" spans="6:8" ht="12" customHeight="1">
      <c r="F194" s="20"/>
      <c r="G194" s="20"/>
      <c r="H194" s="20"/>
    </row>
    <row r="195" spans="6:8" ht="12" customHeight="1">
      <c r="F195" s="465" t="s">
        <v>156</v>
      </c>
      <c r="G195" s="465"/>
      <c r="H195" s="465"/>
    </row>
    <row r="196" spans="6:8" ht="12" customHeight="1">
      <c r="F196" s="456" t="s">
        <v>157</v>
      </c>
      <c r="G196" s="456"/>
      <c r="H196" s="456"/>
    </row>
    <row r="197" spans="6:8" ht="12" customHeight="1">
      <c r="F197" s="22"/>
      <c r="G197" s="1"/>
    </row>
    <row r="198" spans="6:8" ht="12" customHeight="1">
      <c r="F198" s="22"/>
      <c r="G198" s="1"/>
    </row>
    <row r="199" spans="6:8">
      <c r="F199" s="22"/>
      <c r="G199" s="1"/>
    </row>
    <row r="200" spans="6:8">
      <c r="F200" s="22"/>
      <c r="G200" s="1"/>
    </row>
    <row r="217" spans="1:8" ht="15" customHeight="1">
      <c r="A217" s="457" t="s">
        <v>0</v>
      </c>
      <c r="B217" s="457"/>
      <c r="C217" s="457"/>
      <c r="D217" s="457"/>
      <c r="E217" s="457"/>
      <c r="F217" s="457"/>
      <c r="G217" s="457"/>
      <c r="H217" s="457"/>
    </row>
    <row r="218" spans="1:8" ht="15" customHeight="1">
      <c r="A218" s="457" t="s">
        <v>1</v>
      </c>
      <c r="B218" s="457"/>
      <c r="C218" s="457"/>
      <c r="D218" s="457"/>
      <c r="E218" s="457"/>
      <c r="F218" s="457"/>
      <c r="G218" s="457"/>
      <c r="H218" s="457"/>
    </row>
    <row r="219" spans="1:8" ht="15" customHeight="1">
      <c r="A219" s="457" t="s">
        <v>2</v>
      </c>
      <c r="B219" s="457"/>
      <c r="C219" s="457"/>
      <c r="D219" s="457"/>
      <c r="E219" s="457"/>
      <c r="F219" s="457"/>
      <c r="G219" s="457"/>
      <c r="H219" s="457"/>
    </row>
    <row r="220" spans="1:8" ht="12" customHeight="1">
      <c r="A220" s="2"/>
      <c r="B220" s="2"/>
      <c r="C220" s="2"/>
      <c r="D220" s="2"/>
      <c r="E220" s="2"/>
      <c r="F220" s="2"/>
      <c r="G220" s="2"/>
      <c r="H220" s="2"/>
    </row>
    <row r="221" spans="1:8" ht="12" customHeight="1">
      <c r="A221" s="2" t="s">
        <v>3</v>
      </c>
      <c r="B221" s="2"/>
      <c r="C221" s="2"/>
      <c r="D221" s="2"/>
      <c r="E221" s="2"/>
      <c r="F221" s="2"/>
      <c r="G221" s="2"/>
      <c r="H221" s="2"/>
    </row>
    <row r="222" spans="1:8" ht="12" customHeight="1">
      <c r="A222" s="2" t="s">
        <v>169</v>
      </c>
      <c r="B222" s="2"/>
      <c r="C222" s="2"/>
      <c r="D222" s="2"/>
      <c r="E222" s="2"/>
      <c r="F222" s="2"/>
      <c r="G222" s="2"/>
      <c r="H222" s="2"/>
    </row>
    <row r="223" spans="1:8" ht="12" customHeight="1">
      <c r="A223" s="2" t="s">
        <v>167</v>
      </c>
      <c r="B223" s="1"/>
      <c r="C223" s="2"/>
      <c r="D223" s="2"/>
      <c r="E223" s="2"/>
      <c r="F223" s="2"/>
      <c r="G223" s="2"/>
      <c r="H223" s="2"/>
    </row>
    <row r="224" spans="1:8" ht="12" customHeight="1">
      <c r="A224" s="1"/>
      <c r="B224" s="1"/>
      <c r="C224" s="3"/>
      <c r="D224" s="1"/>
      <c r="E224" s="3"/>
      <c r="F224" s="1"/>
      <c r="G224" s="1"/>
    </row>
    <row r="225" spans="1:8" ht="12" customHeight="1">
      <c r="A225" s="1"/>
      <c r="B225" s="1"/>
      <c r="C225" s="3"/>
      <c r="D225" s="1"/>
      <c r="E225" s="3"/>
      <c r="F225" s="22"/>
      <c r="G225" s="1"/>
    </row>
    <row r="226" spans="1:8" ht="12" customHeight="1">
      <c r="A226" s="458" t="s">
        <v>4</v>
      </c>
      <c r="B226" s="461" t="s">
        <v>5</v>
      </c>
      <c r="C226" s="4"/>
      <c r="D226" s="4" t="s">
        <v>6</v>
      </c>
      <c r="E226" s="4" t="s">
        <v>7</v>
      </c>
      <c r="F226" s="4" t="s">
        <v>6</v>
      </c>
      <c r="G226" s="4" t="s">
        <v>8</v>
      </c>
      <c r="H226" s="4" t="s">
        <v>9</v>
      </c>
    </row>
    <row r="227" spans="1:8" ht="12" customHeight="1">
      <c r="A227" s="459"/>
      <c r="B227" s="462"/>
      <c r="C227" s="5" t="s">
        <v>10</v>
      </c>
      <c r="D227" s="5" t="s">
        <v>11</v>
      </c>
      <c r="E227" s="5" t="s">
        <v>12</v>
      </c>
      <c r="F227" s="5" t="s">
        <v>13</v>
      </c>
      <c r="G227" s="5" t="s">
        <v>14</v>
      </c>
      <c r="H227" s="5" t="s">
        <v>15</v>
      </c>
    </row>
    <row r="228" spans="1:8" ht="12" customHeight="1">
      <c r="A228" s="459"/>
      <c r="B228" s="462"/>
      <c r="C228" s="5"/>
      <c r="D228" s="5" t="s">
        <v>16</v>
      </c>
      <c r="E228" s="5"/>
      <c r="F228" s="5" t="s">
        <v>17</v>
      </c>
      <c r="G228" s="5" t="s">
        <v>18</v>
      </c>
      <c r="H228" s="5" t="s">
        <v>19</v>
      </c>
    </row>
    <row r="229" spans="1:8" ht="12" customHeight="1">
      <c r="A229" s="460"/>
      <c r="B229" s="463"/>
      <c r="C229" s="5" t="s">
        <v>20</v>
      </c>
      <c r="D229" s="6" t="s">
        <v>20</v>
      </c>
      <c r="E229" s="6" t="s">
        <v>20</v>
      </c>
      <c r="F229" s="6" t="s">
        <v>20</v>
      </c>
      <c r="G229" s="6" t="s">
        <v>20</v>
      </c>
      <c r="H229" s="5" t="s">
        <v>21</v>
      </c>
    </row>
    <row r="230" spans="1:8" ht="12" customHeight="1">
      <c r="A230" s="7">
        <v>1</v>
      </c>
      <c r="B230" s="7">
        <v>2</v>
      </c>
      <c r="C230" s="8">
        <v>3</v>
      </c>
      <c r="D230" s="9">
        <v>4</v>
      </c>
      <c r="E230" s="8">
        <v>5</v>
      </c>
      <c r="F230" s="8">
        <v>6</v>
      </c>
      <c r="G230" s="8">
        <v>7</v>
      </c>
      <c r="H230" s="8">
        <v>8</v>
      </c>
    </row>
    <row r="231" spans="1:8" s="42" customFormat="1" ht="12" customHeight="1">
      <c r="A231" s="33" t="s">
        <v>22</v>
      </c>
      <c r="B231" s="52" t="s">
        <v>170</v>
      </c>
      <c r="C231" s="34"/>
      <c r="D231" s="33"/>
      <c r="E231" s="53"/>
      <c r="F231" s="33"/>
      <c r="G231" s="33"/>
      <c r="H231" s="33"/>
    </row>
    <row r="232" spans="1:8" s="42" customFormat="1" ht="12" customHeight="1">
      <c r="A232" s="33" t="s">
        <v>23</v>
      </c>
      <c r="B232" s="33" t="s">
        <v>24</v>
      </c>
      <c r="C232" s="53"/>
      <c r="D232" s="33"/>
      <c r="E232" s="53"/>
      <c r="F232" s="33"/>
      <c r="G232" s="33"/>
      <c r="H232" s="33"/>
    </row>
    <row r="233" spans="1:8" s="42" customFormat="1" ht="12" customHeight="1">
      <c r="A233" s="33" t="s">
        <v>25</v>
      </c>
      <c r="B233" s="33" t="s">
        <v>161</v>
      </c>
      <c r="C233" s="53"/>
      <c r="D233" s="33"/>
      <c r="E233" s="53"/>
      <c r="F233" s="33"/>
      <c r="G233" s="33"/>
      <c r="H233" s="33"/>
    </row>
    <row r="234" spans="1:8" s="42" customFormat="1" ht="12" customHeight="1">
      <c r="A234" s="33" t="s">
        <v>26</v>
      </c>
      <c r="B234" s="33" t="s">
        <v>27</v>
      </c>
      <c r="C234" s="53"/>
      <c r="D234" s="33"/>
      <c r="E234" s="53"/>
      <c r="F234" s="33"/>
      <c r="G234" s="33"/>
      <c r="H234" s="33"/>
    </row>
    <row r="235" spans="1:8" s="42" customFormat="1" ht="12" customHeight="1">
      <c r="A235" s="54">
        <v>51</v>
      </c>
      <c r="B235" s="54" t="s">
        <v>28</v>
      </c>
      <c r="C235" s="55"/>
      <c r="D235" s="55"/>
      <c r="E235" s="56"/>
      <c r="F235" s="57"/>
      <c r="G235" s="57"/>
      <c r="H235" s="57"/>
    </row>
    <row r="236" spans="1:8" s="42" customFormat="1" ht="12" customHeight="1">
      <c r="A236" s="58" t="s">
        <v>29</v>
      </c>
      <c r="B236" s="59" t="s">
        <v>62</v>
      </c>
      <c r="C236" s="60"/>
      <c r="D236" s="60"/>
      <c r="E236" s="60"/>
      <c r="F236" s="59"/>
      <c r="G236" s="59"/>
      <c r="H236" s="33"/>
    </row>
    <row r="237" spans="1:8" s="42" customFormat="1" ht="12" customHeight="1">
      <c r="A237" s="61">
        <v>525112</v>
      </c>
      <c r="B237" s="62" t="s">
        <v>32</v>
      </c>
      <c r="C237" s="63"/>
      <c r="D237" s="64"/>
      <c r="E237" s="65"/>
      <c r="F237" s="64"/>
      <c r="G237" s="64"/>
      <c r="H237" s="33"/>
    </row>
    <row r="238" spans="1:8" s="42" customFormat="1" ht="12" customHeight="1">
      <c r="A238" s="66" t="s">
        <v>31</v>
      </c>
      <c r="B238" s="33" t="s">
        <v>33</v>
      </c>
      <c r="C238" s="53">
        <v>14400000</v>
      </c>
      <c r="D238" s="53">
        <v>0</v>
      </c>
      <c r="E238" s="53">
        <v>0</v>
      </c>
      <c r="F238" s="53">
        <f>E238+D238</f>
        <v>0</v>
      </c>
      <c r="G238" s="53">
        <f>C238-F238</f>
        <v>14400000</v>
      </c>
      <c r="H238" s="67">
        <f>F238/C238*100</f>
        <v>0</v>
      </c>
    </row>
    <row r="239" spans="1:8" s="42" customFormat="1" ht="12" customHeight="1">
      <c r="A239" s="66" t="s">
        <v>31</v>
      </c>
      <c r="B239" s="33" t="s">
        <v>34</v>
      </c>
      <c r="C239" s="53">
        <v>2800000</v>
      </c>
      <c r="D239" s="53">
        <v>0</v>
      </c>
      <c r="E239" s="53">
        <v>0</v>
      </c>
      <c r="F239" s="53">
        <f t="shared" ref="F239:F302" si="10">E239+D239</f>
        <v>0</v>
      </c>
      <c r="G239" s="53">
        <f t="shared" ref="G239:G302" si="11">C239-F239</f>
        <v>2800000</v>
      </c>
      <c r="H239" s="67">
        <f t="shared" ref="H239:H243" si="12">F239/C239*100</f>
        <v>0</v>
      </c>
    </row>
    <row r="240" spans="1:8" s="42" customFormat="1" ht="12" customHeight="1">
      <c r="A240" s="66" t="s">
        <v>31</v>
      </c>
      <c r="B240" s="33" t="s">
        <v>35</v>
      </c>
      <c r="C240" s="53">
        <v>2800000</v>
      </c>
      <c r="D240" s="53">
        <v>0</v>
      </c>
      <c r="E240" s="53">
        <v>0</v>
      </c>
      <c r="F240" s="53">
        <f t="shared" si="10"/>
        <v>0</v>
      </c>
      <c r="G240" s="53">
        <f t="shared" si="11"/>
        <v>2800000</v>
      </c>
      <c r="H240" s="67">
        <f t="shared" si="12"/>
        <v>0</v>
      </c>
    </row>
    <row r="241" spans="1:8" s="42" customFormat="1" ht="12" customHeight="1">
      <c r="A241" s="66" t="s">
        <v>31</v>
      </c>
      <c r="B241" s="33" t="s">
        <v>36</v>
      </c>
      <c r="C241" s="53">
        <v>2800000</v>
      </c>
      <c r="D241" s="53">
        <v>0</v>
      </c>
      <c r="E241" s="53">
        <v>0</v>
      </c>
      <c r="F241" s="53">
        <f t="shared" si="10"/>
        <v>0</v>
      </c>
      <c r="G241" s="53">
        <f t="shared" si="11"/>
        <v>2800000</v>
      </c>
      <c r="H241" s="67">
        <f t="shared" si="12"/>
        <v>0</v>
      </c>
    </row>
    <row r="242" spans="1:8" s="42" customFormat="1" ht="12" customHeight="1">
      <c r="A242" s="66" t="s">
        <v>31</v>
      </c>
      <c r="B242" s="33" t="s">
        <v>37</v>
      </c>
      <c r="C242" s="53">
        <v>2100000</v>
      </c>
      <c r="D242" s="53">
        <v>0</v>
      </c>
      <c r="E242" s="53">
        <v>0</v>
      </c>
      <c r="F242" s="53">
        <f t="shared" si="10"/>
        <v>0</v>
      </c>
      <c r="G242" s="53">
        <f t="shared" si="11"/>
        <v>2100000</v>
      </c>
      <c r="H242" s="67">
        <f t="shared" si="12"/>
        <v>0</v>
      </c>
    </row>
    <row r="243" spans="1:8" s="42" customFormat="1" ht="12" customHeight="1">
      <c r="A243" s="66" t="s">
        <v>31</v>
      </c>
      <c r="B243" s="33" t="s">
        <v>38</v>
      </c>
      <c r="C243" s="53">
        <v>26250000</v>
      </c>
      <c r="D243" s="53">
        <v>0</v>
      </c>
      <c r="E243" s="53">
        <v>0</v>
      </c>
      <c r="F243" s="53">
        <f t="shared" si="10"/>
        <v>0</v>
      </c>
      <c r="G243" s="53">
        <f t="shared" si="11"/>
        <v>26250000</v>
      </c>
      <c r="H243" s="67">
        <f t="shared" si="12"/>
        <v>0</v>
      </c>
    </row>
    <row r="244" spans="1:8" s="42" customFormat="1" ht="12" customHeight="1">
      <c r="A244" s="61">
        <v>525113</v>
      </c>
      <c r="B244" s="62" t="s">
        <v>39</v>
      </c>
      <c r="C244" s="63"/>
      <c r="D244" s="53">
        <v>0</v>
      </c>
      <c r="E244" s="53">
        <v>0</v>
      </c>
      <c r="F244" s="53">
        <f t="shared" si="10"/>
        <v>0</v>
      </c>
      <c r="G244" s="53">
        <f t="shared" si="11"/>
        <v>0</v>
      </c>
      <c r="H244" s="67"/>
    </row>
    <row r="245" spans="1:8" s="42" customFormat="1" ht="12" customHeight="1">
      <c r="A245" s="66" t="s">
        <v>31</v>
      </c>
      <c r="B245" s="33" t="s">
        <v>40</v>
      </c>
      <c r="C245" s="53">
        <v>5400000</v>
      </c>
      <c r="D245" s="53">
        <v>0</v>
      </c>
      <c r="E245" s="53">
        <v>0</v>
      </c>
      <c r="F245" s="53">
        <f t="shared" si="10"/>
        <v>0</v>
      </c>
      <c r="G245" s="53">
        <f t="shared" si="11"/>
        <v>5400000</v>
      </c>
      <c r="H245" s="67">
        <f t="shared" ref="H245:H247" si="13">F245/C245*100</f>
        <v>0</v>
      </c>
    </row>
    <row r="246" spans="1:8" s="42" customFormat="1" ht="12" customHeight="1">
      <c r="A246" s="66" t="s">
        <v>31</v>
      </c>
      <c r="B246" s="33" t="s">
        <v>41</v>
      </c>
      <c r="C246" s="53">
        <v>5400000</v>
      </c>
      <c r="D246" s="53">
        <v>0</v>
      </c>
      <c r="E246" s="53">
        <v>0</v>
      </c>
      <c r="F246" s="53">
        <f t="shared" si="10"/>
        <v>0</v>
      </c>
      <c r="G246" s="53">
        <f t="shared" si="11"/>
        <v>5400000</v>
      </c>
      <c r="H246" s="67">
        <f t="shared" si="13"/>
        <v>0</v>
      </c>
    </row>
    <row r="247" spans="1:8" s="42" customFormat="1" ht="12" customHeight="1">
      <c r="A247" s="66" t="s">
        <v>31</v>
      </c>
      <c r="B247" s="33" t="s">
        <v>42</v>
      </c>
      <c r="C247" s="53">
        <v>5400000</v>
      </c>
      <c r="D247" s="53">
        <v>0</v>
      </c>
      <c r="E247" s="53">
        <v>0</v>
      </c>
      <c r="F247" s="53">
        <f t="shared" si="10"/>
        <v>0</v>
      </c>
      <c r="G247" s="53">
        <f t="shared" si="11"/>
        <v>5400000</v>
      </c>
      <c r="H247" s="67">
        <f t="shared" si="13"/>
        <v>0</v>
      </c>
    </row>
    <row r="248" spans="1:8" s="42" customFormat="1" ht="12" customHeight="1">
      <c r="A248" s="61">
        <v>525115</v>
      </c>
      <c r="B248" s="62" t="s">
        <v>43</v>
      </c>
      <c r="C248" s="63"/>
      <c r="D248" s="53">
        <v>0</v>
      </c>
      <c r="E248" s="53">
        <v>0</v>
      </c>
      <c r="F248" s="53">
        <f t="shared" si="10"/>
        <v>0</v>
      </c>
      <c r="G248" s="53">
        <f t="shared" si="11"/>
        <v>0</v>
      </c>
      <c r="H248" s="67"/>
    </row>
    <row r="249" spans="1:8" s="42" customFormat="1" ht="12" customHeight="1">
      <c r="A249" s="66" t="s">
        <v>31</v>
      </c>
      <c r="B249" s="33" t="s">
        <v>44</v>
      </c>
      <c r="C249" s="53">
        <v>2000000</v>
      </c>
      <c r="D249" s="53">
        <v>0</v>
      </c>
      <c r="E249" s="53">
        <v>0</v>
      </c>
      <c r="F249" s="53">
        <f t="shared" si="10"/>
        <v>0</v>
      </c>
      <c r="G249" s="53">
        <f t="shared" si="11"/>
        <v>2000000</v>
      </c>
      <c r="H249" s="67">
        <f t="shared" ref="H249:H254" si="14">F249/C249*100</f>
        <v>0</v>
      </c>
    </row>
    <row r="250" spans="1:8" s="42" customFormat="1" ht="12" customHeight="1">
      <c r="A250" s="66" t="s">
        <v>31</v>
      </c>
      <c r="B250" s="33" t="s">
        <v>45</v>
      </c>
      <c r="C250" s="53">
        <v>1200000</v>
      </c>
      <c r="D250" s="53">
        <v>0</v>
      </c>
      <c r="E250" s="53">
        <v>0</v>
      </c>
      <c r="F250" s="53">
        <f t="shared" si="10"/>
        <v>0</v>
      </c>
      <c r="G250" s="53">
        <f t="shared" si="11"/>
        <v>1200000</v>
      </c>
      <c r="H250" s="67">
        <f t="shared" si="14"/>
        <v>0</v>
      </c>
    </row>
    <row r="251" spans="1:8" s="42" customFormat="1" ht="12" customHeight="1">
      <c r="A251" s="66" t="s">
        <v>31</v>
      </c>
      <c r="B251" s="33" t="s">
        <v>46</v>
      </c>
      <c r="C251" s="53">
        <v>3000000</v>
      </c>
      <c r="D251" s="53">
        <v>0</v>
      </c>
      <c r="E251" s="53">
        <v>0</v>
      </c>
      <c r="F251" s="53">
        <f t="shared" si="10"/>
        <v>0</v>
      </c>
      <c r="G251" s="53">
        <f t="shared" si="11"/>
        <v>3000000</v>
      </c>
      <c r="H251" s="67">
        <f t="shared" si="14"/>
        <v>0</v>
      </c>
    </row>
    <row r="252" spans="1:8" s="42" customFormat="1" ht="12" customHeight="1">
      <c r="A252" s="66" t="s">
        <v>31</v>
      </c>
      <c r="B252" s="33" t="s">
        <v>47</v>
      </c>
      <c r="C252" s="53">
        <v>3800000</v>
      </c>
      <c r="D252" s="53">
        <v>0</v>
      </c>
      <c r="E252" s="53">
        <v>0</v>
      </c>
      <c r="F252" s="53">
        <f t="shared" si="10"/>
        <v>0</v>
      </c>
      <c r="G252" s="53">
        <f t="shared" si="11"/>
        <v>3800000</v>
      </c>
      <c r="H252" s="67">
        <f t="shared" si="14"/>
        <v>0</v>
      </c>
    </row>
    <row r="253" spans="1:8" s="42" customFormat="1" ht="12" customHeight="1">
      <c r="A253" s="66" t="s">
        <v>31</v>
      </c>
      <c r="B253" s="33" t="s">
        <v>48</v>
      </c>
      <c r="C253" s="53">
        <v>2000000</v>
      </c>
      <c r="D253" s="53">
        <v>0</v>
      </c>
      <c r="E253" s="53">
        <v>0</v>
      </c>
      <c r="F253" s="53">
        <f t="shared" si="10"/>
        <v>0</v>
      </c>
      <c r="G253" s="53">
        <f t="shared" si="11"/>
        <v>2000000</v>
      </c>
      <c r="H253" s="67">
        <f t="shared" si="14"/>
        <v>0</v>
      </c>
    </row>
    <row r="254" spans="1:8" s="42" customFormat="1" ht="12" customHeight="1">
      <c r="A254" s="66" t="s">
        <v>31</v>
      </c>
      <c r="B254" s="33" t="s">
        <v>49</v>
      </c>
      <c r="C254" s="53">
        <v>6000000</v>
      </c>
      <c r="D254" s="53">
        <v>0</v>
      </c>
      <c r="E254" s="53">
        <v>0</v>
      </c>
      <c r="F254" s="53">
        <f t="shared" si="10"/>
        <v>0</v>
      </c>
      <c r="G254" s="53">
        <f t="shared" si="11"/>
        <v>6000000</v>
      </c>
      <c r="H254" s="67">
        <f t="shared" si="14"/>
        <v>0</v>
      </c>
    </row>
    <row r="255" spans="1:8" s="42" customFormat="1" ht="12" customHeight="1">
      <c r="A255" s="58" t="s">
        <v>50</v>
      </c>
      <c r="B255" s="59" t="s">
        <v>51</v>
      </c>
      <c r="C255" s="60"/>
      <c r="D255" s="60">
        <v>0</v>
      </c>
      <c r="E255" s="60">
        <v>0</v>
      </c>
      <c r="F255" s="53">
        <f t="shared" si="10"/>
        <v>0</v>
      </c>
      <c r="G255" s="53">
        <f t="shared" si="11"/>
        <v>0</v>
      </c>
      <c r="H255" s="67"/>
    </row>
    <row r="256" spans="1:8" s="42" customFormat="1" ht="12" customHeight="1">
      <c r="A256" s="61">
        <v>525111</v>
      </c>
      <c r="B256" s="62" t="s">
        <v>30</v>
      </c>
      <c r="C256" s="63"/>
      <c r="D256" s="53">
        <v>0</v>
      </c>
      <c r="E256" s="53">
        <v>0</v>
      </c>
      <c r="F256" s="53">
        <f t="shared" si="10"/>
        <v>0</v>
      </c>
      <c r="G256" s="53">
        <f t="shared" si="11"/>
        <v>0</v>
      </c>
      <c r="H256" s="67"/>
    </row>
    <row r="257" spans="1:8" s="42" customFormat="1" ht="12" customHeight="1">
      <c r="A257" s="66" t="s">
        <v>31</v>
      </c>
      <c r="B257" s="33" t="s">
        <v>52</v>
      </c>
      <c r="C257" s="53">
        <v>2000000</v>
      </c>
      <c r="D257" s="53">
        <v>0</v>
      </c>
      <c r="E257" s="53">
        <v>0</v>
      </c>
      <c r="F257" s="53">
        <f t="shared" si="10"/>
        <v>0</v>
      </c>
      <c r="G257" s="53">
        <f t="shared" si="11"/>
        <v>2000000</v>
      </c>
      <c r="H257" s="67">
        <f t="shared" ref="H257" si="15">F257/C257*100</f>
        <v>0</v>
      </c>
    </row>
    <row r="258" spans="1:8" s="42" customFormat="1" ht="12" customHeight="1">
      <c r="A258" s="61">
        <v>525112</v>
      </c>
      <c r="B258" s="62" t="s">
        <v>32</v>
      </c>
      <c r="C258" s="63"/>
      <c r="D258" s="53">
        <v>0</v>
      </c>
      <c r="E258" s="53">
        <v>0</v>
      </c>
      <c r="F258" s="53">
        <f t="shared" si="10"/>
        <v>0</v>
      </c>
      <c r="G258" s="53">
        <f t="shared" si="11"/>
        <v>0</v>
      </c>
      <c r="H258" s="67"/>
    </row>
    <row r="259" spans="1:8" s="42" customFormat="1" ht="12" customHeight="1">
      <c r="A259" s="66" t="s">
        <v>31</v>
      </c>
      <c r="B259" s="33" t="s">
        <v>53</v>
      </c>
      <c r="C259" s="53">
        <v>1175000</v>
      </c>
      <c r="D259" s="53">
        <v>0</v>
      </c>
      <c r="E259" s="53">
        <v>0</v>
      </c>
      <c r="F259" s="53">
        <f t="shared" si="10"/>
        <v>0</v>
      </c>
      <c r="G259" s="53">
        <f t="shared" si="11"/>
        <v>1175000</v>
      </c>
      <c r="H259" s="67">
        <f t="shared" ref="H259:H260" si="16">F259/C259*100</f>
        <v>0</v>
      </c>
    </row>
    <row r="260" spans="1:8" s="42" customFormat="1" ht="12" customHeight="1">
      <c r="A260" s="66" t="s">
        <v>31</v>
      </c>
      <c r="B260" s="33" t="s">
        <v>54</v>
      </c>
      <c r="C260" s="53">
        <v>1880000</v>
      </c>
      <c r="D260" s="53">
        <v>0</v>
      </c>
      <c r="E260" s="53">
        <v>0</v>
      </c>
      <c r="F260" s="53">
        <f t="shared" si="10"/>
        <v>0</v>
      </c>
      <c r="G260" s="53">
        <f t="shared" si="11"/>
        <v>1880000</v>
      </c>
      <c r="H260" s="67">
        <f t="shared" si="16"/>
        <v>0</v>
      </c>
    </row>
    <row r="261" spans="1:8" s="42" customFormat="1" ht="12" customHeight="1">
      <c r="A261" s="61">
        <v>525115</v>
      </c>
      <c r="B261" s="62" t="s">
        <v>43</v>
      </c>
      <c r="C261" s="63"/>
      <c r="D261" s="53">
        <v>0</v>
      </c>
      <c r="E261" s="53">
        <v>0</v>
      </c>
      <c r="F261" s="53">
        <f t="shared" si="10"/>
        <v>0</v>
      </c>
      <c r="G261" s="53">
        <f t="shared" si="11"/>
        <v>0</v>
      </c>
      <c r="H261" s="67"/>
    </row>
    <row r="262" spans="1:8" s="42" customFormat="1" ht="12" customHeight="1">
      <c r="A262" s="66" t="s">
        <v>31</v>
      </c>
      <c r="B262" s="33" t="s">
        <v>55</v>
      </c>
      <c r="C262" s="53">
        <v>500000</v>
      </c>
      <c r="D262" s="53">
        <v>0</v>
      </c>
      <c r="E262" s="53">
        <v>0</v>
      </c>
      <c r="F262" s="53">
        <f t="shared" si="10"/>
        <v>0</v>
      </c>
      <c r="G262" s="53">
        <f t="shared" si="11"/>
        <v>500000</v>
      </c>
      <c r="H262" s="67">
        <f t="shared" ref="H262" si="17">F262/C262*100</f>
        <v>0</v>
      </c>
    </row>
    <row r="263" spans="1:8" s="42" customFormat="1" ht="12" customHeight="1">
      <c r="A263" s="58" t="s">
        <v>56</v>
      </c>
      <c r="B263" s="59" t="s">
        <v>57</v>
      </c>
      <c r="C263" s="60"/>
      <c r="D263" s="60">
        <v>0</v>
      </c>
      <c r="E263" s="60">
        <v>0</v>
      </c>
      <c r="F263" s="53">
        <f t="shared" si="10"/>
        <v>0</v>
      </c>
      <c r="G263" s="53">
        <f t="shared" si="11"/>
        <v>0</v>
      </c>
      <c r="H263" s="67"/>
    </row>
    <row r="264" spans="1:8" s="42" customFormat="1" ht="12" customHeight="1">
      <c r="A264" s="61">
        <v>525111</v>
      </c>
      <c r="B264" s="62" t="s">
        <v>30</v>
      </c>
      <c r="C264" s="63"/>
      <c r="D264" s="53">
        <v>0</v>
      </c>
      <c r="E264" s="53">
        <v>0</v>
      </c>
      <c r="F264" s="53">
        <f t="shared" si="10"/>
        <v>0</v>
      </c>
      <c r="G264" s="53">
        <f t="shared" si="11"/>
        <v>0</v>
      </c>
      <c r="H264" s="67"/>
    </row>
    <row r="265" spans="1:8" s="42" customFormat="1" ht="12" customHeight="1">
      <c r="A265" s="66" t="s">
        <v>31</v>
      </c>
      <c r="B265" s="33" t="s">
        <v>58</v>
      </c>
      <c r="C265" s="53">
        <v>2000000</v>
      </c>
      <c r="D265" s="53">
        <v>0</v>
      </c>
      <c r="E265" s="53">
        <v>0</v>
      </c>
      <c r="F265" s="53">
        <f t="shared" si="10"/>
        <v>0</v>
      </c>
      <c r="G265" s="53">
        <f t="shared" si="11"/>
        <v>2000000</v>
      </c>
      <c r="H265" s="67">
        <f t="shared" ref="H265" si="18">F265/C265*100</f>
        <v>0</v>
      </c>
    </row>
    <row r="266" spans="1:8" s="42" customFormat="1" ht="12" customHeight="1">
      <c r="A266" s="61">
        <v>525112</v>
      </c>
      <c r="B266" s="62" t="s">
        <v>32</v>
      </c>
      <c r="C266" s="63"/>
      <c r="D266" s="53">
        <v>0</v>
      </c>
      <c r="E266" s="53">
        <v>0</v>
      </c>
      <c r="F266" s="53">
        <f t="shared" si="10"/>
        <v>0</v>
      </c>
      <c r="G266" s="53">
        <f t="shared" si="11"/>
        <v>0</v>
      </c>
      <c r="H266" s="67"/>
    </row>
    <row r="267" spans="1:8" s="42" customFormat="1" ht="12" customHeight="1">
      <c r="A267" s="66" t="s">
        <v>31</v>
      </c>
      <c r="B267" s="33" t="s">
        <v>53</v>
      </c>
      <c r="C267" s="53">
        <v>2025000</v>
      </c>
      <c r="D267" s="53">
        <v>0</v>
      </c>
      <c r="E267" s="53">
        <v>0</v>
      </c>
      <c r="F267" s="53">
        <f t="shared" si="10"/>
        <v>0</v>
      </c>
      <c r="G267" s="53">
        <f t="shared" si="11"/>
        <v>2025000</v>
      </c>
      <c r="H267" s="67">
        <f t="shared" ref="H267:H268" si="19">F267/C267*100</f>
        <v>0</v>
      </c>
    </row>
    <row r="268" spans="1:8" s="42" customFormat="1" ht="12" customHeight="1">
      <c r="A268" s="66" t="s">
        <v>31</v>
      </c>
      <c r="B268" s="33" t="s">
        <v>54</v>
      </c>
      <c r="C268" s="53">
        <v>3240000</v>
      </c>
      <c r="D268" s="53">
        <v>0</v>
      </c>
      <c r="E268" s="53">
        <v>0</v>
      </c>
      <c r="F268" s="53">
        <f t="shared" si="10"/>
        <v>0</v>
      </c>
      <c r="G268" s="53">
        <f t="shared" si="11"/>
        <v>3240000</v>
      </c>
      <c r="H268" s="67">
        <f t="shared" si="19"/>
        <v>0</v>
      </c>
    </row>
    <row r="269" spans="1:8" s="42" customFormat="1" ht="12" customHeight="1">
      <c r="A269" s="61">
        <v>525115</v>
      </c>
      <c r="B269" s="62" t="s">
        <v>43</v>
      </c>
      <c r="C269" s="63"/>
      <c r="D269" s="53">
        <v>0</v>
      </c>
      <c r="E269" s="53">
        <v>0</v>
      </c>
      <c r="F269" s="53">
        <f t="shared" si="10"/>
        <v>0</v>
      </c>
      <c r="G269" s="53">
        <f t="shared" si="11"/>
        <v>0</v>
      </c>
      <c r="H269" s="67"/>
    </row>
    <row r="270" spans="1:8" s="42" customFormat="1" ht="12" customHeight="1">
      <c r="A270" s="66" t="s">
        <v>31</v>
      </c>
      <c r="B270" s="33" t="s">
        <v>55</v>
      </c>
      <c r="C270" s="53">
        <v>500000</v>
      </c>
      <c r="D270" s="53">
        <v>0</v>
      </c>
      <c r="E270" s="53">
        <v>0</v>
      </c>
      <c r="F270" s="53">
        <f t="shared" si="10"/>
        <v>0</v>
      </c>
      <c r="G270" s="53">
        <f t="shared" si="11"/>
        <v>500000</v>
      </c>
      <c r="H270" s="67">
        <f t="shared" ref="H270" si="20">F270/C270*100</f>
        <v>0</v>
      </c>
    </row>
    <row r="271" spans="1:8" s="42" customFormat="1" ht="12" customHeight="1">
      <c r="A271" s="54">
        <v>52</v>
      </c>
      <c r="B271" s="54" t="s">
        <v>61</v>
      </c>
      <c r="C271" s="55"/>
      <c r="D271" s="56">
        <v>0</v>
      </c>
      <c r="E271" s="56">
        <v>0</v>
      </c>
      <c r="F271" s="56">
        <f t="shared" si="10"/>
        <v>0</v>
      </c>
      <c r="G271" s="56">
        <f t="shared" si="11"/>
        <v>0</v>
      </c>
      <c r="H271" s="69"/>
    </row>
    <row r="272" spans="1:8" s="42" customFormat="1" ht="12" customHeight="1">
      <c r="A272" s="58" t="s">
        <v>29</v>
      </c>
      <c r="B272" s="59" t="s">
        <v>62</v>
      </c>
      <c r="C272" s="60"/>
      <c r="D272" s="53">
        <v>0</v>
      </c>
      <c r="E272" s="60">
        <v>0</v>
      </c>
      <c r="F272" s="53">
        <f t="shared" si="10"/>
        <v>0</v>
      </c>
      <c r="G272" s="53">
        <f t="shared" si="11"/>
        <v>0</v>
      </c>
      <c r="H272" s="67"/>
    </row>
    <row r="273" spans="1:8" s="42" customFormat="1" ht="12" customHeight="1">
      <c r="A273" s="66">
        <v>525119</v>
      </c>
      <c r="B273" s="33" t="s">
        <v>63</v>
      </c>
      <c r="C273" s="53"/>
      <c r="D273" s="53">
        <v>0</v>
      </c>
      <c r="E273" s="53">
        <v>0</v>
      </c>
      <c r="F273" s="53">
        <f t="shared" si="10"/>
        <v>0</v>
      </c>
      <c r="G273" s="53">
        <f t="shared" si="11"/>
        <v>0</v>
      </c>
      <c r="H273" s="67"/>
    </row>
    <row r="274" spans="1:8" s="42" customFormat="1" ht="12" customHeight="1">
      <c r="A274" s="70" t="s">
        <v>31</v>
      </c>
      <c r="B274" s="33" t="s">
        <v>64</v>
      </c>
      <c r="C274" s="53"/>
      <c r="D274" s="53">
        <v>0</v>
      </c>
      <c r="E274" s="53">
        <v>0</v>
      </c>
      <c r="F274" s="53">
        <f t="shared" si="10"/>
        <v>0</v>
      </c>
      <c r="G274" s="53">
        <f t="shared" si="11"/>
        <v>0</v>
      </c>
      <c r="H274" s="67"/>
    </row>
    <row r="275" spans="1:8" s="42" customFormat="1" ht="12" customHeight="1">
      <c r="A275" s="70" t="s">
        <v>31</v>
      </c>
      <c r="B275" s="33" t="s">
        <v>65</v>
      </c>
      <c r="C275" s="53">
        <v>70500000</v>
      </c>
      <c r="D275" s="53">
        <v>0</v>
      </c>
      <c r="E275" s="53">
        <v>0</v>
      </c>
      <c r="F275" s="53">
        <f t="shared" si="10"/>
        <v>0</v>
      </c>
      <c r="G275" s="53">
        <f t="shared" si="11"/>
        <v>70500000</v>
      </c>
      <c r="H275" s="67">
        <f t="shared" ref="H275:H276" si="21">F275/C275*100</f>
        <v>0</v>
      </c>
    </row>
    <row r="276" spans="1:8" s="42" customFormat="1" ht="12" customHeight="1">
      <c r="A276" s="70" t="s">
        <v>31</v>
      </c>
      <c r="B276" s="33" t="s">
        <v>66</v>
      </c>
      <c r="C276" s="53">
        <v>21150000</v>
      </c>
      <c r="D276" s="53">
        <v>0</v>
      </c>
      <c r="E276" s="53">
        <v>0</v>
      </c>
      <c r="F276" s="53">
        <f t="shared" si="10"/>
        <v>0</v>
      </c>
      <c r="G276" s="53">
        <f t="shared" si="11"/>
        <v>21150000</v>
      </c>
      <c r="H276" s="67">
        <f t="shared" si="21"/>
        <v>0</v>
      </c>
    </row>
    <row r="277" spans="1:8" s="42" customFormat="1" ht="12" customHeight="1">
      <c r="A277" s="70" t="s">
        <v>31</v>
      </c>
      <c r="B277" s="33" t="s">
        <v>67</v>
      </c>
      <c r="C277" s="53"/>
      <c r="D277" s="53">
        <v>0</v>
      </c>
      <c r="E277" s="53">
        <v>0</v>
      </c>
      <c r="F277" s="53">
        <f t="shared" si="10"/>
        <v>0</v>
      </c>
      <c r="G277" s="53">
        <f t="shared" si="11"/>
        <v>0</v>
      </c>
      <c r="H277" s="67"/>
    </row>
    <row r="278" spans="1:8" s="42" customFormat="1" ht="12" customHeight="1">
      <c r="A278" s="70" t="s">
        <v>31</v>
      </c>
      <c r="B278" s="33" t="s">
        <v>68</v>
      </c>
      <c r="C278" s="53">
        <v>121500000</v>
      </c>
      <c r="D278" s="53">
        <v>0</v>
      </c>
      <c r="E278" s="53">
        <v>0</v>
      </c>
      <c r="F278" s="53">
        <f t="shared" si="10"/>
        <v>0</v>
      </c>
      <c r="G278" s="53">
        <f t="shared" si="11"/>
        <v>121500000</v>
      </c>
      <c r="H278" s="67">
        <f t="shared" ref="H278:H279" si="22">F278/C278*100</f>
        <v>0</v>
      </c>
    </row>
    <row r="279" spans="1:8" s="42" customFormat="1" ht="12" customHeight="1">
      <c r="A279" s="70" t="s">
        <v>31</v>
      </c>
      <c r="B279" s="33" t="s">
        <v>66</v>
      </c>
      <c r="C279" s="53">
        <v>36450000</v>
      </c>
      <c r="D279" s="53">
        <v>0</v>
      </c>
      <c r="E279" s="53">
        <v>0</v>
      </c>
      <c r="F279" s="53">
        <f t="shared" si="10"/>
        <v>0</v>
      </c>
      <c r="G279" s="53">
        <f t="shared" si="11"/>
        <v>36450000</v>
      </c>
      <c r="H279" s="67">
        <f t="shared" si="22"/>
        <v>0</v>
      </c>
    </row>
    <row r="280" spans="1:8" s="42" customFormat="1" ht="12" customHeight="1">
      <c r="A280" s="70" t="s">
        <v>31</v>
      </c>
      <c r="B280" s="33" t="s">
        <v>69</v>
      </c>
      <c r="C280" s="53"/>
      <c r="D280" s="53">
        <v>0</v>
      </c>
      <c r="E280" s="53">
        <v>0</v>
      </c>
      <c r="F280" s="53">
        <f t="shared" si="10"/>
        <v>0</v>
      </c>
      <c r="G280" s="53">
        <f t="shared" si="11"/>
        <v>0</v>
      </c>
      <c r="H280" s="67"/>
    </row>
    <row r="281" spans="1:8" s="42" customFormat="1" ht="12" customHeight="1">
      <c r="A281" s="70" t="s">
        <v>31</v>
      </c>
      <c r="B281" s="33" t="s">
        <v>68</v>
      </c>
      <c r="C281" s="53">
        <v>37500000</v>
      </c>
      <c r="D281" s="53">
        <v>0</v>
      </c>
      <c r="E281" s="53">
        <v>0</v>
      </c>
      <c r="F281" s="53">
        <f t="shared" si="10"/>
        <v>0</v>
      </c>
      <c r="G281" s="53">
        <f t="shared" si="11"/>
        <v>37500000</v>
      </c>
      <c r="H281" s="67">
        <f t="shared" ref="H281:H282" si="23">F281/C281*100</f>
        <v>0</v>
      </c>
    </row>
    <row r="282" spans="1:8" s="42" customFormat="1" ht="12" customHeight="1">
      <c r="A282" s="70" t="s">
        <v>31</v>
      </c>
      <c r="B282" s="33" t="s">
        <v>66</v>
      </c>
      <c r="C282" s="53">
        <v>11250000</v>
      </c>
      <c r="D282" s="53">
        <v>0</v>
      </c>
      <c r="E282" s="53">
        <v>0</v>
      </c>
      <c r="F282" s="53">
        <f t="shared" si="10"/>
        <v>0</v>
      </c>
      <c r="G282" s="53">
        <f t="shared" si="11"/>
        <v>11250000</v>
      </c>
      <c r="H282" s="67">
        <f t="shared" si="23"/>
        <v>0</v>
      </c>
    </row>
    <row r="283" spans="1:8" s="42" customFormat="1" ht="12" customHeight="1">
      <c r="A283" s="66">
        <v>525121</v>
      </c>
      <c r="B283" s="33" t="s">
        <v>70</v>
      </c>
      <c r="C283" s="53"/>
      <c r="D283" s="53">
        <v>0</v>
      </c>
      <c r="E283" s="53">
        <v>0</v>
      </c>
      <c r="F283" s="53">
        <f t="shared" si="10"/>
        <v>0</v>
      </c>
      <c r="G283" s="53">
        <f t="shared" si="11"/>
        <v>0</v>
      </c>
      <c r="H283" s="67"/>
    </row>
    <row r="284" spans="1:8" s="42" customFormat="1" ht="12" customHeight="1">
      <c r="A284" s="66" t="s">
        <v>31</v>
      </c>
      <c r="B284" s="33" t="s">
        <v>71</v>
      </c>
      <c r="C284" s="53">
        <v>64861000</v>
      </c>
      <c r="D284" s="53">
        <v>1605000</v>
      </c>
      <c r="E284" s="53">
        <v>1338000</v>
      </c>
      <c r="F284" s="53">
        <f>E284+D284</f>
        <v>2943000</v>
      </c>
      <c r="G284" s="53">
        <f>C284-F284</f>
        <v>61918000</v>
      </c>
      <c r="H284" s="67">
        <f t="shared" ref="H284:H285" si="24">F284/C284*100</f>
        <v>4.5373953531397913</v>
      </c>
    </row>
    <row r="285" spans="1:8" s="42" customFormat="1" ht="12" customHeight="1">
      <c r="A285" s="66" t="s">
        <v>31</v>
      </c>
      <c r="B285" s="33" t="s">
        <v>72</v>
      </c>
      <c r="C285" s="53">
        <v>150000000</v>
      </c>
      <c r="D285" s="53">
        <v>0</v>
      </c>
      <c r="E285" s="53">
        <v>6737700</v>
      </c>
      <c r="F285" s="53">
        <f t="shared" si="10"/>
        <v>6737700</v>
      </c>
      <c r="G285" s="53">
        <f t="shared" si="11"/>
        <v>143262300</v>
      </c>
      <c r="H285" s="67">
        <f t="shared" si="24"/>
        <v>4.4917999999999996</v>
      </c>
    </row>
    <row r="286" spans="1:8" s="42" customFormat="1" ht="12" customHeight="1">
      <c r="A286" s="58" t="s">
        <v>50</v>
      </c>
      <c r="B286" s="59" t="s">
        <v>51</v>
      </c>
      <c r="C286" s="60"/>
      <c r="D286" s="53">
        <v>0</v>
      </c>
      <c r="E286" s="53">
        <v>0</v>
      </c>
      <c r="F286" s="53">
        <f t="shared" si="10"/>
        <v>0</v>
      </c>
      <c r="G286" s="53">
        <f t="shared" si="11"/>
        <v>0</v>
      </c>
      <c r="H286" s="67"/>
    </row>
    <row r="287" spans="1:8" s="42" customFormat="1" ht="12" customHeight="1">
      <c r="A287" s="66">
        <v>525113</v>
      </c>
      <c r="B287" s="33" t="s">
        <v>39</v>
      </c>
      <c r="C287" s="53"/>
      <c r="D287" s="53">
        <v>0</v>
      </c>
      <c r="E287" s="53">
        <v>0</v>
      </c>
      <c r="F287" s="53">
        <f t="shared" si="10"/>
        <v>0</v>
      </c>
      <c r="G287" s="53">
        <f t="shared" si="11"/>
        <v>0</v>
      </c>
      <c r="H287" s="67"/>
    </row>
    <row r="288" spans="1:8" s="42" customFormat="1" ht="12" customHeight="1">
      <c r="A288" s="66" t="s">
        <v>31</v>
      </c>
      <c r="B288" s="33" t="s">
        <v>73</v>
      </c>
      <c r="C288" s="53">
        <v>10500000</v>
      </c>
      <c r="D288" s="53">
        <v>0</v>
      </c>
      <c r="E288" s="53">
        <v>0</v>
      </c>
      <c r="F288" s="53">
        <f t="shared" si="10"/>
        <v>0</v>
      </c>
      <c r="G288" s="53">
        <f t="shared" si="11"/>
        <v>10500000</v>
      </c>
      <c r="H288" s="67">
        <f t="shared" ref="H288:H290" si="25">F288/C288*100</f>
        <v>0</v>
      </c>
    </row>
    <row r="289" spans="1:8" s="42" customFormat="1" ht="12" customHeight="1">
      <c r="A289" s="66" t="s">
        <v>31</v>
      </c>
      <c r="B289" s="33" t="s">
        <v>74</v>
      </c>
      <c r="C289" s="53">
        <v>10000000</v>
      </c>
      <c r="D289" s="53">
        <v>0</v>
      </c>
      <c r="E289" s="53">
        <v>0</v>
      </c>
      <c r="F289" s="53">
        <f t="shared" si="10"/>
        <v>0</v>
      </c>
      <c r="G289" s="53">
        <f t="shared" si="11"/>
        <v>10000000</v>
      </c>
      <c r="H289" s="67">
        <f t="shared" si="25"/>
        <v>0</v>
      </c>
    </row>
    <row r="290" spans="1:8" s="42" customFormat="1" ht="12" customHeight="1">
      <c r="A290" s="66"/>
      <c r="B290" s="33" t="s">
        <v>158</v>
      </c>
      <c r="C290" s="53">
        <v>8000000</v>
      </c>
      <c r="D290" s="53">
        <v>0</v>
      </c>
      <c r="E290" s="53">
        <v>0</v>
      </c>
      <c r="F290" s="53">
        <f t="shared" si="10"/>
        <v>0</v>
      </c>
      <c r="G290" s="53">
        <f t="shared" si="11"/>
        <v>8000000</v>
      </c>
      <c r="H290" s="67">
        <f t="shared" si="25"/>
        <v>0</v>
      </c>
    </row>
    <row r="291" spans="1:8" s="42" customFormat="1" ht="12" customHeight="1">
      <c r="A291" s="66">
        <v>525115</v>
      </c>
      <c r="B291" s="33" t="s">
        <v>43</v>
      </c>
      <c r="C291" s="53"/>
      <c r="D291" s="53">
        <v>0</v>
      </c>
      <c r="E291" s="53">
        <v>0</v>
      </c>
      <c r="F291" s="53">
        <f t="shared" si="10"/>
        <v>0</v>
      </c>
      <c r="G291" s="53">
        <f t="shared" si="11"/>
        <v>0</v>
      </c>
      <c r="H291" s="67"/>
    </row>
    <row r="292" spans="1:8" s="42" customFormat="1" ht="12" customHeight="1">
      <c r="A292" s="66" t="s">
        <v>31</v>
      </c>
      <c r="B292" s="33" t="s">
        <v>160</v>
      </c>
      <c r="C292" s="53">
        <v>3600000</v>
      </c>
      <c r="D292" s="53">
        <v>0</v>
      </c>
      <c r="E292" s="53">
        <v>0</v>
      </c>
      <c r="F292" s="53">
        <f t="shared" si="10"/>
        <v>0</v>
      </c>
      <c r="G292" s="53">
        <f t="shared" si="11"/>
        <v>3600000</v>
      </c>
      <c r="H292" s="67">
        <f t="shared" ref="H292:H294" si="26">F292/C292*100</f>
        <v>0</v>
      </c>
    </row>
    <row r="293" spans="1:8" s="42" customFormat="1" ht="12" customHeight="1">
      <c r="A293" s="66" t="s">
        <v>31</v>
      </c>
      <c r="B293" s="33" t="s">
        <v>159</v>
      </c>
      <c r="C293" s="53">
        <v>10500000</v>
      </c>
      <c r="D293" s="53">
        <v>0</v>
      </c>
      <c r="E293" s="53">
        <v>0</v>
      </c>
      <c r="F293" s="53">
        <f t="shared" si="10"/>
        <v>0</v>
      </c>
      <c r="G293" s="53">
        <f t="shared" si="11"/>
        <v>10500000</v>
      </c>
      <c r="H293" s="67">
        <f t="shared" si="26"/>
        <v>0</v>
      </c>
    </row>
    <row r="294" spans="1:8" s="42" customFormat="1" ht="12" customHeight="1">
      <c r="A294" s="66" t="s">
        <v>31</v>
      </c>
      <c r="B294" s="33" t="s">
        <v>76</v>
      </c>
      <c r="C294" s="53">
        <v>21000000</v>
      </c>
      <c r="D294" s="53">
        <v>0</v>
      </c>
      <c r="E294" s="53">
        <v>0</v>
      </c>
      <c r="F294" s="53">
        <f t="shared" si="10"/>
        <v>0</v>
      </c>
      <c r="G294" s="53">
        <f t="shared" si="11"/>
        <v>21000000</v>
      </c>
      <c r="H294" s="67">
        <f t="shared" si="26"/>
        <v>0</v>
      </c>
    </row>
    <row r="295" spans="1:8" s="42" customFormat="1" ht="12" customHeight="1">
      <c r="A295" s="58" t="s">
        <v>56</v>
      </c>
      <c r="B295" s="59" t="s">
        <v>77</v>
      </c>
      <c r="C295" s="60"/>
      <c r="D295" s="53">
        <v>0</v>
      </c>
      <c r="E295" s="60">
        <v>0</v>
      </c>
      <c r="F295" s="53">
        <f t="shared" si="10"/>
        <v>0</v>
      </c>
      <c r="G295" s="53">
        <f t="shared" si="11"/>
        <v>0</v>
      </c>
      <c r="H295" s="67"/>
    </row>
    <row r="296" spans="1:8" s="42" customFormat="1" ht="12" customHeight="1">
      <c r="A296" s="66">
        <v>525113</v>
      </c>
      <c r="B296" s="33" t="s">
        <v>39</v>
      </c>
      <c r="C296" s="53"/>
      <c r="D296" s="53">
        <v>0</v>
      </c>
      <c r="E296" s="53">
        <v>0</v>
      </c>
      <c r="F296" s="53">
        <f t="shared" si="10"/>
        <v>0</v>
      </c>
      <c r="G296" s="53">
        <f t="shared" si="11"/>
        <v>0</v>
      </c>
      <c r="H296" s="67"/>
    </row>
    <row r="297" spans="1:8" s="42" customFormat="1" ht="12" customHeight="1">
      <c r="A297" s="66" t="s">
        <v>31</v>
      </c>
      <c r="B297" s="33" t="s">
        <v>78</v>
      </c>
      <c r="C297" s="53">
        <v>6300000</v>
      </c>
      <c r="D297" s="53">
        <v>0</v>
      </c>
      <c r="E297" s="53">
        <v>0</v>
      </c>
      <c r="F297" s="53">
        <f t="shared" si="10"/>
        <v>0</v>
      </c>
      <c r="G297" s="53">
        <f t="shared" si="11"/>
        <v>6300000</v>
      </c>
      <c r="H297" s="67">
        <f t="shared" ref="H297:H299" si="27">F297/C297*100</f>
        <v>0</v>
      </c>
    </row>
    <row r="298" spans="1:8" s="42" customFormat="1" ht="12" customHeight="1">
      <c r="A298" s="66" t="s">
        <v>31</v>
      </c>
      <c r="B298" s="33" t="s">
        <v>79</v>
      </c>
      <c r="C298" s="53">
        <v>16000000</v>
      </c>
      <c r="D298" s="53">
        <v>0</v>
      </c>
      <c r="E298" s="53">
        <v>0</v>
      </c>
      <c r="F298" s="53">
        <f t="shared" si="10"/>
        <v>0</v>
      </c>
      <c r="G298" s="53">
        <f t="shared" si="11"/>
        <v>16000000</v>
      </c>
      <c r="H298" s="67">
        <f t="shared" si="27"/>
        <v>0</v>
      </c>
    </row>
    <row r="299" spans="1:8" s="42" customFormat="1" ht="12" customHeight="1">
      <c r="A299" s="66"/>
      <c r="B299" s="33" t="s">
        <v>158</v>
      </c>
      <c r="C299" s="53">
        <v>20000000</v>
      </c>
      <c r="D299" s="53">
        <v>0</v>
      </c>
      <c r="E299" s="53">
        <v>0</v>
      </c>
      <c r="F299" s="53">
        <f t="shared" si="10"/>
        <v>0</v>
      </c>
      <c r="G299" s="53">
        <f t="shared" si="11"/>
        <v>20000000</v>
      </c>
      <c r="H299" s="67">
        <f t="shared" si="27"/>
        <v>0</v>
      </c>
    </row>
    <row r="300" spans="1:8" s="42" customFormat="1" ht="12" customHeight="1">
      <c r="A300" s="66">
        <v>525115</v>
      </c>
      <c r="B300" s="33" t="s">
        <v>43</v>
      </c>
      <c r="C300" s="53"/>
      <c r="D300" s="53">
        <v>0</v>
      </c>
      <c r="E300" s="53">
        <v>0</v>
      </c>
      <c r="F300" s="53">
        <f t="shared" si="10"/>
        <v>0</v>
      </c>
      <c r="G300" s="53">
        <f t="shared" si="11"/>
        <v>0</v>
      </c>
      <c r="H300" s="67"/>
    </row>
    <row r="301" spans="1:8" s="42" customFormat="1" ht="12" customHeight="1">
      <c r="A301" s="66" t="s">
        <v>31</v>
      </c>
      <c r="B301" s="33" t="s">
        <v>75</v>
      </c>
      <c r="C301" s="53">
        <v>6300000</v>
      </c>
      <c r="D301" s="53">
        <v>0</v>
      </c>
      <c r="E301" s="53">
        <v>0</v>
      </c>
      <c r="F301" s="53">
        <f t="shared" si="10"/>
        <v>0</v>
      </c>
      <c r="G301" s="53">
        <f t="shared" si="11"/>
        <v>6300000</v>
      </c>
      <c r="H301" s="67">
        <f t="shared" ref="H301:H303" si="28">F301/C301*100</f>
        <v>0</v>
      </c>
    </row>
    <row r="302" spans="1:8" s="42" customFormat="1" ht="12" customHeight="1">
      <c r="A302" s="66" t="s">
        <v>31</v>
      </c>
      <c r="B302" s="33" t="s">
        <v>80</v>
      </c>
      <c r="C302" s="53">
        <v>1500000</v>
      </c>
      <c r="D302" s="53">
        <v>0</v>
      </c>
      <c r="E302" s="53">
        <v>0</v>
      </c>
      <c r="F302" s="53">
        <f t="shared" si="10"/>
        <v>0</v>
      </c>
      <c r="G302" s="53">
        <f t="shared" si="11"/>
        <v>1500000</v>
      </c>
      <c r="H302" s="67">
        <f t="shared" si="28"/>
        <v>0</v>
      </c>
    </row>
    <row r="303" spans="1:8" s="42" customFormat="1" ht="12" customHeight="1">
      <c r="A303" s="66" t="s">
        <v>31</v>
      </c>
      <c r="B303" s="33" t="s">
        <v>81</v>
      </c>
      <c r="C303" s="53">
        <v>21000000</v>
      </c>
      <c r="D303" s="53">
        <v>0</v>
      </c>
      <c r="E303" s="53">
        <v>0</v>
      </c>
      <c r="F303" s="53">
        <f t="shared" ref="F303:F366" si="29">E303+D303</f>
        <v>0</v>
      </c>
      <c r="G303" s="53">
        <f t="shared" ref="G303:G366" si="30">C303-F303</f>
        <v>21000000</v>
      </c>
      <c r="H303" s="67">
        <f t="shared" si="28"/>
        <v>0</v>
      </c>
    </row>
    <row r="304" spans="1:8" s="42" customFormat="1" ht="12" customHeight="1">
      <c r="A304" s="54">
        <v>53</v>
      </c>
      <c r="B304" s="54" t="s">
        <v>82</v>
      </c>
      <c r="C304" s="55"/>
      <c r="D304" s="56">
        <v>0</v>
      </c>
      <c r="E304" s="56">
        <v>0</v>
      </c>
      <c r="F304" s="56">
        <f t="shared" si="29"/>
        <v>0</v>
      </c>
      <c r="G304" s="56">
        <f t="shared" si="30"/>
        <v>0</v>
      </c>
      <c r="H304" s="69"/>
    </row>
    <row r="305" spans="1:8" s="42" customFormat="1" ht="12" customHeight="1">
      <c r="A305" s="58" t="s">
        <v>50</v>
      </c>
      <c r="B305" s="59" t="s">
        <v>51</v>
      </c>
      <c r="C305" s="60"/>
      <c r="D305" s="53">
        <v>0</v>
      </c>
      <c r="E305" s="60">
        <v>0</v>
      </c>
      <c r="F305" s="53">
        <f t="shared" si="29"/>
        <v>0</v>
      </c>
      <c r="G305" s="53">
        <f t="shared" si="30"/>
        <v>0</v>
      </c>
      <c r="H305" s="67"/>
    </row>
    <row r="306" spans="1:8" s="42" customFormat="1" ht="12" customHeight="1">
      <c r="A306" s="66">
        <v>525113</v>
      </c>
      <c r="B306" s="33" t="s">
        <v>39</v>
      </c>
      <c r="C306" s="53"/>
      <c r="D306" s="53">
        <v>0</v>
      </c>
      <c r="E306" s="53">
        <v>0</v>
      </c>
      <c r="F306" s="53">
        <f t="shared" si="29"/>
        <v>0</v>
      </c>
      <c r="G306" s="53">
        <f t="shared" si="30"/>
        <v>0</v>
      </c>
      <c r="H306" s="67"/>
    </row>
    <row r="307" spans="1:8" s="42" customFormat="1" ht="12" customHeight="1">
      <c r="A307" s="66" t="s">
        <v>31</v>
      </c>
      <c r="B307" s="33" t="s">
        <v>83</v>
      </c>
      <c r="C307" s="53">
        <v>3600000</v>
      </c>
      <c r="D307" s="53">
        <v>0</v>
      </c>
      <c r="E307" s="53">
        <v>0</v>
      </c>
      <c r="F307" s="53">
        <f t="shared" si="29"/>
        <v>0</v>
      </c>
      <c r="G307" s="53">
        <f t="shared" si="30"/>
        <v>3600000</v>
      </c>
      <c r="H307" s="67">
        <f t="shared" ref="H307:H308" si="31">F307/C307*100</f>
        <v>0</v>
      </c>
    </row>
    <row r="308" spans="1:8" s="42" customFormat="1" ht="12" customHeight="1">
      <c r="A308" s="66" t="s">
        <v>31</v>
      </c>
      <c r="B308" s="33" t="s">
        <v>84</v>
      </c>
      <c r="C308" s="53">
        <v>3650000</v>
      </c>
      <c r="D308" s="53">
        <v>0</v>
      </c>
      <c r="E308" s="53">
        <v>0</v>
      </c>
      <c r="F308" s="53">
        <f t="shared" si="29"/>
        <v>0</v>
      </c>
      <c r="G308" s="53">
        <f t="shared" si="30"/>
        <v>3650000</v>
      </c>
      <c r="H308" s="67">
        <f t="shared" si="31"/>
        <v>0</v>
      </c>
    </row>
    <row r="309" spans="1:8" s="42" customFormat="1" ht="12" customHeight="1">
      <c r="A309" s="66">
        <v>525115</v>
      </c>
      <c r="B309" s="33" t="s">
        <v>43</v>
      </c>
      <c r="C309" s="53"/>
      <c r="D309" s="53">
        <v>0</v>
      </c>
      <c r="E309" s="53">
        <v>0</v>
      </c>
      <c r="F309" s="53">
        <f t="shared" si="29"/>
        <v>0</v>
      </c>
      <c r="G309" s="53">
        <f t="shared" si="30"/>
        <v>0</v>
      </c>
      <c r="H309" s="67"/>
    </row>
    <row r="310" spans="1:8" s="42" customFormat="1" ht="12" customHeight="1">
      <c r="A310" s="66" t="s">
        <v>31</v>
      </c>
      <c r="B310" s="33" t="s">
        <v>162</v>
      </c>
      <c r="C310" s="53">
        <v>4000000</v>
      </c>
      <c r="D310" s="53">
        <v>1080000</v>
      </c>
      <c r="E310" s="53"/>
      <c r="F310" s="53">
        <f t="shared" si="29"/>
        <v>1080000</v>
      </c>
      <c r="G310" s="53">
        <f t="shared" si="30"/>
        <v>2920000</v>
      </c>
      <c r="H310" s="67">
        <f t="shared" ref="H310:H316" si="32">F310/C310*100</f>
        <v>27</v>
      </c>
    </row>
    <row r="311" spans="1:8" s="42" customFormat="1" ht="12" customHeight="1">
      <c r="A311" s="66" t="s">
        <v>31</v>
      </c>
      <c r="B311" s="33" t="s">
        <v>85</v>
      </c>
      <c r="C311" s="53">
        <v>300000</v>
      </c>
      <c r="D311" s="53">
        <v>0</v>
      </c>
      <c r="E311" s="53">
        <v>0</v>
      </c>
      <c r="F311" s="53">
        <f t="shared" si="29"/>
        <v>0</v>
      </c>
      <c r="G311" s="53">
        <f t="shared" si="30"/>
        <v>300000</v>
      </c>
      <c r="H311" s="67">
        <f t="shared" si="32"/>
        <v>0</v>
      </c>
    </row>
    <row r="312" spans="1:8" s="42" customFormat="1" ht="12" customHeight="1">
      <c r="A312" s="66" t="s">
        <v>31</v>
      </c>
      <c r="B312" s="33" t="s">
        <v>86</v>
      </c>
      <c r="C312" s="53">
        <v>7500000</v>
      </c>
      <c r="D312" s="53">
        <v>2310000</v>
      </c>
      <c r="E312" s="53">
        <v>900000</v>
      </c>
      <c r="F312" s="53">
        <f t="shared" si="29"/>
        <v>3210000</v>
      </c>
      <c r="G312" s="53">
        <f t="shared" si="30"/>
        <v>4290000</v>
      </c>
      <c r="H312" s="67">
        <f t="shared" si="32"/>
        <v>42.8</v>
      </c>
    </row>
    <row r="313" spans="1:8" s="42" customFormat="1" ht="12" customHeight="1">
      <c r="A313" s="66" t="s">
        <v>31</v>
      </c>
      <c r="B313" s="33" t="s">
        <v>163</v>
      </c>
      <c r="C313" s="53">
        <v>5000000</v>
      </c>
      <c r="D313" s="53">
        <v>1000000</v>
      </c>
      <c r="E313" s="53">
        <v>1000000</v>
      </c>
      <c r="F313" s="53">
        <f t="shared" si="29"/>
        <v>2000000</v>
      </c>
      <c r="G313" s="53">
        <f t="shared" si="30"/>
        <v>3000000</v>
      </c>
      <c r="H313" s="67">
        <f t="shared" si="32"/>
        <v>40</v>
      </c>
    </row>
    <row r="314" spans="1:8" s="42" customFormat="1" ht="12" customHeight="1">
      <c r="A314" s="66"/>
      <c r="B314" s="33" t="s">
        <v>164</v>
      </c>
      <c r="C314" s="53">
        <v>5000000</v>
      </c>
      <c r="D314" s="53">
        <v>2200000</v>
      </c>
      <c r="E314" s="53"/>
      <c r="F314" s="53">
        <f t="shared" si="29"/>
        <v>2200000</v>
      </c>
      <c r="G314" s="53">
        <f t="shared" si="30"/>
        <v>2800000</v>
      </c>
      <c r="H314" s="67">
        <f t="shared" si="32"/>
        <v>44</v>
      </c>
    </row>
    <row r="315" spans="1:8" s="42" customFormat="1" ht="12" customHeight="1">
      <c r="A315" s="66" t="s">
        <v>31</v>
      </c>
      <c r="B315" s="33" t="s">
        <v>87</v>
      </c>
      <c r="C315" s="53">
        <v>6000000</v>
      </c>
      <c r="D315" s="53">
        <v>0</v>
      </c>
      <c r="E315" s="53">
        <v>0</v>
      </c>
      <c r="F315" s="53">
        <f t="shared" si="29"/>
        <v>0</v>
      </c>
      <c r="G315" s="53">
        <f t="shared" si="30"/>
        <v>6000000</v>
      </c>
      <c r="H315" s="67">
        <f t="shared" si="32"/>
        <v>0</v>
      </c>
    </row>
    <row r="316" spans="1:8" s="42" customFormat="1" ht="12" customHeight="1">
      <c r="A316" s="66" t="s">
        <v>31</v>
      </c>
      <c r="B316" s="33" t="s">
        <v>88</v>
      </c>
      <c r="C316" s="53">
        <v>4500000</v>
      </c>
      <c r="D316" s="53">
        <v>0</v>
      </c>
      <c r="E316" s="53">
        <v>0</v>
      </c>
      <c r="F316" s="53">
        <f t="shared" si="29"/>
        <v>0</v>
      </c>
      <c r="G316" s="53">
        <f t="shared" si="30"/>
        <v>4500000</v>
      </c>
      <c r="H316" s="67">
        <f t="shared" si="32"/>
        <v>0</v>
      </c>
    </row>
    <row r="317" spans="1:8" s="42" customFormat="1" ht="12" customHeight="1">
      <c r="A317" s="66">
        <v>525119</v>
      </c>
      <c r="B317" s="33" t="s">
        <v>63</v>
      </c>
      <c r="C317" s="65"/>
      <c r="D317" s="53">
        <v>0</v>
      </c>
      <c r="E317" s="53">
        <v>0</v>
      </c>
      <c r="F317" s="53">
        <f t="shared" si="29"/>
        <v>0</v>
      </c>
      <c r="G317" s="53">
        <f t="shared" si="30"/>
        <v>0</v>
      </c>
      <c r="H317" s="67"/>
    </row>
    <row r="318" spans="1:8" s="42" customFormat="1" ht="12" customHeight="1">
      <c r="A318" s="66"/>
      <c r="B318" s="33" t="s">
        <v>165</v>
      </c>
      <c r="C318" s="53">
        <v>2400000</v>
      </c>
      <c r="D318" s="53">
        <v>0</v>
      </c>
      <c r="E318" s="53">
        <v>0</v>
      </c>
      <c r="F318" s="53">
        <f t="shared" si="29"/>
        <v>0</v>
      </c>
      <c r="G318" s="53">
        <f t="shared" si="30"/>
        <v>2400000</v>
      </c>
      <c r="H318" s="67">
        <f t="shared" ref="H318:H331" si="33">F318/C318*100</f>
        <v>0</v>
      </c>
    </row>
    <row r="319" spans="1:8" s="42" customFormat="1" ht="12" customHeight="1">
      <c r="A319" s="70" t="s">
        <v>31</v>
      </c>
      <c r="B319" s="33" t="s">
        <v>89</v>
      </c>
      <c r="C319" s="53">
        <v>2300000</v>
      </c>
      <c r="D319" s="53">
        <v>0</v>
      </c>
      <c r="E319" s="53">
        <v>0</v>
      </c>
      <c r="F319" s="53">
        <f t="shared" si="29"/>
        <v>0</v>
      </c>
      <c r="G319" s="53">
        <f t="shared" si="30"/>
        <v>2300000</v>
      </c>
      <c r="H319" s="67">
        <f t="shared" si="33"/>
        <v>0</v>
      </c>
    </row>
    <row r="320" spans="1:8" s="42" customFormat="1" ht="12" customHeight="1">
      <c r="A320" s="70" t="s">
        <v>31</v>
      </c>
      <c r="B320" s="33" t="s">
        <v>90</v>
      </c>
      <c r="C320" s="53">
        <v>20000000</v>
      </c>
      <c r="D320" s="53">
        <v>0</v>
      </c>
      <c r="E320" s="53">
        <v>0</v>
      </c>
      <c r="F320" s="53">
        <f t="shared" si="29"/>
        <v>0</v>
      </c>
      <c r="G320" s="53">
        <f t="shared" si="30"/>
        <v>20000000</v>
      </c>
      <c r="H320" s="67">
        <f t="shared" si="33"/>
        <v>0</v>
      </c>
    </row>
    <row r="321" spans="1:8" s="42" customFormat="1" ht="12" customHeight="1">
      <c r="A321" s="70" t="s">
        <v>31</v>
      </c>
      <c r="B321" s="33" t="s">
        <v>91</v>
      </c>
      <c r="C321" s="53">
        <v>12625000</v>
      </c>
      <c r="D321" s="53">
        <v>0</v>
      </c>
      <c r="E321" s="53">
        <v>0</v>
      </c>
      <c r="F321" s="53">
        <f t="shared" si="29"/>
        <v>0</v>
      </c>
      <c r="G321" s="53">
        <f t="shared" si="30"/>
        <v>12625000</v>
      </c>
      <c r="H321" s="67">
        <f t="shared" si="33"/>
        <v>0</v>
      </c>
    </row>
    <row r="322" spans="1:8" s="42" customFormat="1" ht="12" customHeight="1">
      <c r="A322" s="70" t="s">
        <v>31</v>
      </c>
      <c r="B322" s="33" t="s">
        <v>92</v>
      </c>
      <c r="C322" s="53">
        <v>3030000</v>
      </c>
      <c r="D322" s="53">
        <v>0</v>
      </c>
      <c r="E322" s="53">
        <v>0</v>
      </c>
      <c r="F322" s="53">
        <f t="shared" si="29"/>
        <v>0</v>
      </c>
      <c r="G322" s="53">
        <f t="shared" si="30"/>
        <v>3030000</v>
      </c>
      <c r="H322" s="67">
        <f t="shared" si="33"/>
        <v>0</v>
      </c>
    </row>
    <row r="323" spans="1:8" s="42" customFormat="1" ht="12" customHeight="1">
      <c r="A323" s="70" t="s">
        <v>31</v>
      </c>
      <c r="B323" s="33" t="s">
        <v>93</v>
      </c>
      <c r="C323" s="53">
        <v>6060000</v>
      </c>
      <c r="D323" s="53">
        <v>0</v>
      </c>
      <c r="E323" s="53">
        <v>0</v>
      </c>
      <c r="F323" s="53">
        <f t="shared" si="29"/>
        <v>0</v>
      </c>
      <c r="G323" s="53">
        <f t="shared" si="30"/>
        <v>6060000</v>
      </c>
      <c r="H323" s="67">
        <f t="shared" si="33"/>
        <v>0</v>
      </c>
    </row>
    <row r="324" spans="1:8" s="42" customFormat="1" ht="12" customHeight="1">
      <c r="A324" s="70" t="s">
        <v>31</v>
      </c>
      <c r="B324" s="33" t="s">
        <v>94</v>
      </c>
      <c r="C324" s="53">
        <v>2350000</v>
      </c>
      <c r="D324" s="53">
        <v>0</v>
      </c>
      <c r="E324" s="53">
        <v>0</v>
      </c>
      <c r="F324" s="53">
        <f t="shared" si="29"/>
        <v>0</v>
      </c>
      <c r="G324" s="53">
        <f t="shared" si="30"/>
        <v>2350000</v>
      </c>
      <c r="H324" s="67">
        <f t="shared" si="33"/>
        <v>0</v>
      </c>
    </row>
    <row r="325" spans="1:8" s="42" customFormat="1" ht="12" customHeight="1">
      <c r="A325" s="70" t="s">
        <v>31</v>
      </c>
      <c r="B325" s="33" t="s">
        <v>95</v>
      </c>
      <c r="C325" s="53">
        <v>9400000</v>
      </c>
      <c r="D325" s="53">
        <v>0</v>
      </c>
      <c r="E325" s="53">
        <v>0</v>
      </c>
      <c r="F325" s="53">
        <f t="shared" si="29"/>
        <v>0</v>
      </c>
      <c r="G325" s="53">
        <f t="shared" si="30"/>
        <v>9400000</v>
      </c>
      <c r="H325" s="67">
        <f t="shared" si="33"/>
        <v>0</v>
      </c>
    </row>
    <row r="326" spans="1:8" s="42" customFormat="1" ht="12" customHeight="1">
      <c r="A326" s="70" t="s">
        <v>31</v>
      </c>
      <c r="B326" s="33" t="s">
        <v>96</v>
      </c>
      <c r="C326" s="53">
        <v>3525000</v>
      </c>
      <c r="D326" s="53">
        <v>0</v>
      </c>
      <c r="E326" s="53">
        <v>0</v>
      </c>
      <c r="F326" s="53">
        <f t="shared" si="29"/>
        <v>0</v>
      </c>
      <c r="G326" s="53">
        <f t="shared" si="30"/>
        <v>3525000</v>
      </c>
      <c r="H326" s="67">
        <f t="shared" si="33"/>
        <v>0</v>
      </c>
    </row>
    <row r="327" spans="1:8" s="42" customFormat="1" ht="12" customHeight="1">
      <c r="A327" s="70" t="s">
        <v>31</v>
      </c>
      <c r="B327" s="33" t="s">
        <v>97</v>
      </c>
      <c r="C327" s="53">
        <v>3525000</v>
      </c>
      <c r="D327" s="53">
        <v>0</v>
      </c>
      <c r="E327" s="53">
        <v>0</v>
      </c>
      <c r="F327" s="53">
        <f t="shared" si="29"/>
        <v>0</v>
      </c>
      <c r="G327" s="53">
        <f t="shared" si="30"/>
        <v>3525000</v>
      </c>
      <c r="H327" s="67">
        <f t="shared" si="33"/>
        <v>0</v>
      </c>
    </row>
    <row r="328" spans="1:8" s="42" customFormat="1" ht="12" customHeight="1">
      <c r="A328" s="70" t="s">
        <v>31</v>
      </c>
      <c r="B328" s="33" t="s">
        <v>98</v>
      </c>
      <c r="C328" s="53">
        <v>1175000</v>
      </c>
      <c r="D328" s="53">
        <v>0</v>
      </c>
      <c r="E328" s="53">
        <v>0</v>
      </c>
      <c r="F328" s="53">
        <f t="shared" si="29"/>
        <v>0</v>
      </c>
      <c r="G328" s="53">
        <f t="shared" si="30"/>
        <v>1175000</v>
      </c>
      <c r="H328" s="67">
        <f t="shared" si="33"/>
        <v>0</v>
      </c>
    </row>
    <row r="329" spans="1:8" s="42" customFormat="1" ht="12" customHeight="1">
      <c r="A329" s="70" t="s">
        <v>31</v>
      </c>
      <c r="B329" s="33" t="s">
        <v>99</v>
      </c>
      <c r="C329" s="53">
        <v>64400000</v>
      </c>
      <c r="D329" s="53">
        <v>15790000</v>
      </c>
      <c r="E329" s="53">
        <v>1640000</v>
      </c>
      <c r="F329" s="53">
        <f t="shared" si="29"/>
        <v>17430000</v>
      </c>
      <c r="G329" s="53">
        <f t="shared" si="30"/>
        <v>46970000</v>
      </c>
      <c r="H329" s="67">
        <f t="shared" si="33"/>
        <v>27.065217391304348</v>
      </c>
    </row>
    <row r="330" spans="1:8" s="42" customFormat="1" ht="12" customHeight="1">
      <c r="A330" s="70" t="s">
        <v>31</v>
      </c>
      <c r="B330" s="33" t="s">
        <v>100</v>
      </c>
      <c r="C330" s="53">
        <v>2350000</v>
      </c>
      <c r="D330" s="53">
        <v>0</v>
      </c>
      <c r="E330" s="53">
        <v>0</v>
      </c>
      <c r="F330" s="53">
        <f t="shared" si="29"/>
        <v>0</v>
      </c>
      <c r="G330" s="53">
        <f t="shared" si="30"/>
        <v>2350000</v>
      </c>
      <c r="H330" s="67">
        <f t="shared" si="33"/>
        <v>0</v>
      </c>
    </row>
    <row r="331" spans="1:8" s="42" customFormat="1" ht="12" customHeight="1">
      <c r="A331" s="70" t="s">
        <v>31</v>
      </c>
      <c r="B331" s="33" t="s">
        <v>101</v>
      </c>
      <c r="C331" s="53">
        <v>23000000</v>
      </c>
      <c r="D331" s="53">
        <v>0</v>
      </c>
      <c r="E331" s="53">
        <v>0</v>
      </c>
      <c r="F331" s="53">
        <f t="shared" si="29"/>
        <v>0</v>
      </c>
      <c r="G331" s="53">
        <f t="shared" si="30"/>
        <v>23000000</v>
      </c>
      <c r="H331" s="67">
        <f t="shared" si="33"/>
        <v>0</v>
      </c>
    </row>
    <row r="332" spans="1:8" s="42" customFormat="1" ht="12" customHeight="1">
      <c r="A332" s="58" t="s">
        <v>56</v>
      </c>
      <c r="B332" s="59" t="s">
        <v>102</v>
      </c>
      <c r="C332" s="60"/>
      <c r="D332" s="53">
        <v>0</v>
      </c>
      <c r="E332" s="60">
        <v>0</v>
      </c>
      <c r="F332" s="53">
        <f t="shared" si="29"/>
        <v>0</v>
      </c>
      <c r="G332" s="53">
        <f t="shared" si="30"/>
        <v>0</v>
      </c>
      <c r="H332" s="67"/>
    </row>
    <row r="333" spans="1:8" s="42" customFormat="1" ht="12" customHeight="1">
      <c r="A333" s="66">
        <v>525113</v>
      </c>
      <c r="B333" s="33" t="s">
        <v>39</v>
      </c>
      <c r="C333" s="53"/>
      <c r="D333" s="53">
        <v>0</v>
      </c>
      <c r="E333" s="53">
        <v>0</v>
      </c>
      <c r="F333" s="53">
        <f t="shared" si="29"/>
        <v>0</v>
      </c>
      <c r="G333" s="53">
        <f t="shared" si="30"/>
        <v>0</v>
      </c>
      <c r="H333" s="67"/>
    </row>
    <row r="334" spans="1:8" s="42" customFormat="1" ht="12" customHeight="1">
      <c r="A334" s="66" t="s">
        <v>31</v>
      </c>
      <c r="B334" s="33" t="s">
        <v>103</v>
      </c>
      <c r="C334" s="53">
        <v>3600000</v>
      </c>
      <c r="D334" s="53">
        <v>0</v>
      </c>
      <c r="E334" s="53">
        <v>0</v>
      </c>
      <c r="F334" s="53">
        <f t="shared" si="29"/>
        <v>0</v>
      </c>
      <c r="G334" s="53">
        <f t="shared" si="30"/>
        <v>3600000</v>
      </c>
      <c r="H334" s="67">
        <f t="shared" ref="H334:H336" si="34">F334/C334*100</f>
        <v>0</v>
      </c>
    </row>
    <row r="335" spans="1:8" s="42" customFormat="1" ht="12" customHeight="1">
      <c r="A335" s="66" t="s">
        <v>31</v>
      </c>
      <c r="B335" s="33" t="s">
        <v>104</v>
      </c>
      <c r="C335" s="53">
        <v>4000000</v>
      </c>
      <c r="D335" s="53">
        <v>0</v>
      </c>
      <c r="E335" s="53">
        <v>0</v>
      </c>
      <c r="F335" s="53">
        <f t="shared" si="29"/>
        <v>0</v>
      </c>
      <c r="G335" s="53">
        <f t="shared" si="30"/>
        <v>4000000</v>
      </c>
      <c r="H335" s="67">
        <f t="shared" si="34"/>
        <v>0</v>
      </c>
    </row>
    <row r="336" spans="1:8" s="42" customFormat="1" ht="12" customHeight="1">
      <c r="A336" s="66" t="s">
        <v>31</v>
      </c>
      <c r="B336" s="33" t="s">
        <v>105</v>
      </c>
      <c r="C336" s="53">
        <v>7300000</v>
      </c>
      <c r="D336" s="53">
        <v>0</v>
      </c>
      <c r="E336" s="53">
        <v>0</v>
      </c>
      <c r="F336" s="53">
        <f t="shared" si="29"/>
        <v>0</v>
      </c>
      <c r="G336" s="53">
        <f t="shared" si="30"/>
        <v>7300000</v>
      </c>
      <c r="H336" s="67">
        <f t="shared" si="34"/>
        <v>0</v>
      </c>
    </row>
    <row r="337" spans="1:8" s="42" customFormat="1" ht="12" customHeight="1">
      <c r="A337" s="66">
        <v>525115</v>
      </c>
      <c r="B337" s="33" t="s">
        <v>43</v>
      </c>
      <c r="C337" s="53"/>
      <c r="D337" s="53">
        <v>0</v>
      </c>
      <c r="E337" s="53">
        <v>0</v>
      </c>
      <c r="F337" s="53">
        <f t="shared" si="29"/>
        <v>0</v>
      </c>
      <c r="G337" s="53">
        <f t="shared" si="30"/>
        <v>0</v>
      </c>
      <c r="H337" s="67"/>
    </row>
    <row r="338" spans="1:8" s="42" customFormat="1" ht="12" customHeight="1">
      <c r="A338" s="66" t="s">
        <v>31</v>
      </c>
      <c r="B338" s="33" t="s">
        <v>106</v>
      </c>
      <c r="C338" s="53">
        <v>300000</v>
      </c>
      <c r="D338" s="53">
        <v>0</v>
      </c>
      <c r="E338" s="53">
        <v>0</v>
      </c>
      <c r="F338" s="53">
        <f t="shared" si="29"/>
        <v>0</v>
      </c>
      <c r="G338" s="53">
        <f t="shared" si="30"/>
        <v>300000</v>
      </c>
      <c r="H338" s="67">
        <f t="shared" ref="H338:H346" si="35">F338/C338*100</f>
        <v>0</v>
      </c>
    </row>
    <row r="339" spans="1:8" s="42" customFormat="1" ht="12" customHeight="1">
      <c r="A339" s="66" t="s">
        <v>31</v>
      </c>
      <c r="B339" s="33" t="s">
        <v>107</v>
      </c>
      <c r="C339" s="53">
        <v>400000</v>
      </c>
      <c r="D339" s="53">
        <v>0</v>
      </c>
      <c r="E339" s="53">
        <v>0</v>
      </c>
      <c r="F339" s="53">
        <f t="shared" si="29"/>
        <v>0</v>
      </c>
      <c r="G339" s="53">
        <f t="shared" si="30"/>
        <v>400000</v>
      </c>
      <c r="H339" s="67">
        <f t="shared" si="35"/>
        <v>0</v>
      </c>
    </row>
    <row r="340" spans="1:8" s="42" customFormat="1" ht="12" customHeight="1">
      <c r="A340" s="66" t="s">
        <v>31</v>
      </c>
      <c r="B340" s="33" t="s">
        <v>108</v>
      </c>
      <c r="C340" s="53">
        <v>30000000</v>
      </c>
      <c r="D340" s="53">
        <v>0</v>
      </c>
      <c r="E340" s="53">
        <v>0</v>
      </c>
      <c r="F340" s="53">
        <f t="shared" si="29"/>
        <v>0</v>
      </c>
      <c r="G340" s="53">
        <f t="shared" si="30"/>
        <v>30000000</v>
      </c>
      <c r="H340" s="67">
        <f t="shared" si="35"/>
        <v>0</v>
      </c>
    </row>
    <row r="341" spans="1:8" s="42" customFormat="1" ht="12" customHeight="1">
      <c r="A341" s="66" t="s">
        <v>31</v>
      </c>
      <c r="B341" s="33" t="s">
        <v>109</v>
      </c>
      <c r="C341" s="53">
        <v>18000000</v>
      </c>
      <c r="D341" s="53">
        <v>0</v>
      </c>
      <c r="E341" s="53">
        <v>0</v>
      </c>
      <c r="F341" s="53">
        <f t="shared" si="29"/>
        <v>0</v>
      </c>
      <c r="G341" s="53">
        <f t="shared" si="30"/>
        <v>18000000</v>
      </c>
      <c r="H341" s="67">
        <f t="shared" si="35"/>
        <v>0</v>
      </c>
    </row>
    <row r="342" spans="1:8" s="42" customFormat="1" ht="12" customHeight="1">
      <c r="A342" s="66" t="s">
        <v>31</v>
      </c>
      <c r="B342" s="33" t="s">
        <v>110</v>
      </c>
      <c r="C342" s="53">
        <v>7200000</v>
      </c>
      <c r="D342" s="53">
        <v>0</v>
      </c>
      <c r="E342" s="53">
        <v>0</v>
      </c>
      <c r="F342" s="53">
        <f t="shared" si="29"/>
        <v>0</v>
      </c>
      <c r="G342" s="53">
        <f t="shared" si="30"/>
        <v>7200000</v>
      </c>
      <c r="H342" s="67">
        <f t="shared" si="35"/>
        <v>0</v>
      </c>
    </row>
    <row r="343" spans="1:8" s="42" customFormat="1" ht="12" customHeight="1">
      <c r="A343" s="66" t="s">
        <v>31</v>
      </c>
      <c r="B343" s="33" t="s">
        <v>111</v>
      </c>
      <c r="C343" s="53">
        <v>9600000</v>
      </c>
      <c r="D343" s="53">
        <v>0</v>
      </c>
      <c r="E343" s="53">
        <v>0</v>
      </c>
      <c r="F343" s="53">
        <f t="shared" si="29"/>
        <v>0</v>
      </c>
      <c r="G343" s="53">
        <f t="shared" si="30"/>
        <v>9600000</v>
      </c>
      <c r="H343" s="67">
        <f t="shared" si="35"/>
        <v>0</v>
      </c>
    </row>
    <row r="344" spans="1:8" s="42" customFormat="1" ht="12" customHeight="1">
      <c r="A344" s="66" t="s">
        <v>31</v>
      </c>
      <c r="B344" s="33" t="s">
        <v>112</v>
      </c>
      <c r="C344" s="53">
        <v>4000000</v>
      </c>
      <c r="D344" s="53">
        <v>0</v>
      </c>
      <c r="E344" s="53">
        <v>0</v>
      </c>
      <c r="F344" s="53">
        <f t="shared" si="29"/>
        <v>0</v>
      </c>
      <c r="G344" s="53">
        <f t="shared" si="30"/>
        <v>4000000</v>
      </c>
      <c r="H344" s="67">
        <f t="shared" si="35"/>
        <v>0</v>
      </c>
    </row>
    <row r="345" spans="1:8" s="42" customFormat="1" ht="12" customHeight="1">
      <c r="A345" s="70" t="s">
        <v>31</v>
      </c>
      <c r="B345" s="33" t="s">
        <v>113</v>
      </c>
      <c r="C345" s="53">
        <v>3000000</v>
      </c>
      <c r="D345" s="53">
        <v>0</v>
      </c>
      <c r="E345" s="53">
        <v>0</v>
      </c>
      <c r="F345" s="53">
        <f t="shared" si="29"/>
        <v>0</v>
      </c>
      <c r="G345" s="53">
        <f t="shared" si="30"/>
        <v>3000000</v>
      </c>
      <c r="H345" s="67">
        <f t="shared" si="35"/>
        <v>0</v>
      </c>
    </row>
    <row r="346" spans="1:8" s="42" customFormat="1" ht="12" customHeight="1">
      <c r="A346" s="70" t="s">
        <v>31</v>
      </c>
      <c r="B346" s="33" t="s">
        <v>114</v>
      </c>
      <c r="C346" s="53">
        <v>2600000</v>
      </c>
      <c r="D346" s="53">
        <v>0</v>
      </c>
      <c r="E346" s="53">
        <v>0</v>
      </c>
      <c r="F346" s="53">
        <f t="shared" si="29"/>
        <v>0</v>
      </c>
      <c r="G346" s="53">
        <f t="shared" si="30"/>
        <v>2600000</v>
      </c>
      <c r="H346" s="67">
        <f t="shared" si="35"/>
        <v>0</v>
      </c>
    </row>
    <row r="347" spans="1:8" s="42" customFormat="1" ht="12" customHeight="1">
      <c r="A347" s="66">
        <v>525119</v>
      </c>
      <c r="B347" s="33" t="s">
        <v>63</v>
      </c>
      <c r="C347" s="53"/>
      <c r="D347" s="53">
        <v>0</v>
      </c>
      <c r="E347" s="53">
        <v>0</v>
      </c>
      <c r="F347" s="53">
        <f t="shared" si="29"/>
        <v>0</v>
      </c>
      <c r="G347" s="53">
        <f t="shared" si="30"/>
        <v>0</v>
      </c>
      <c r="H347" s="67"/>
    </row>
    <row r="348" spans="1:8" s="42" customFormat="1" ht="12" customHeight="1">
      <c r="A348" s="66" t="s">
        <v>31</v>
      </c>
      <c r="B348" s="33" t="s">
        <v>115</v>
      </c>
      <c r="C348" s="53">
        <v>4750000</v>
      </c>
      <c r="D348" s="53">
        <v>0</v>
      </c>
      <c r="E348" s="53">
        <v>0</v>
      </c>
      <c r="F348" s="53">
        <f t="shared" si="29"/>
        <v>0</v>
      </c>
      <c r="G348" s="53">
        <f t="shared" si="30"/>
        <v>4750000</v>
      </c>
      <c r="H348" s="67">
        <f t="shared" ref="H348:H365" si="36">F348/C348*100</f>
        <v>0</v>
      </c>
    </row>
    <row r="349" spans="1:8" s="42" customFormat="1" ht="12" customHeight="1">
      <c r="A349" s="66" t="s">
        <v>31</v>
      </c>
      <c r="B349" s="33" t="s">
        <v>116</v>
      </c>
      <c r="C349" s="53">
        <v>4750000</v>
      </c>
      <c r="D349" s="53">
        <v>0</v>
      </c>
      <c r="E349" s="53">
        <v>0</v>
      </c>
      <c r="F349" s="53">
        <f t="shared" si="29"/>
        <v>0</v>
      </c>
      <c r="G349" s="53">
        <f t="shared" si="30"/>
        <v>4750000</v>
      </c>
      <c r="H349" s="67">
        <f t="shared" si="36"/>
        <v>0</v>
      </c>
    </row>
    <row r="350" spans="1:8" s="42" customFormat="1" ht="12" customHeight="1">
      <c r="A350" s="66" t="s">
        <v>31</v>
      </c>
      <c r="B350" s="33" t="s">
        <v>117</v>
      </c>
      <c r="C350" s="53">
        <v>20000000</v>
      </c>
      <c r="D350" s="53">
        <v>0</v>
      </c>
      <c r="E350" s="53">
        <v>0</v>
      </c>
      <c r="F350" s="53">
        <f t="shared" si="29"/>
        <v>0</v>
      </c>
      <c r="G350" s="53">
        <f t="shared" si="30"/>
        <v>20000000</v>
      </c>
      <c r="H350" s="67">
        <f t="shared" si="36"/>
        <v>0</v>
      </c>
    </row>
    <row r="351" spans="1:8" s="42" customFormat="1" ht="12" customHeight="1">
      <c r="A351" s="70" t="s">
        <v>31</v>
      </c>
      <c r="B351" s="33" t="s">
        <v>118</v>
      </c>
      <c r="C351" s="53">
        <v>13000000</v>
      </c>
      <c r="D351" s="53">
        <v>0</v>
      </c>
      <c r="E351" s="53">
        <v>0</v>
      </c>
      <c r="F351" s="53">
        <f t="shared" si="29"/>
        <v>0</v>
      </c>
      <c r="G351" s="53">
        <f t="shared" si="30"/>
        <v>13000000</v>
      </c>
      <c r="H351" s="67">
        <f t="shared" si="36"/>
        <v>0</v>
      </c>
    </row>
    <row r="352" spans="1:8" s="42" customFormat="1" ht="12" customHeight="1">
      <c r="A352" s="70" t="s">
        <v>31</v>
      </c>
      <c r="B352" s="33" t="s">
        <v>119</v>
      </c>
      <c r="C352" s="53">
        <v>2100000</v>
      </c>
      <c r="D352" s="53">
        <v>0</v>
      </c>
      <c r="E352" s="53">
        <v>0</v>
      </c>
      <c r="F352" s="53">
        <f t="shared" si="29"/>
        <v>0</v>
      </c>
      <c r="G352" s="53">
        <f t="shared" si="30"/>
        <v>2100000</v>
      </c>
      <c r="H352" s="67">
        <f t="shared" si="36"/>
        <v>0</v>
      </c>
    </row>
    <row r="353" spans="1:8" s="42" customFormat="1" ht="12" customHeight="1">
      <c r="A353" s="70" t="s">
        <v>31</v>
      </c>
      <c r="B353" s="33" t="s">
        <v>120</v>
      </c>
      <c r="C353" s="53">
        <v>5200000</v>
      </c>
      <c r="D353" s="53">
        <v>0</v>
      </c>
      <c r="E353" s="53">
        <v>0</v>
      </c>
      <c r="F353" s="53">
        <f t="shared" si="29"/>
        <v>0</v>
      </c>
      <c r="G353" s="53">
        <f t="shared" si="30"/>
        <v>5200000</v>
      </c>
      <c r="H353" s="67">
        <f t="shared" si="36"/>
        <v>0</v>
      </c>
    </row>
    <row r="354" spans="1:8" s="42" customFormat="1" ht="12" customHeight="1">
      <c r="A354" s="70" t="s">
        <v>31</v>
      </c>
      <c r="B354" s="33" t="s">
        <v>121</v>
      </c>
      <c r="C354" s="53">
        <v>2520000</v>
      </c>
      <c r="D354" s="53">
        <v>0</v>
      </c>
      <c r="E354" s="53">
        <v>0</v>
      </c>
      <c r="F354" s="53">
        <f t="shared" si="29"/>
        <v>0</v>
      </c>
      <c r="G354" s="53">
        <f t="shared" si="30"/>
        <v>2520000</v>
      </c>
      <c r="H354" s="67">
        <f t="shared" si="36"/>
        <v>0</v>
      </c>
    </row>
    <row r="355" spans="1:8" s="42" customFormat="1" ht="12" customHeight="1">
      <c r="A355" s="70" t="s">
        <v>31</v>
      </c>
      <c r="B355" s="33" t="s">
        <v>122</v>
      </c>
      <c r="C355" s="53">
        <v>3150000</v>
      </c>
      <c r="D355" s="53">
        <v>0</v>
      </c>
      <c r="E355" s="53">
        <v>0</v>
      </c>
      <c r="F355" s="53">
        <f t="shared" si="29"/>
        <v>0</v>
      </c>
      <c r="G355" s="53">
        <f t="shared" si="30"/>
        <v>3150000</v>
      </c>
      <c r="H355" s="67">
        <f t="shared" si="36"/>
        <v>0</v>
      </c>
    </row>
    <row r="356" spans="1:8" s="42" customFormat="1" ht="12" customHeight="1">
      <c r="A356" s="70" t="s">
        <v>31</v>
      </c>
      <c r="B356" s="33" t="s">
        <v>123</v>
      </c>
      <c r="C356" s="53">
        <v>8400000</v>
      </c>
      <c r="D356" s="53">
        <v>0</v>
      </c>
      <c r="E356" s="53">
        <v>0</v>
      </c>
      <c r="F356" s="53">
        <f t="shared" si="29"/>
        <v>0</v>
      </c>
      <c r="G356" s="53">
        <f t="shared" si="30"/>
        <v>8400000</v>
      </c>
      <c r="H356" s="67">
        <f t="shared" si="36"/>
        <v>0</v>
      </c>
    </row>
    <row r="357" spans="1:8" s="42" customFormat="1" ht="12" customHeight="1">
      <c r="A357" s="70" t="s">
        <v>31</v>
      </c>
      <c r="B357" s="33" t="s">
        <v>124</v>
      </c>
      <c r="C357" s="53">
        <v>6225000</v>
      </c>
      <c r="D357" s="53">
        <v>0</v>
      </c>
      <c r="E357" s="53">
        <v>0</v>
      </c>
      <c r="F357" s="53">
        <f t="shared" si="29"/>
        <v>0</v>
      </c>
      <c r="G357" s="53">
        <f t="shared" si="30"/>
        <v>6225000</v>
      </c>
      <c r="H357" s="67">
        <f t="shared" si="36"/>
        <v>0</v>
      </c>
    </row>
    <row r="358" spans="1:8" s="42" customFormat="1" ht="12" customHeight="1">
      <c r="A358" s="70" t="s">
        <v>31</v>
      </c>
      <c r="B358" s="33" t="s">
        <v>125</v>
      </c>
      <c r="C358" s="53">
        <v>8200000</v>
      </c>
      <c r="D358" s="53">
        <v>0</v>
      </c>
      <c r="E358" s="53">
        <v>0</v>
      </c>
      <c r="F358" s="53">
        <f t="shared" si="29"/>
        <v>0</v>
      </c>
      <c r="G358" s="53">
        <f t="shared" si="30"/>
        <v>8200000</v>
      </c>
      <c r="H358" s="67">
        <f t="shared" si="36"/>
        <v>0</v>
      </c>
    </row>
    <row r="359" spans="1:8" s="42" customFormat="1" ht="12" customHeight="1">
      <c r="A359" s="70" t="s">
        <v>31</v>
      </c>
      <c r="B359" s="33" t="s">
        <v>126</v>
      </c>
      <c r="C359" s="53">
        <v>12300000</v>
      </c>
      <c r="D359" s="53">
        <v>0</v>
      </c>
      <c r="E359" s="53">
        <v>0</v>
      </c>
      <c r="F359" s="53">
        <f t="shared" si="29"/>
        <v>0</v>
      </c>
      <c r="G359" s="53">
        <f t="shared" si="30"/>
        <v>12300000</v>
      </c>
      <c r="H359" s="67">
        <f t="shared" si="36"/>
        <v>0</v>
      </c>
    </row>
    <row r="360" spans="1:8" s="42" customFormat="1" ht="12" customHeight="1">
      <c r="A360" s="70" t="s">
        <v>31</v>
      </c>
      <c r="B360" s="33" t="s">
        <v>127</v>
      </c>
      <c r="C360" s="53">
        <v>6150000</v>
      </c>
      <c r="D360" s="53">
        <v>0</v>
      </c>
      <c r="E360" s="53">
        <v>0</v>
      </c>
      <c r="F360" s="53">
        <f t="shared" si="29"/>
        <v>0</v>
      </c>
      <c r="G360" s="53">
        <f t="shared" si="30"/>
        <v>6150000</v>
      </c>
      <c r="H360" s="67">
        <f t="shared" si="36"/>
        <v>0</v>
      </c>
    </row>
    <row r="361" spans="1:8" s="42" customFormat="1" ht="12" customHeight="1">
      <c r="A361" s="70" t="s">
        <v>31</v>
      </c>
      <c r="B361" s="33" t="s">
        <v>128</v>
      </c>
      <c r="C361" s="53">
        <v>2050000</v>
      </c>
      <c r="D361" s="53">
        <v>0</v>
      </c>
      <c r="E361" s="53">
        <v>0</v>
      </c>
      <c r="F361" s="53">
        <f t="shared" si="29"/>
        <v>0</v>
      </c>
      <c r="G361" s="53">
        <f t="shared" si="30"/>
        <v>2050000</v>
      </c>
      <c r="H361" s="67">
        <f t="shared" si="36"/>
        <v>0</v>
      </c>
    </row>
    <row r="362" spans="1:8" s="42" customFormat="1" ht="12" customHeight="1">
      <c r="A362" s="70" t="s">
        <v>31</v>
      </c>
      <c r="B362" s="33" t="s">
        <v>129</v>
      </c>
      <c r="C362" s="53">
        <v>180400000</v>
      </c>
      <c r="D362" s="53">
        <v>0</v>
      </c>
      <c r="E362" s="53">
        <v>0</v>
      </c>
      <c r="F362" s="53">
        <f t="shared" si="29"/>
        <v>0</v>
      </c>
      <c r="G362" s="53">
        <f t="shared" si="30"/>
        <v>180400000</v>
      </c>
      <c r="H362" s="67">
        <f t="shared" si="36"/>
        <v>0</v>
      </c>
    </row>
    <row r="363" spans="1:8" s="42" customFormat="1" ht="12" customHeight="1">
      <c r="A363" s="70" t="s">
        <v>31</v>
      </c>
      <c r="B363" s="33" t="s">
        <v>130</v>
      </c>
      <c r="C363" s="53">
        <v>4100000</v>
      </c>
      <c r="D363" s="53">
        <v>0</v>
      </c>
      <c r="E363" s="53">
        <v>0</v>
      </c>
      <c r="F363" s="53">
        <f t="shared" si="29"/>
        <v>0</v>
      </c>
      <c r="G363" s="53">
        <f t="shared" si="30"/>
        <v>4100000</v>
      </c>
      <c r="H363" s="67">
        <f t="shared" si="36"/>
        <v>0</v>
      </c>
    </row>
    <row r="364" spans="1:8" s="42" customFormat="1" ht="12" customHeight="1">
      <c r="A364" s="70" t="s">
        <v>31</v>
      </c>
      <c r="B364" s="33" t="s">
        <v>131</v>
      </c>
      <c r="C364" s="53">
        <v>6150000</v>
      </c>
      <c r="D364" s="53">
        <v>0</v>
      </c>
      <c r="E364" s="53">
        <v>0</v>
      </c>
      <c r="F364" s="53">
        <f t="shared" si="29"/>
        <v>0</v>
      </c>
      <c r="G364" s="53">
        <f t="shared" si="30"/>
        <v>6150000</v>
      </c>
      <c r="H364" s="67">
        <f t="shared" si="36"/>
        <v>0</v>
      </c>
    </row>
    <row r="365" spans="1:8" s="42" customFormat="1" ht="12" customHeight="1">
      <c r="A365" s="70" t="s">
        <v>31</v>
      </c>
      <c r="B365" s="33" t="s">
        <v>132</v>
      </c>
      <c r="C365" s="53">
        <v>7400000</v>
      </c>
      <c r="D365" s="53">
        <v>0</v>
      </c>
      <c r="E365" s="53">
        <v>0</v>
      </c>
      <c r="F365" s="53">
        <f t="shared" si="29"/>
        <v>0</v>
      </c>
      <c r="G365" s="53">
        <f t="shared" si="30"/>
        <v>7400000</v>
      </c>
      <c r="H365" s="67">
        <f t="shared" si="36"/>
        <v>0</v>
      </c>
    </row>
    <row r="366" spans="1:8" s="42" customFormat="1" ht="12" customHeight="1">
      <c r="A366" s="58" t="s">
        <v>59</v>
      </c>
      <c r="B366" s="59" t="s">
        <v>60</v>
      </c>
      <c r="C366" s="60"/>
      <c r="D366" s="53">
        <v>0</v>
      </c>
      <c r="E366" s="60">
        <v>0</v>
      </c>
      <c r="F366" s="53">
        <f t="shared" si="29"/>
        <v>0</v>
      </c>
      <c r="G366" s="53">
        <f t="shared" si="30"/>
        <v>0</v>
      </c>
      <c r="H366" s="67"/>
    </row>
    <row r="367" spans="1:8" s="42" customFormat="1" ht="12" customHeight="1">
      <c r="A367" s="66">
        <v>525113</v>
      </c>
      <c r="B367" s="33" t="s">
        <v>39</v>
      </c>
      <c r="C367" s="53"/>
      <c r="D367" s="53">
        <v>0</v>
      </c>
      <c r="E367" s="53">
        <v>0</v>
      </c>
      <c r="F367" s="53">
        <f t="shared" ref="F367:F400" si="37">E367+D367</f>
        <v>0</v>
      </c>
      <c r="G367" s="53">
        <f t="shared" ref="G367:G400" si="38">C367-F367</f>
        <v>0</v>
      </c>
      <c r="H367" s="67"/>
    </row>
    <row r="368" spans="1:8" s="42" customFormat="1" ht="12" customHeight="1">
      <c r="A368" s="70" t="s">
        <v>31</v>
      </c>
      <c r="B368" s="33" t="s">
        <v>133</v>
      </c>
      <c r="C368" s="53">
        <v>12000000</v>
      </c>
      <c r="D368" s="53">
        <v>0</v>
      </c>
      <c r="E368" s="53">
        <v>0</v>
      </c>
      <c r="F368" s="53">
        <f t="shared" si="37"/>
        <v>0</v>
      </c>
      <c r="G368" s="53">
        <f t="shared" si="38"/>
        <v>12000000</v>
      </c>
      <c r="H368" s="67">
        <f t="shared" ref="H368:H371" si="39">F368/C368*100</f>
        <v>0</v>
      </c>
    </row>
    <row r="369" spans="1:8" s="42" customFormat="1" ht="12" customHeight="1">
      <c r="A369" s="70" t="s">
        <v>31</v>
      </c>
      <c r="B369" s="33" t="s">
        <v>134</v>
      </c>
      <c r="C369" s="53">
        <v>9600000</v>
      </c>
      <c r="D369" s="53">
        <v>0</v>
      </c>
      <c r="E369" s="53">
        <v>0</v>
      </c>
      <c r="F369" s="53">
        <f t="shared" si="37"/>
        <v>0</v>
      </c>
      <c r="G369" s="53">
        <f t="shared" si="38"/>
        <v>9600000</v>
      </c>
      <c r="H369" s="67">
        <f t="shared" si="39"/>
        <v>0</v>
      </c>
    </row>
    <row r="370" spans="1:8" s="42" customFormat="1" ht="12" customHeight="1">
      <c r="A370" s="70" t="s">
        <v>31</v>
      </c>
      <c r="B370" s="33" t="s">
        <v>135</v>
      </c>
      <c r="C370" s="53">
        <v>3600000</v>
      </c>
      <c r="D370" s="53">
        <v>0</v>
      </c>
      <c r="E370" s="53">
        <v>0</v>
      </c>
      <c r="F370" s="53">
        <f t="shared" si="37"/>
        <v>0</v>
      </c>
      <c r="G370" s="53">
        <f t="shared" si="38"/>
        <v>3600000</v>
      </c>
      <c r="H370" s="67">
        <f t="shared" si="39"/>
        <v>0</v>
      </c>
    </row>
    <row r="371" spans="1:8" s="42" customFormat="1" ht="12" customHeight="1">
      <c r="A371" s="70" t="s">
        <v>31</v>
      </c>
      <c r="B371" s="33" t="s">
        <v>73</v>
      </c>
      <c r="C371" s="53">
        <v>14400000</v>
      </c>
      <c r="D371" s="53">
        <v>0</v>
      </c>
      <c r="E371" s="53">
        <v>0</v>
      </c>
      <c r="F371" s="53">
        <f t="shared" si="37"/>
        <v>0</v>
      </c>
      <c r="G371" s="53">
        <f t="shared" si="38"/>
        <v>14400000</v>
      </c>
      <c r="H371" s="67">
        <f t="shared" si="39"/>
        <v>0</v>
      </c>
    </row>
    <row r="372" spans="1:8" s="42" customFormat="1" ht="12" customHeight="1">
      <c r="A372" s="66">
        <v>525115</v>
      </c>
      <c r="B372" s="33" t="s">
        <v>43</v>
      </c>
      <c r="C372" s="65"/>
      <c r="D372" s="53">
        <v>0</v>
      </c>
      <c r="E372" s="53">
        <v>0</v>
      </c>
      <c r="F372" s="53">
        <f t="shared" si="37"/>
        <v>0</v>
      </c>
      <c r="G372" s="53">
        <f t="shared" si="38"/>
        <v>0</v>
      </c>
      <c r="H372" s="67"/>
    </row>
    <row r="373" spans="1:8" s="42" customFormat="1" ht="12" customHeight="1">
      <c r="A373" s="66" t="s">
        <v>31</v>
      </c>
      <c r="B373" s="33" t="s">
        <v>136</v>
      </c>
      <c r="C373" s="53">
        <v>18750000</v>
      </c>
      <c r="D373" s="53">
        <v>0</v>
      </c>
      <c r="E373" s="53">
        <v>0</v>
      </c>
      <c r="F373" s="53">
        <f t="shared" si="37"/>
        <v>0</v>
      </c>
      <c r="G373" s="53">
        <f t="shared" si="38"/>
        <v>18750000</v>
      </c>
      <c r="H373" s="67">
        <f t="shared" ref="H373:H379" si="40">F373/C373*100</f>
        <v>0</v>
      </c>
    </row>
    <row r="374" spans="1:8" s="42" customFormat="1" ht="12" customHeight="1">
      <c r="A374" s="66" t="s">
        <v>31</v>
      </c>
      <c r="B374" s="33" t="s">
        <v>137</v>
      </c>
      <c r="C374" s="53">
        <v>10000000</v>
      </c>
      <c r="D374" s="53">
        <v>0</v>
      </c>
      <c r="E374" s="53">
        <v>0</v>
      </c>
      <c r="F374" s="53">
        <f t="shared" si="37"/>
        <v>0</v>
      </c>
      <c r="G374" s="53">
        <f t="shared" si="38"/>
        <v>10000000</v>
      </c>
      <c r="H374" s="67">
        <f t="shared" si="40"/>
        <v>0</v>
      </c>
    </row>
    <row r="375" spans="1:8" s="42" customFormat="1" ht="12" customHeight="1">
      <c r="A375" s="70" t="s">
        <v>31</v>
      </c>
      <c r="B375" s="33" t="s">
        <v>138</v>
      </c>
      <c r="C375" s="53">
        <v>6000000</v>
      </c>
      <c r="D375" s="53">
        <v>0</v>
      </c>
      <c r="E375" s="53">
        <v>0</v>
      </c>
      <c r="F375" s="53">
        <f t="shared" si="37"/>
        <v>0</v>
      </c>
      <c r="G375" s="53">
        <f t="shared" si="38"/>
        <v>6000000</v>
      </c>
      <c r="H375" s="67">
        <f t="shared" si="40"/>
        <v>0</v>
      </c>
    </row>
    <row r="376" spans="1:8" s="42" customFormat="1" ht="12" customHeight="1">
      <c r="A376" s="70" t="s">
        <v>31</v>
      </c>
      <c r="B376" s="33" t="s">
        <v>139</v>
      </c>
      <c r="C376" s="53">
        <v>6300000</v>
      </c>
      <c r="D376" s="53">
        <v>0</v>
      </c>
      <c r="E376" s="53">
        <v>0</v>
      </c>
      <c r="F376" s="53">
        <f t="shared" si="37"/>
        <v>0</v>
      </c>
      <c r="G376" s="53">
        <f t="shared" si="38"/>
        <v>6300000</v>
      </c>
      <c r="H376" s="67">
        <f t="shared" si="40"/>
        <v>0</v>
      </c>
    </row>
    <row r="377" spans="1:8" s="42" customFormat="1" ht="12" customHeight="1">
      <c r="A377" s="70" t="s">
        <v>31</v>
      </c>
      <c r="B377" s="33" t="s">
        <v>140</v>
      </c>
      <c r="C377" s="53">
        <v>14000000</v>
      </c>
      <c r="D377" s="53">
        <v>0</v>
      </c>
      <c r="E377" s="53">
        <v>0</v>
      </c>
      <c r="F377" s="53">
        <f t="shared" si="37"/>
        <v>0</v>
      </c>
      <c r="G377" s="53">
        <f t="shared" si="38"/>
        <v>14000000</v>
      </c>
      <c r="H377" s="67">
        <f t="shared" si="40"/>
        <v>0</v>
      </c>
    </row>
    <row r="378" spans="1:8" s="42" customFormat="1" ht="12" customHeight="1">
      <c r="A378" s="70" t="s">
        <v>31</v>
      </c>
      <c r="B378" s="33" t="s">
        <v>141</v>
      </c>
      <c r="C378" s="53">
        <v>6000000</v>
      </c>
      <c r="D378" s="53">
        <v>0</v>
      </c>
      <c r="E378" s="53">
        <v>0</v>
      </c>
      <c r="F378" s="53">
        <f t="shared" si="37"/>
        <v>0</v>
      </c>
      <c r="G378" s="53">
        <f t="shared" si="38"/>
        <v>6000000</v>
      </c>
      <c r="H378" s="67">
        <f t="shared" si="40"/>
        <v>0</v>
      </c>
    </row>
    <row r="379" spans="1:8" s="42" customFormat="1" ht="12" customHeight="1">
      <c r="A379" s="70" t="s">
        <v>31</v>
      </c>
      <c r="B379" s="33" t="s">
        <v>142</v>
      </c>
      <c r="C379" s="53">
        <v>3600000</v>
      </c>
      <c r="D379" s="53">
        <v>0</v>
      </c>
      <c r="E379" s="53">
        <v>0</v>
      </c>
      <c r="F379" s="53">
        <f t="shared" si="37"/>
        <v>0</v>
      </c>
      <c r="G379" s="53">
        <f t="shared" si="38"/>
        <v>3600000</v>
      </c>
      <c r="H379" s="67">
        <f t="shared" si="40"/>
        <v>0</v>
      </c>
    </row>
    <row r="380" spans="1:8" s="42" customFormat="1" ht="12" customHeight="1">
      <c r="A380" s="66">
        <v>525119</v>
      </c>
      <c r="B380" s="33" t="s">
        <v>63</v>
      </c>
      <c r="C380" s="65"/>
      <c r="D380" s="53">
        <v>0</v>
      </c>
      <c r="E380" s="53">
        <v>0</v>
      </c>
      <c r="F380" s="53">
        <f t="shared" si="37"/>
        <v>0</v>
      </c>
      <c r="G380" s="53">
        <f t="shared" si="38"/>
        <v>0</v>
      </c>
      <c r="H380" s="67"/>
    </row>
    <row r="381" spans="1:8" s="42" customFormat="1" ht="12" customHeight="1">
      <c r="A381" s="70" t="s">
        <v>31</v>
      </c>
      <c r="B381" s="33" t="s">
        <v>143</v>
      </c>
      <c r="C381" s="53">
        <v>35000000</v>
      </c>
      <c r="D381" s="53">
        <v>0</v>
      </c>
      <c r="E381" s="53">
        <v>0</v>
      </c>
      <c r="F381" s="53">
        <f t="shared" si="37"/>
        <v>0</v>
      </c>
      <c r="G381" s="53">
        <f t="shared" si="38"/>
        <v>35000000</v>
      </c>
      <c r="H381" s="67">
        <f t="shared" ref="H381:H384" si="41">F381/C381*100</f>
        <v>0</v>
      </c>
    </row>
    <row r="382" spans="1:8" s="42" customFormat="1" ht="12" customHeight="1">
      <c r="A382" s="70" t="s">
        <v>31</v>
      </c>
      <c r="B382" s="33" t="s">
        <v>144</v>
      </c>
      <c r="C382" s="53">
        <v>20000000</v>
      </c>
      <c r="D382" s="53">
        <v>0</v>
      </c>
      <c r="E382" s="53">
        <v>0</v>
      </c>
      <c r="F382" s="53">
        <f t="shared" si="37"/>
        <v>0</v>
      </c>
      <c r="G382" s="53">
        <f t="shared" si="38"/>
        <v>20000000</v>
      </c>
      <c r="H382" s="67">
        <f t="shared" si="41"/>
        <v>0</v>
      </c>
    </row>
    <row r="383" spans="1:8" s="42" customFormat="1" ht="12" customHeight="1">
      <c r="A383" s="70" t="s">
        <v>31</v>
      </c>
      <c r="B383" s="33" t="s">
        <v>145</v>
      </c>
      <c r="C383" s="53">
        <v>18750000</v>
      </c>
      <c r="D383" s="53">
        <v>0</v>
      </c>
      <c r="E383" s="53">
        <v>0</v>
      </c>
      <c r="F383" s="53">
        <f t="shared" si="37"/>
        <v>0</v>
      </c>
      <c r="G383" s="53">
        <f t="shared" si="38"/>
        <v>18750000</v>
      </c>
      <c r="H383" s="67">
        <f t="shared" si="41"/>
        <v>0</v>
      </c>
    </row>
    <row r="384" spans="1:8" s="42" customFormat="1" ht="12" customHeight="1">
      <c r="A384" s="70" t="s">
        <v>31</v>
      </c>
      <c r="B384" s="33" t="s">
        <v>146</v>
      </c>
      <c r="C384" s="53">
        <v>3750000</v>
      </c>
      <c r="D384" s="53">
        <v>0</v>
      </c>
      <c r="E384" s="53">
        <v>0</v>
      </c>
      <c r="F384" s="53">
        <f t="shared" si="37"/>
        <v>0</v>
      </c>
      <c r="G384" s="53">
        <f t="shared" si="38"/>
        <v>3750000</v>
      </c>
      <c r="H384" s="67">
        <f t="shared" si="41"/>
        <v>0</v>
      </c>
    </row>
    <row r="385" spans="1:8" s="42" customFormat="1" ht="12" customHeight="1">
      <c r="A385" s="54">
        <v>54</v>
      </c>
      <c r="B385" s="54" t="s">
        <v>147</v>
      </c>
      <c r="C385" s="55"/>
      <c r="D385" s="56"/>
      <c r="E385" s="56"/>
      <c r="F385" s="56"/>
      <c r="G385" s="56"/>
      <c r="H385" s="69"/>
    </row>
    <row r="386" spans="1:8" s="42" customFormat="1" ht="12" customHeight="1">
      <c r="A386" s="58" t="s">
        <v>50</v>
      </c>
      <c r="B386" s="59" t="s">
        <v>51</v>
      </c>
      <c r="C386" s="60"/>
      <c r="D386" s="53"/>
      <c r="E386" s="60"/>
      <c r="F386" s="53"/>
      <c r="G386" s="53"/>
      <c r="H386" s="67"/>
    </row>
    <row r="387" spans="1:8" s="42" customFormat="1" ht="12" customHeight="1">
      <c r="A387" s="61">
        <v>525113</v>
      </c>
      <c r="B387" s="62" t="s">
        <v>39</v>
      </c>
      <c r="C387" s="60"/>
      <c r="D387" s="53"/>
      <c r="E387" s="60"/>
      <c r="F387" s="53"/>
      <c r="G387" s="53"/>
      <c r="H387" s="67"/>
    </row>
    <row r="388" spans="1:8" s="42" customFormat="1" ht="12" customHeight="1">
      <c r="A388" s="66" t="s">
        <v>31</v>
      </c>
      <c r="B388" s="33" t="s">
        <v>148</v>
      </c>
      <c r="C388" s="53">
        <v>3900000</v>
      </c>
      <c r="D388" s="53">
        <v>0</v>
      </c>
      <c r="E388" s="53">
        <v>0</v>
      </c>
      <c r="F388" s="53">
        <f t="shared" si="37"/>
        <v>0</v>
      </c>
      <c r="G388" s="53">
        <f t="shared" si="38"/>
        <v>3900000</v>
      </c>
      <c r="H388" s="67">
        <f t="shared" ref="H388:H389" si="42">F388/C388*100</f>
        <v>0</v>
      </c>
    </row>
    <row r="389" spans="1:8" s="42" customFormat="1" ht="12" customHeight="1">
      <c r="A389" s="66" t="s">
        <v>31</v>
      </c>
      <c r="B389" s="33" t="s">
        <v>149</v>
      </c>
      <c r="C389" s="53">
        <v>6760000</v>
      </c>
      <c r="D389" s="53">
        <v>0</v>
      </c>
      <c r="E389" s="53">
        <v>0</v>
      </c>
      <c r="F389" s="53">
        <f t="shared" si="37"/>
        <v>0</v>
      </c>
      <c r="G389" s="53">
        <f t="shared" si="38"/>
        <v>6760000</v>
      </c>
      <c r="H389" s="67">
        <f t="shared" si="42"/>
        <v>0</v>
      </c>
    </row>
    <row r="390" spans="1:8" s="42" customFormat="1" ht="12" customHeight="1">
      <c r="A390" s="66">
        <v>525119</v>
      </c>
      <c r="B390" s="33" t="s">
        <v>63</v>
      </c>
      <c r="C390" s="53"/>
      <c r="D390" s="53">
        <v>0</v>
      </c>
      <c r="E390" s="53">
        <v>0</v>
      </c>
      <c r="F390" s="53">
        <f t="shared" si="37"/>
        <v>0</v>
      </c>
      <c r="G390" s="53">
        <f t="shared" si="38"/>
        <v>0</v>
      </c>
      <c r="H390" s="67"/>
    </row>
    <row r="391" spans="1:8" s="42" customFormat="1" ht="12" customHeight="1">
      <c r="A391" s="66" t="s">
        <v>31</v>
      </c>
      <c r="B391" s="33" t="s">
        <v>150</v>
      </c>
      <c r="C391" s="53">
        <v>1700000</v>
      </c>
      <c r="D391" s="53">
        <v>0</v>
      </c>
      <c r="E391" s="53">
        <v>0</v>
      </c>
      <c r="F391" s="53">
        <f t="shared" si="37"/>
        <v>0</v>
      </c>
      <c r="G391" s="53">
        <f t="shared" si="38"/>
        <v>1700000</v>
      </c>
      <c r="H391" s="67">
        <f t="shared" ref="H391" si="43">F391/C391*100</f>
        <v>0</v>
      </c>
    </row>
    <row r="392" spans="1:8" s="42" customFormat="1" ht="12" customHeight="1">
      <c r="A392" s="58" t="s">
        <v>56</v>
      </c>
      <c r="B392" s="59" t="s">
        <v>57</v>
      </c>
      <c r="C392" s="60"/>
      <c r="D392" s="53"/>
      <c r="E392" s="60">
        <v>0</v>
      </c>
      <c r="F392" s="53">
        <f t="shared" si="37"/>
        <v>0</v>
      </c>
      <c r="G392" s="53">
        <f t="shared" si="38"/>
        <v>0</v>
      </c>
      <c r="H392" s="67"/>
    </row>
    <row r="393" spans="1:8" s="42" customFormat="1" ht="12" customHeight="1">
      <c r="A393" s="66">
        <v>525113</v>
      </c>
      <c r="B393" s="33" t="s">
        <v>39</v>
      </c>
      <c r="C393" s="53"/>
      <c r="D393" s="53">
        <v>0</v>
      </c>
      <c r="E393" s="53">
        <v>0</v>
      </c>
      <c r="F393" s="53">
        <f t="shared" si="37"/>
        <v>0</v>
      </c>
      <c r="G393" s="53">
        <f t="shared" si="38"/>
        <v>0</v>
      </c>
      <c r="H393" s="67"/>
    </row>
    <row r="394" spans="1:8" s="42" customFormat="1" ht="12" customHeight="1">
      <c r="A394" s="66" t="s">
        <v>31</v>
      </c>
      <c r="B394" s="33" t="s">
        <v>151</v>
      </c>
      <c r="C394" s="53">
        <v>5100000</v>
      </c>
      <c r="D394" s="53">
        <v>0</v>
      </c>
      <c r="E394" s="53">
        <v>0</v>
      </c>
      <c r="F394" s="53">
        <f t="shared" si="37"/>
        <v>0</v>
      </c>
      <c r="G394" s="53">
        <f t="shared" si="38"/>
        <v>5100000</v>
      </c>
      <c r="H394" s="67">
        <f t="shared" ref="H394:H395" si="44">F394/C394*100</f>
        <v>0</v>
      </c>
    </row>
    <row r="395" spans="1:8" s="42" customFormat="1" ht="12" customHeight="1">
      <c r="A395" s="66" t="s">
        <v>31</v>
      </c>
      <c r="B395" s="33" t="s">
        <v>152</v>
      </c>
      <c r="C395" s="53">
        <v>11200000</v>
      </c>
      <c r="D395" s="53">
        <v>0</v>
      </c>
      <c r="E395" s="53">
        <v>0</v>
      </c>
      <c r="F395" s="53">
        <f t="shared" si="37"/>
        <v>0</v>
      </c>
      <c r="G395" s="53">
        <f t="shared" si="38"/>
        <v>11200000</v>
      </c>
      <c r="H395" s="67">
        <f t="shared" si="44"/>
        <v>0</v>
      </c>
    </row>
    <row r="396" spans="1:8" s="42" customFormat="1" ht="12" customHeight="1">
      <c r="A396" s="66">
        <v>525119</v>
      </c>
      <c r="B396" s="33" t="s">
        <v>63</v>
      </c>
      <c r="C396" s="53"/>
      <c r="D396" s="53"/>
      <c r="E396" s="53"/>
      <c r="F396" s="53"/>
      <c r="G396" s="53"/>
      <c r="H396" s="67"/>
    </row>
    <row r="397" spans="1:8" s="42" customFormat="1" ht="12" customHeight="1">
      <c r="A397" s="66" t="s">
        <v>31</v>
      </c>
      <c r="B397" s="33" t="s">
        <v>150</v>
      </c>
      <c r="C397" s="53">
        <v>2500000</v>
      </c>
      <c r="D397" s="53">
        <v>0</v>
      </c>
      <c r="E397" s="53">
        <v>0</v>
      </c>
      <c r="F397" s="53">
        <f t="shared" si="37"/>
        <v>0</v>
      </c>
      <c r="G397" s="53">
        <f t="shared" si="38"/>
        <v>2500000</v>
      </c>
      <c r="H397" s="67">
        <f t="shared" ref="H397" si="45">F397/C397*100</f>
        <v>0</v>
      </c>
    </row>
    <row r="398" spans="1:8" s="42" customFormat="1" ht="12" customHeight="1">
      <c r="A398" s="58" t="s">
        <v>59</v>
      </c>
      <c r="B398" s="59" t="s">
        <v>60</v>
      </c>
      <c r="C398" s="60"/>
      <c r="D398" s="53"/>
      <c r="E398" s="60"/>
      <c r="F398" s="53"/>
      <c r="G398" s="53"/>
      <c r="H398" s="67"/>
    </row>
    <row r="399" spans="1:8" s="42" customFormat="1" ht="12" customHeight="1">
      <c r="A399" s="66">
        <v>525119</v>
      </c>
      <c r="B399" s="33" t="s">
        <v>63</v>
      </c>
      <c r="C399" s="53"/>
      <c r="D399" s="53"/>
      <c r="E399" s="53"/>
      <c r="F399" s="53"/>
      <c r="G399" s="53"/>
      <c r="H399" s="67"/>
    </row>
    <row r="400" spans="1:8" s="42" customFormat="1" ht="12" customHeight="1">
      <c r="A400" s="66" t="s">
        <v>31</v>
      </c>
      <c r="B400" s="33" t="s">
        <v>150</v>
      </c>
      <c r="C400" s="53">
        <v>1869000</v>
      </c>
      <c r="D400" s="53">
        <v>0</v>
      </c>
      <c r="E400" s="53">
        <v>0</v>
      </c>
      <c r="F400" s="53">
        <f t="shared" si="37"/>
        <v>0</v>
      </c>
      <c r="G400" s="53">
        <f t="shared" si="38"/>
        <v>1869000</v>
      </c>
      <c r="H400" s="67">
        <f t="shared" ref="H400" si="46">F400/C400*100</f>
        <v>0</v>
      </c>
    </row>
    <row r="401" spans="1:8" ht="12" customHeight="1" thickBot="1">
      <c r="A401" s="38"/>
      <c r="B401" s="35"/>
      <c r="C401" s="39"/>
      <c r="D401" s="36"/>
      <c r="E401" s="37"/>
      <c r="F401" s="36"/>
      <c r="G401" s="36"/>
      <c r="H401" s="35"/>
    </row>
    <row r="402" spans="1:8" ht="23.25" customHeight="1" thickTop="1">
      <c r="A402" s="40"/>
      <c r="B402" s="6" t="s">
        <v>166</v>
      </c>
      <c r="C402" s="41">
        <f>SUM(C238:C400)</f>
        <v>1543895000</v>
      </c>
      <c r="D402" s="41">
        <f t="shared" ref="D402:G402" si="47">SUM(D238:D400)</f>
        <v>23985000</v>
      </c>
      <c r="E402" s="41">
        <f t="shared" si="47"/>
        <v>11615700</v>
      </c>
      <c r="F402" s="41">
        <f t="shared" si="47"/>
        <v>35600700</v>
      </c>
      <c r="G402" s="41">
        <f t="shared" si="47"/>
        <v>1508294300</v>
      </c>
      <c r="H402" s="44">
        <f>F402/C402*100</f>
        <v>2.3059016319114964</v>
      </c>
    </row>
    <row r="403" spans="1:8" ht="12" customHeight="1"/>
    <row r="404" spans="1:8" ht="12" customHeight="1">
      <c r="F404" s="464" t="s">
        <v>153</v>
      </c>
      <c r="G404" s="464"/>
      <c r="H404" s="464"/>
    </row>
    <row r="405" spans="1:8" ht="12" customHeight="1">
      <c r="F405" s="19"/>
      <c r="G405" s="19"/>
      <c r="H405" s="19"/>
    </row>
    <row r="406" spans="1:8" ht="12" customHeight="1">
      <c r="F406" s="464" t="s">
        <v>154</v>
      </c>
      <c r="G406" s="464"/>
      <c r="H406" s="464"/>
    </row>
    <row r="407" spans="1:8" ht="12" customHeight="1">
      <c r="F407" s="464" t="s">
        <v>155</v>
      </c>
      <c r="G407" s="464"/>
      <c r="H407" s="464"/>
    </row>
    <row r="408" spans="1:8" ht="12" customHeight="1">
      <c r="F408" s="20"/>
      <c r="G408" s="20"/>
      <c r="H408" s="21"/>
    </row>
    <row r="409" spans="1:8" ht="12" customHeight="1">
      <c r="F409" s="20"/>
      <c r="G409" s="20"/>
      <c r="H409" s="21"/>
    </row>
    <row r="410" spans="1:8" ht="12" customHeight="1">
      <c r="F410" s="20"/>
      <c r="G410" s="20"/>
      <c r="H410" s="20"/>
    </row>
    <row r="411" spans="1:8" ht="12" customHeight="1">
      <c r="F411" s="465" t="s">
        <v>156</v>
      </c>
      <c r="G411" s="465"/>
      <c r="H411" s="465"/>
    </row>
    <row r="412" spans="1:8" ht="12" customHeight="1">
      <c r="F412" s="456" t="s">
        <v>157</v>
      </c>
      <c r="G412" s="456"/>
      <c r="H412" s="456"/>
    </row>
    <row r="413" spans="1:8">
      <c r="F413" s="22"/>
      <c r="G413" s="1"/>
    </row>
    <row r="414" spans="1:8">
      <c r="F414" s="22"/>
      <c r="G414" s="1"/>
    </row>
    <row r="415" spans="1:8">
      <c r="F415" s="22"/>
      <c r="G415" s="1"/>
    </row>
    <row r="416" spans="1:8">
      <c r="F416" s="22"/>
      <c r="G416" s="1"/>
    </row>
    <row r="433" spans="1:8" ht="15.75">
      <c r="A433" s="457" t="s">
        <v>0</v>
      </c>
      <c r="B433" s="457"/>
      <c r="C433" s="457"/>
      <c r="D433" s="457"/>
      <c r="E433" s="457"/>
      <c r="F433" s="457"/>
      <c r="G433" s="457"/>
      <c r="H433" s="457"/>
    </row>
    <row r="434" spans="1:8" ht="15.75">
      <c r="A434" s="457" t="s">
        <v>1</v>
      </c>
      <c r="B434" s="457"/>
      <c r="C434" s="457"/>
      <c r="D434" s="457"/>
      <c r="E434" s="457"/>
      <c r="F434" s="457"/>
      <c r="G434" s="457"/>
      <c r="H434" s="457"/>
    </row>
    <row r="435" spans="1:8" ht="15.75">
      <c r="A435" s="457" t="s">
        <v>2</v>
      </c>
      <c r="B435" s="457"/>
      <c r="C435" s="457"/>
      <c r="D435" s="457"/>
      <c r="E435" s="457"/>
      <c r="F435" s="457"/>
      <c r="G435" s="457"/>
      <c r="H435" s="457"/>
    </row>
    <row r="436" spans="1:8">
      <c r="A436" s="2"/>
      <c r="B436" s="2"/>
      <c r="C436" s="2"/>
      <c r="D436" s="2"/>
      <c r="E436" s="2"/>
      <c r="F436" s="2"/>
      <c r="G436" s="2"/>
      <c r="H436" s="2"/>
    </row>
    <row r="437" spans="1:8">
      <c r="A437" s="2" t="s">
        <v>3</v>
      </c>
      <c r="B437" s="2"/>
      <c r="C437" s="2"/>
      <c r="D437" s="2"/>
      <c r="E437" s="2"/>
      <c r="F437" s="2"/>
      <c r="G437" s="2"/>
      <c r="H437" s="2"/>
    </row>
    <row r="438" spans="1:8">
      <c r="A438" s="2" t="s">
        <v>171</v>
      </c>
      <c r="B438" s="2"/>
      <c r="C438" s="2"/>
      <c r="D438" s="2"/>
      <c r="E438" s="2"/>
      <c r="F438" s="2"/>
      <c r="G438" s="2"/>
      <c r="H438" s="2"/>
    </row>
    <row r="439" spans="1:8">
      <c r="A439" s="2" t="s">
        <v>167</v>
      </c>
      <c r="B439" s="1"/>
      <c r="C439" s="2"/>
      <c r="D439" s="2"/>
      <c r="E439" s="2"/>
      <c r="F439" s="2"/>
      <c r="G439" s="2"/>
      <c r="H439" s="2"/>
    </row>
    <row r="440" spans="1:8">
      <c r="A440" s="1"/>
      <c r="B440" s="1"/>
      <c r="C440" s="3"/>
      <c r="D440" s="1"/>
      <c r="E440" s="3"/>
      <c r="F440" s="1"/>
      <c r="G440" s="1"/>
    </row>
    <row r="441" spans="1:8">
      <c r="A441" s="1"/>
      <c r="B441" s="1"/>
      <c r="C441" s="3"/>
      <c r="D441" s="1"/>
      <c r="E441" s="3"/>
      <c r="F441" s="22"/>
      <c r="G441" s="1"/>
    </row>
    <row r="442" spans="1:8" ht="12" customHeight="1">
      <c r="A442" s="458" t="s">
        <v>4</v>
      </c>
      <c r="B442" s="461" t="s">
        <v>5</v>
      </c>
      <c r="C442" s="71"/>
      <c r="D442" s="71" t="s">
        <v>6</v>
      </c>
      <c r="E442" s="71" t="s">
        <v>7</v>
      </c>
      <c r="F442" s="71" t="s">
        <v>6</v>
      </c>
      <c r="G442" s="71" t="s">
        <v>8</v>
      </c>
      <c r="H442" s="71" t="s">
        <v>9</v>
      </c>
    </row>
    <row r="443" spans="1:8" ht="12" customHeight="1">
      <c r="A443" s="459"/>
      <c r="B443" s="462"/>
      <c r="C443" s="72" t="s">
        <v>10</v>
      </c>
      <c r="D443" s="72" t="s">
        <v>11</v>
      </c>
      <c r="E443" s="72" t="s">
        <v>12</v>
      </c>
      <c r="F443" s="72" t="s">
        <v>13</v>
      </c>
      <c r="G443" s="72" t="s">
        <v>14</v>
      </c>
      <c r="H443" s="72" t="s">
        <v>15</v>
      </c>
    </row>
    <row r="444" spans="1:8" ht="12" customHeight="1">
      <c r="A444" s="459"/>
      <c r="B444" s="462"/>
      <c r="C444" s="72"/>
      <c r="D444" s="72" t="s">
        <v>16</v>
      </c>
      <c r="E444" s="72"/>
      <c r="F444" s="72" t="s">
        <v>17</v>
      </c>
      <c r="G444" s="72" t="s">
        <v>18</v>
      </c>
      <c r="H444" s="72" t="s">
        <v>19</v>
      </c>
    </row>
    <row r="445" spans="1:8" ht="12" customHeight="1">
      <c r="A445" s="460"/>
      <c r="B445" s="463"/>
      <c r="C445" s="72" t="s">
        <v>20</v>
      </c>
      <c r="D445" s="73" t="s">
        <v>20</v>
      </c>
      <c r="E445" s="73" t="s">
        <v>20</v>
      </c>
      <c r="F445" s="73" t="s">
        <v>20</v>
      </c>
      <c r="G445" s="73" t="s">
        <v>20</v>
      </c>
      <c r="H445" s="72" t="s">
        <v>21</v>
      </c>
    </row>
    <row r="446" spans="1:8" ht="12" customHeight="1">
      <c r="A446" s="7">
        <v>1</v>
      </c>
      <c r="B446" s="7">
        <v>2</v>
      </c>
      <c r="C446" s="8">
        <v>3</v>
      </c>
      <c r="D446" s="9">
        <v>4</v>
      </c>
      <c r="E446" s="8">
        <v>5</v>
      </c>
      <c r="F446" s="8">
        <v>6</v>
      </c>
      <c r="G446" s="8">
        <v>7</v>
      </c>
      <c r="H446" s="8">
        <v>8</v>
      </c>
    </row>
    <row r="447" spans="1:8" ht="12" customHeight="1">
      <c r="A447" s="33" t="s">
        <v>22</v>
      </c>
      <c r="B447" s="52" t="s">
        <v>170</v>
      </c>
      <c r="C447" s="34"/>
      <c r="D447" s="33"/>
      <c r="E447" s="53"/>
      <c r="F447" s="33"/>
      <c r="G447" s="33"/>
      <c r="H447" s="33"/>
    </row>
    <row r="448" spans="1:8" ht="12" customHeight="1">
      <c r="A448" s="33" t="s">
        <v>23</v>
      </c>
      <c r="B448" s="33" t="s">
        <v>24</v>
      </c>
      <c r="C448" s="53"/>
      <c r="D448" s="33"/>
      <c r="E448" s="53"/>
      <c r="F448" s="33"/>
      <c r="G448" s="33"/>
      <c r="H448" s="33"/>
    </row>
    <row r="449" spans="1:8" ht="12" customHeight="1">
      <c r="A449" s="33" t="s">
        <v>25</v>
      </c>
      <c r="B449" s="33" t="s">
        <v>161</v>
      </c>
      <c r="C449" s="53"/>
      <c r="D449" s="33"/>
      <c r="E449" s="53"/>
      <c r="F449" s="33"/>
      <c r="G449" s="33"/>
      <c r="H449" s="33"/>
    </row>
    <row r="450" spans="1:8" ht="12" customHeight="1">
      <c r="A450" s="33" t="s">
        <v>26</v>
      </c>
      <c r="B450" s="33" t="s">
        <v>27</v>
      </c>
      <c r="C450" s="53"/>
      <c r="D450" s="33"/>
      <c r="E450" s="53"/>
      <c r="F450" s="33"/>
      <c r="G450" s="33"/>
      <c r="H450" s="33"/>
    </row>
    <row r="451" spans="1:8" ht="12" customHeight="1">
      <c r="A451" s="54">
        <v>51</v>
      </c>
      <c r="B451" s="54" t="s">
        <v>28</v>
      </c>
      <c r="C451" s="55"/>
      <c r="D451" s="55"/>
      <c r="E451" s="56"/>
      <c r="F451" s="57"/>
      <c r="G451" s="57"/>
      <c r="H451" s="57"/>
    </row>
    <row r="452" spans="1:8" ht="12" customHeight="1">
      <c r="A452" s="58" t="s">
        <v>29</v>
      </c>
      <c r="B452" s="59" t="s">
        <v>62</v>
      </c>
      <c r="C452" s="60"/>
      <c r="D452" s="60"/>
      <c r="E452" s="60"/>
      <c r="F452" s="59"/>
      <c r="G452" s="59"/>
      <c r="H452" s="33"/>
    </row>
    <row r="453" spans="1:8" ht="12" customHeight="1">
      <c r="A453" s="61">
        <v>525112</v>
      </c>
      <c r="B453" s="62" t="s">
        <v>32</v>
      </c>
      <c r="C453" s="63"/>
      <c r="D453" s="64"/>
      <c r="E453" s="65"/>
      <c r="F453" s="64"/>
      <c r="G453" s="64"/>
      <c r="H453" s="33"/>
    </row>
    <row r="454" spans="1:8" ht="12" customHeight="1">
      <c r="A454" s="66" t="s">
        <v>31</v>
      </c>
      <c r="B454" s="33" t="s">
        <v>33</v>
      </c>
      <c r="C454" s="53">
        <v>14400000</v>
      </c>
      <c r="D454" s="53">
        <v>0</v>
      </c>
      <c r="E454" s="53">
        <v>0</v>
      </c>
      <c r="F454" s="53">
        <f>E454+D454</f>
        <v>0</v>
      </c>
      <c r="G454" s="53">
        <f>C454-F454</f>
        <v>14400000</v>
      </c>
      <c r="H454" s="67">
        <f>F454/C454*100</f>
        <v>0</v>
      </c>
    </row>
    <row r="455" spans="1:8" ht="12" customHeight="1">
      <c r="A455" s="66" t="s">
        <v>31</v>
      </c>
      <c r="B455" s="33" t="s">
        <v>34</v>
      </c>
      <c r="C455" s="53">
        <v>2800000</v>
      </c>
      <c r="D455" s="53">
        <v>0</v>
      </c>
      <c r="E455" s="53">
        <v>0</v>
      </c>
      <c r="F455" s="53">
        <f t="shared" ref="F455:F518" si="48">E455+D455</f>
        <v>0</v>
      </c>
      <c r="G455" s="53">
        <f t="shared" ref="G455:G518" si="49">C455-F455</f>
        <v>2800000</v>
      </c>
      <c r="H455" s="67">
        <f t="shared" ref="H455:H459" si="50">F455/C455*100</f>
        <v>0</v>
      </c>
    </row>
    <row r="456" spans="1:8" ht="12" customHeight="1">
      <c r="A456" s="66" t="s">
        <v>31</v>
      </c>
      <c r="B456" s="33" t="s">
        <v>35</v>
      </c>
      <c r="C456" s="53">
        <v>2800000</v>
      </c>
      <c r="D456" s="53">
        <v>0</v>
      </c>
      <c r="E456" s="53">
        <v>0</v>
      </c>
      <c r="F456" s="53">
        <f t="shared" si="48"/>
        <v>0</v>
      </c>
      <c r="G456" s="53">
        <f t="shared" si="49"/>
        <v>2800000</v>
      </c>
      <c r="H456" s="67">
        <f t="shared" si="50"/>
        <v>0</v>
      </c>
    </row>
    <row r="457" spans="1:8" ht="12" customHeight="1">
      <c r="A457" s="66" t="s">
        <v>31</v>
      </c>
      <c r="B457" s="33" t="s">
        <v>36</v>
      </c>
      <c r="C457" s="53">
        <v>2800000</v>
      </c>
      <c r="D457" s="53">
        <v>0</v>
      </c>
      <c r="E457" s="53">
        <v>0</v>
      </c>
      <c r="F457" s="53">
        <f t="shared" si="48"/>
        <v>0</v>
      </c>
      <c r="G457" s="53">
        <f t="shared" si="49"/>
        <v>2800000</v>
      </c>
      <c r="H457" s="67">
        <f t="shared" si="50"/>
        <v>0</v>
      </c>
    </row>
    <row r="458" spans="1:8" ht="12" customHeight="1">
      <c r="A458" s="66" t="s">
        <v>31</v>
      </c>
      <c r="B458" s="33" t="s">
        <v>37</v>
      </c>
      <c r="C458" s="53">
        <v>2100000</v>
      </c>
      <c r="D458" s="53">
        <v>0</v>
      </c>
      <c r="E458" s="53">
        <v>0</v>
      </c>
      <c r="F458" s="53">
        <f t="shared" si="48"/>
        <v>0</v>
      </c>
      <c r="G458" s="53">
        <f t="shared" si="49"/>
        <v>2100000</v>
      </c>
      <c r="H458" s="67">
        <f t="shared" si="50"/>
        <v>0</v>
      </c>
    </row>
    <row r="459" spans="1:8" ht="12" customHeight="1">
      <c r="A459" s="66" t="s">
        <v>31</v>
      </c>
      <c r="B459" s="33" t="s">
        <v>38</v>
      </c>
      <c r="C459" s="53">
        <v>26250000</v>
      </c>
      <c r="D459" s="53">
        <v>0</v>
      </c>
      <c r="E459" s="53">
        <v>0</v>
      </c>
      <c r="F459" s="53">
        <f t="shared" si="48"/>
        <v>0</v>
      </c>
      <c r="G459" s="53">
        <f t="shared" si="49"/>
        <v>26250000</v>
      </c>
      <c r="H459" s="67">
        <f t="shared" si="50"/>
        <v>0</v>
      </c>
    </row>
    <row r="460" spans="1:8" ht="12" customHeight="1">
      <c r="A460" s="61">
        <v>525113</v>
      </c>
      <c r="B460" s="62" t="s">
        <v>39</v>
      </c>
      <c r="C460" s="63"/>
      <c r="D460" s="53">
        <v>0</v>
      </c>
      <c r="E460" s="53"/>
      <c r="F460" s="53"/>
      <c r="G460" s="53"/>
      <c r="H460" s="67"/>
    </row>
    <row r="461" spans="1:8" ht="12" customHeight="1">
      <c r="A461" s="66" t="s">
        <v>31</v>
      </c>
      <c r="B461" s="33" t="s">
        <v>40</v>
      </c>
      <c r="C461" s="53">
        <v>5400000</v>
      </c>
      <c r="D461" s="53">
        <v>0</v>
      </c>
      <c r="E461" s="53">
        <v>0</v>
      </c>
      <c r="F461" s="53">
        <f t="shared" si="48"/>
        <v>0</v>
      </c>
      <c r="G461" s="53">
        <f t="shared" si="49"/>
        <v>5400000</v>
      </c>
      <c r="H461" s="67">
        <f t="shared" ref="H461:H463" si="51">F461/C461*100</f>
        <v>0</v>
      </c>
    </row>
    <row r="462" spans="1:8" ht="12" customHeight="1">
      <c r="A462" s="66" t="s">
        <v>31</v>
      </c>
      <c r="B462" s="33" t="s">
        <v>41</v>
      </c>
      <c r="C462" s="53">
        <v>5400000</v>
      </c>
      <c r="D462" s="53">
        <v>0</v>
      </c>
      <c r="E462" s="53">
        <v>0</v>
      </c>
      <c r="F462" s="53">
        <f t="shared" si="48"/>
        <v>0</v>
      </c>
      <c r="G462" s="53">
        <f t="shared" si="49"/>
        <v>5400000</v>
      </c>
      <c r="H462" s="67">
        <f t="shared" si="51"/>
        <v>0</v>
      </c>
    </row>
    <row r="463" spans="1:8" ht="12" customHeight="1">
      <c r="A463" s="66" t="s">
        <v>31</v>
      </c>
      <c r="B463" s="33" t="s">
        <v>42</v>
      </c>
      <c r="C463" s="53">
        <v>5400000</v>
      </c>
      <c r="D463" s="53">
        <v>0</v>
      </c>
      <c r="E463" s="53">
        <v>0</v>
      </c>
      <c r="F463" s="53">
        <f t="shared" si="48"/>
        <v>0</v>
      </c>
      <c r="G463" s="53">
        <f t="shared" si="49"/>
        <v>5400000</v>
      </c>
      <c r="H463" s="67">
        <f t="shared" si="51"/>
        <v>0</v>
      </c>
    </row>
    <row r="464" spans="1:8" ht="12" customHeight="1">
      <c r="A464" s="61">
        <v>525115</v>
      </c>
      <c r="B464" s="62" t="s">
        <v>43</v>
      </c>
      <c r="C464" s="63"/>
      <c r="D464" s="53">
        <v>0</v>
      </c>
      <c r="E464" s="53"/>
      <c r="F464" s="53"/>
      <c r="G464" s="53"/>
      <c r="H464" s="67"/>
    </row>
    <row r="465" spans="1:8" ht="12" customHeight="1">
      <c r="A465" s="66" t="s">
        <v>31</v>
      </c>
      <c r="B465" s="33" t="s">
        <v>44</v>
      </c>
      <c r="C465" s="53">
        <v>2000000</v>
      </c>
      <c r="D465" s="53">
        <v>0</v>
      </c>
      <c r="E465" s="53">
        <v>0</v>
      </c>
      <c r="F465" s="53">
        <f t="shared" si="48"/>
        <v>0</v>
      </c>
      <c r="G465" s="53">
        <f t="shared" si="49"/>
        <v>2000000</v>
      </c>
      <c r="H465" s="67">
        <f t="shared" ref="H465:H470" si="52">F465/C465*100</f>
        <v>0</v>
      </c>
    </row>
    <row r="466" spans="1:8" ht="12" customHeight="1">
      <c r="A466" s="66" t="s">
        <v>31</v>
      </c>
      <c r="B466" s="33" t="s">
        <v>45</v>
      </c>
      <c r="C466" s="53">
        <v>1200000</v>
      </c>
      <c r="D466" s="53">
        <v>0</v>
      </c>
      <c r="E466" s="53">
        <v>0</v>
      </c>
      <c r="F466" s="53">
        <f t="shared" si="48"/>
        <v>0</v>
      </c>
      <c r="G466" s="53">
        <f t="shared" si="49"/>
        <v>1200000</v>
      </c>
      <c r="H466" s="67">
        <f t="shared" si="52"/>
        <v>0</v>
      </c>
    </row>
    <row r="467" spans="1:8" ht="12" customHeight="1">
      <c r="A467" s="66" t="s">
        <v>31</v>
      </c>
      <c r="B467" s="33" t="s">
        <v>46</v>
      </c>
      <c r="C467" s="53">
        <v>3000000</v>
      </c>
      <c r="D467" s="53">
        <v>0</v>
      </c>
      <c r="E467" s="53">
        <v>0</v>
      </c>
      <c r="F467" s="53">
        <f t="shared" si="48"/>
        <v>0</v>
      </c>
      <c r="G467" s="53">
        <f t="shared" si="49"/>
        <v>3000000</v>
      </c>
      <c r="H467" s="67">
        <f t="shared" si="52"/>
        <v>0</v>
      </c>
    </row>
    <row r="468" spans="1:8" ht="12" customHeight="1">
      <c r="A468" s="66" t="s">
        <v>31</v>
      </c>
      <c r="B468" s="33" t="s">
        <v>47</v>
      </c>
      <c r="C468" s="53">
        <v>3800000</v>
      </c>
      <c r="D468" s="53">
        <v>0</v>
      </c>
      <c r="E468" s="53">
        <v>0</v>
      </c>
      <c r="F468" s="53">
        <f t="shared" si="48"/>
        <v>0</v>
      </c>
      <c r="G468" s="53">
        <f t="shared" si="49"/>
        <v>3800000</v>
      </c>
      <c r="H468" s="67">
        <f t="shared" si="52"/>
        <v>0</v>
      </c>
    </row>
    <row r="469" spans="1:8" ht="12" customHeight="1">
      <c r="A469" s="66" t="s">
        <v>31</v>
      </c>
      <c r="B469" s="33" t="s">
        <v>48</v>
      </c>
      <c r="C469" s="53">
        <v>2000000</v>
      </c>
      <c r="D469" s="53">
        <v>0</v>
      </c>
      <c r="E469" s="53">
        <v>0</v>
      </c>
      <c r="F469" s="53">
        <f t="shared" si="48"/>
        <v>0</v>
      </c>
      <c r="G469" s="53">
        <f t="shared" si="49"/>
        <v>2000000</v>
      </c>
      <c r="H469" s="67">
        <f t="shared" si="52"/>
        <v>0</v>
      </c>
    </row>
    <row r="470" spans="1:8" ht="12" customHeight="1">
      <c r="A470" s="66" t="s">
        <v>31</v>
      </c>
      <c r="B470" s="33" t="s">
        <v>49</v>
      </c>
      <c r="C470" s="53">
        <v>6000000</v>
      </c>
      <c r="D470" s="53">
        <v>0</v>
      </c>
      <c r="E470" s="53">
        <v>0</v>
      </c>
      <c r="F470" s="53">
        <f t="shared" si="48"/>
        <v>0</v>
      </c>
      <c r="G470" s="53">
        <f t="shared" si="49"/>
        <v>6000000</v>
      </c>
      <c r="H470" s="67">
        <f t="shared" si="52"/>
        <v>0</v>
      </c>
    </row>
    <row r="471" spans="1:8" ht="12" customHeight="1">
      <c r="A471" s="58" t="s">
        <v>50</v>
      </c>
      <c r="B471" s="59" t="s">
        <v>51</v>
      </c>
      <c r="C471" s="60"/>
      <c r="D471" s="60">
        <v>0</v>
      </c>
      <c r="E471" s="60"/>
      <c r="F471" s="53"/>
      <c r="G471" s="53"/>
      <c r="H471" s="67"/>
    </row>
    <row r="472" spans="1:8" ht="12" customHeight="1">
      <c r="A472" s="61">
        <v>525111</v>
      </c>
      <c r="B472" s="62" t="s">
        <v>30</v>
      </c>
      <c r="C472" s="63"/>
      <c r="D472" s="53">
        <v>0</v>
      </c>
      <c r="E472" s="53"/>
      <c r="F472" s="53"/>
      <c r="G472" s="53"/>
      <c r="H472" s="67"/>
    </row>
    <row r="473" spans="1:8" ht="12" customHeight="1">
      <c r="A473" s="66" t="s">
        <v>31</v>
      </c>
      <c r="B473" s="33" t="s">
        <v>52</v>
      </c>
      <c r="C473" s="53">
        <v>2000000</v>
      </c>
      <c r="D473" s="53">
        <v>0</v>
      </c>
      <c r="E473" s="53">
        <v>0</v>
      </c>
      <c r="F473" s="53">
        <f t="shared" si="48"/>
        <v>0</v>
      </c>
      <c r="G473" s="53">
        <f t="shared" si="49"/>
        <v>2000000</v>
      </c>
      <c r="H473" s="67">
        <f t="shared" ref="H473" si="53">F473/C473*100</f>
        <v>0</v>
      </c>
    </row>
    <row r="474" spans="1:8" ht="12" customHeight="1">
      <c r="A474" s="61">
        <v>525112</v>
      </c>
      <c r="B474" s="62" t="s">
        <v>32</v>
      </c>
      <c r="C474" s="63"/>
      <c r="D474" s="53">
        <v>0</v>
      </c>
      <c r="E474" s="53"/>
      <c r="F474" s="53"/>
      <c r="G474" s="53"/>
      <c r="H474" s="67"/>
    </row>
    <row r="475" spans="1:8" ht="12" customHeight="1">
      <c r="A475" s="66" t="s">
        <v>31</v>
      </c>
      <c r="B475" s="33" t="s">
        <v>53</v>
      </c>
      <c r="C475" s="53">
        <v>1175000</v>
      </c>
      <c r="D475" s="53">
        <v>0</v>
      </c>
      <c r="E475" s="53">
        <v>0</v>
      </c>
      <c r="F475" s="53">
        <f t="shared" si="48"/>
        <v>0</v>
      </c>
      <c r="G475" s="53">
        <f t="shared" si="49"/>
        <v>1175000</v>
      </c>
      <c r="H475" s="67">
        <f t="shared" ref="H475:H476" si="54">F475/C475*100</f>
        <v>0</v>
      </c>
    </row>
    <row r="476" spans="1:8" ht="12" customHeight="1">
      <c r="A476" s="66" t="s">
        <v>31</v>
      </c>
      <c r="B476" s="33" t="s">
        <v>54</v>
      </c>
      <c r="C476" s="53">
        <v>1880000</v>
      </c>
      <c r="D476" s="53">
        <v>0</v>
      </c>
      <c r="E476" s="53">
        <v>0</v>
      </c>
      <c r="F476" s="53">
        <f t="shared" si="48"/>
        <v>0</v>
      </c>
      <c r="G476" s="53">
        <f t="shared" si="49"/>
        <v>1880000</v>
      </c>
      <c r="H476" s="67">
        <f t="shared" si="54"/>
        <v>0</v>
      </c>
    </row>
    <row r="477" spans="1:8" ht="12" customHeight="1">
      <c r="A477" s="61">
        <v>525115</v>
      </c>
      <c r="B477" s="62" t="s">
        <v>43</v>
      </c>
      <c r="C477" s="63"/>
      <c r="D477" s="53">
        <v>0</v>
      </c>
      <c r="E477" s="53">
        <v>0</v>
      </c>
      <c r="F477" s="53">
        <f t="shared" si="48"/>
        <v>0</v>
      </c>
      <c r="G477" s="53">
        <f t="shared" si="49"/>
        <v>0</v>
      </c>
      <c r="H477" s="67"/>
    </row>
    <row r="478" spans="1:8" ht="12" customHeight="1">
      <c r="A478" s="66" t="s">
        <v>31</v>
      </c>
      <c r="B478" s="33" t="s">
        <v>55</v>
      </c>
      <c r="C478" s="53">
        <v>500000</v>
      </c>
      <c r="D478" s="53">
        <v>0</v>
      </c>
      <c r="E478" s="53">
        <v>0</v>
      </c>
      <c r="F478" s="53">
        <f t="shared" si="48"/>
        <v>0</v>
      </c>
      <c r="G478" s="53">
        <f t="shared" si="49"/>
        <v>500000</v>
      </c>
      <c r="H478" s="67">
        <f t="shared" ref="H478" si="55">F478/C478*100</f>
        <v>0</v>
      </c>
    </row>
    <row r="479" spans="1:8" ht="12" customHeight="1">
      <c r="A479" s="58" t="s">
        <v>56</v>
      </c>
      <c r="B479" s="59" t="s">
        <v>57</v>
      </c>
      <c r="C479" s="60"/>
      <c r="D479" s="60">
        <v>0</v>
      </c>
      <c r="E479" s="60"/>
      <c r="F479" s="53"/>
      <c r="G479" s="53"/>
      <c r="H479" s="67"/>
    </row>
    <row r="480" spans="1:8" ht="12" customHeight="1">
      <c r="A480" s="61">
        <v>525111</v>
      </c>
      <c r="B480" s="62" t="s">
        <v>30</v>
      </c>
      <c r="C480" s="63"/>
      <c r="D480" s="53">
        <v>0</v>
      </c>
      <c r="E480" s="53"/>
      <c r="F480" s="53"/>
      <c r="G480" s="53"/>
      <c r="H480" s="67"/>
    </row>
    <row r="481" spans="1:8" ht="12" customHeight="1">
      <c r="A481" s="66" t="s">
        <v>31</v>
      </c>
      <c r="B481" s="33" t="s">
        <v>58</v>
      </c>
      <c r="C481" s="53">
        <v>2000000</v>
      </c>
      <c r="D481" s="53">
        <v>0</v>
      </c>
      <c r="E481" s="53">
        <v>0</v>
      </c>
      <c r="F481" s="53">
        <f t="shared" si="48"/>
        <v>0</v>
      </c>
      <c r="G481" s="53">
        <f t="shared" si="49"/>
        <v>2000000</v>
      </c>
      <c r="H481" s="67">
        <f t="shared" ref="H481" si="56">F481/C481*100</f>
        <v>0</v>
      </c>
    </row>
    <row r="482" spans="1:8" ht="12" customHeight="1">
      <c r="A482" s="61">
        <v>525112</v>
      </c>
      <c r="B482" s="62" t="s">
        <v>32</v>
      </c>
      <c r="C482" s="63"/>
      <c r="D482" s="53">
        <v>0</v>
      </c>
      <c r="E482" s="53"/>
      <c r="F482" s="53"/>
      <c r="G482" s="53"/>
      <c r="H482" s="67"/>
    </row>
    <row r="483" spans="1:8" ht="12" customHeight="1">
      <c r="A483" s="66" t="s">
        <v>31</v>
      </c>
      <c r="B483" s="33" t="s">
        <v>53</v>
      </c>
      <c r="C483" s="53">
        <v>2025000</v>
      </c>
      <c r="D483" s="53">
        <v>0</v>
      </c>
      <c r="E483" s="53">
        <v>0</v>
      </c>
      <c r="F483" s="53">
        <f t="shared" si="48"/>
        <v>0</v>
      </c>
      <c r="G483" s="53">
        <f t="shared" si="49"/>
        <v>2025000</v>
      </c>
      <c r="H483" s="67">
        <f t="shared" ref="H483:H484" si="57">F483/C483*100</f>
        <v>0</v>
      </c>
    </row>
    <row r="484" spans="1:8" ht="12" customHeight="1">
      <c r="A484" s="66" t="s">
        <v>31</v>
      </c>
      <c r="B484" s="33" t="s">
        <v>54</v>
      </c>
      <c r="C484" s="53">
        <v>3240000</v>
      </c>
      <c r="D484" s="53">
        <v>0</v>
      </c>
      <c r="E484" s="53">
        <v>0</v>
      </c>
      <c r="F484" s="53">
        <f t="shared" si="48"/>
        <v>0</v>
      </c>
      <c r="G484" s="53">
        <f t="shared" si="49"/>
        <v>3240000</v>
      </c>
      <c r="H484" s="67">
        <f t="shared" si="57"/>
        <v>0</v>
      </c>
    </row>
    <row r="485" spans="1:8" ht="12" customHeight="1">
      <c r="A485" s="61">
        <v>525115</v>
      </c>
      <c r="B485" s="62" t="s">
        <v>43</v>
      </c>
      <c r="C485" s="63"/>
      <c r="D485" s="53">
        <v>0</v>
      </c>
      <c r="E485" s="53"/>
      <c r="F485" s="53"/>
      <c r="G485" s="53"/>
      <c r="H485" s="67"/>
    </row>
    <row r="486" spans="1:8" ht="12" customHeight="1">
      <c r="A486" s="66" t="s">
        <v>31</v>
      </c>
      <c r="B486" s="33" t="s">
        <v>55</v>
      </c>
      <c r="C486" s="53">
        <v>500000</v>
      </c>
      <c r="D486" s="53">
        <v>0</v>
      </c>
      <c r="E486" s="53">
        <v>0</v>
      </c>
      <c r="F486" s="53">
        <f t="shared" si="48"/>
        <v>0</v>
      </c>
      <c r="G486" s="53">
        <f t="shared" si="49"/>
        <v>500000</v>
      </c>
      <c r="H486" s="67">
        <f t="shared" ref="H486" si="58">F486/C486*100</f>
        <v>0</v>
      </c>
    </row>
    <row r="487" spans="1:8" ht="12" customHeight="1">
      <c r="A487" s="54">
        <v>52</v>
      </c>
      <c r="B487" s="54" t="s">
        <v>61</v>
      </c>
      <c r="C487" s="55"/>
      <c r="D487" s="56">
        <v>0</v>
      </c>
      <c r="E487" s="56">
        <v>0</v>
      </c>
      <c r="F487" s="56">
        <f t="shared" si="48"/>
        <v>0</v>
      </c>
      <c r="G487" s="56">
        <f t="shared" si="49"/>
        <v>0</v>
      </c>
      <c r="H487" s="69"/>
    </row>
    <row r="488" spans="1:8" ht="12" customHeight="1">
      <c r="A488" s="58" t="s">
        <v>29</v>
      </c>
      <c r="B488" s="59" t="s">
        <v>62</v>
      </c>
      <c r="C488" s="60"/>
      <c r="D488" s="53">
        <v>0</v>
      </c>
      <c r="E488" s="60"/>
      <c r="F488" s="53"/>
      <c r="G488" s="53"/>
      <c r="H488" s="67"/>
    </row>
    <row r="489" spans="1:8" ht="12" customHeight="1">
      <c r="A489" s="66">
        <v>525119</v>
      </c>
      <c r="B489" s="33" t="s">
        <v>63</v>
      </c>
      <c r="C489" s="53"/>
      <c r="D489" s="53">
        <v>0</v>
      </c>
      <c r="E489" s="53"/>
      <c r="F489" s="53"/>
      <c r="G489" s="53"/>
      <c r="H489" s="67"/>
    </row>
    <row r="490" spans="1:8" ht="12" customHeight="1">
      <c r="A490" s="70" t="s">
        <v>31</v>
      </c>
      <c r="B490" s="33" t="s">
        <v>64</v>
      </c>
      <c r="C490" s="53"/>
      <c r="D490" s="53">
        <v>0</v>
      </c>
      <c r="E490" s="53"/>
      <c r="F490" s="53"/>
      <c r="G490" s="53"/>
      <c r="H490" s="67"/>
    </row>
    <row r="491" spans="1:8" ht="12" customHeight="1">
      <c r="A491" s="70" t="s">
        <v>31</v>
      </c>
      <c r="B491" s="33" t="s">
        <v>65</v>
      </c>
      <c r="C491" s="53">
        <v>70500000</v>
      </c>
      <c r="D491" s="53">
        <v>0</v>
      </c>
      <c r="E491" s="53">
        <v>0</v>
      </c>
      <c r="F491" s="53">
        <f t="shared" si="48"/>
        <v>0</v>
      </c>
      <c r="G491" s="53">
        <f t="shared" si="49"/>
        <v>70500000</v>
      </c>
      <c r="H491" s="67">
        <f t="shared" ref="H491:H492" si="59">F491/C491*100</f>
        <v>0</v>
      </c>
    </row>
    <row r="492" spans="1:8" ht="12" customHeight="1">
      <c r="A492" s="70" t="s">
        <v>31</v>
      </c>
      <c r="B492" s="33" t="s">
        <v>66</v>
      </c>
      <c r="C492" s="53">
        <v>21150000</v>
      </c>
      <c r="D492" s="53">
        <v>0</v>
      </c>
      <c r="E492" s="53">
        <v>0</v>
      </c>
      <c r="F492" s="53">
        <f t="shared" si="48"/>
        <v>0</v>
      </c>
      <c r="G492" s="53">
        <f t="shared" si="49"/>
        <v>21150000</v>
      </c>
      <c r="H492" s="67">
        <f t="shared" si="59"/>
        <v>0</v>
      </c>
    </row>
    <row r="493" spans="1:8" ht="12" customHeight="1">
      <c r="A493" s="70" t="s">
        <v>31</v>
      </c>
      <c r="B493" s="33" t="s">
        <v>67</v>
      </c>
      <c r="C493" s="53"/>
      <c r="D493" s="53">
        <v>0</v>
      </c>
      <c r="E493" s="53"/>
      <c r="F493" s="53"/>
      <c r="G493" s="53"/>
      <c r="H493" s="67"/>
    </row>
    <row r="494" spans="1:8" ht="12" customHeight="1">
      <c r="A494" s="70" t="s">
        <v>31</v>
      </c>
      <c r="B494" s="33" t="s">
        <v>68</v>
      </c>
      <c r="C494" s="53">
        <v>121500000</v>
      </c>
      <c r="D494" s="53">
        <v>0</v>
      </c>
      <c r="E494" s="53">
        <v>0</v>
      </c>
      <c r="F494" s="53">
        <f t="shared" si="48"/>
        <v>0</v>
      </c>
      <c r="G494" s="53">
        <f t="shared" si="49"/>
        <v>121500000</v>
      </c>
      <c r="H494" s="67">
        <f t="shared" ref="H494:H495" si="60">F494/C494*100</f>
        <v>0</v>
      </c>
    </row>
    <row r="495" spans="1:8" ht="12" customHeight="1">
      <c r="A495" s="70" t="s">
        <v>31</v>
      </c>
      <c r="B495" s="33" t="s">
        <v>66</v>
      </c>
      <c r="C495" s="53">
        <v>36450000</v>
      </c>
      <c r="D495" s="53">
        <v>0</v>
      </c>
      <c r="E495" s="53">
        <v>0</v>
      </c>
      <c r="F495" s="53">
        <f t="shared" si="48"/>
        <v>0</v>
      </c>
      <c r="G495" s="53">
        <f t="shared" si="49"/>
        <v>36450000</v>
      </c>
      <c r="H495" s="67">
        <f t="shared" si="60"/>
        <v>0</v>
      </c>
    </row>
    <row r="496" spans="1:8" ht="12" customHeight="1">
      <c r="A496" s="70" t="s">
        <v>31</v>
      </c>
      <c r="B496" s="33" t="s">
        <v>69</v>
      </c>
      <c r="C496" s="53"/>
      <c r="D496" s="53">
        <v>0</v>
      </c>
      <c r="E496" s="53"/>
      <c r="F496" s="53"/>
      <c r="G496" s="53"/>
      <c r="H496" s="67"/>
    </row>
    <row r="497" spans="1:8" ht="12" customHeight="1">
      <c r="A497" s="70" t="s">
        <v>31</v>
      </c>
      <c r="B497" s="33" t="s">
        <v>68</v>
      </c>
      <c r="C497" s="53">
        <v>37500000</v>
      </c>
      <c r="D497" s="53">
        <v>0</v>
      </c>
      <c r="E497" s="53">
        <v>0</v>
      </c>
      <c r="F497" s="53">
        <f t="shared" si="48"/>
        <v>0</v>
      </c>
      <c r="G497" s="53">
        <f t="shared" si="49"/>
        <v>37500000</v>
      </c>
      <c r="H497" s="67">
        <f t="shared" ref="H497:H498" si="61">F497/C497*100</f>
        <v>0</v>
      </c>
    </row>
    <row r="498" spans="1:8" ht="12" customHeight="1">
      <c r="A498" s="70" t="s">
        <v>31</v>
      </c>
      <c r="B498" s="33" t="s">
        <v>66</v>
      </c>
      <c r="C498" s="53">
        <v>11250000</v>
      </c>
      <c r="D498" s="53">
        <v>0</v>
      </c>
      <c r="E498" s="53">
        <v>0</v>
      </c>
      <c r="F498" s="53">
        <f t="shared" si="48"/>
        <v>0</v>
      </c>
      <c r="G498" s="53">
        <f t="shared" si="49"/>
        <v>11250000</v>
      </c>
      <c r="H498" s="67">
        <f t="shared" si="61"/>
        <v>0</v>
      </c>
    </row>
    <row r="499" spans="1:8" ht="12" customHeight="1">
      <c r="A499" s="66">
        <v>525121</v>
      </c>
      <c r="B499" s="33" t="s">
        <v>70</v>
      </c>
      <c r="C499" s="53"/>
      <c r="D499" s="53">
        <v>0</v>
      </c>
      <c r="E499" s="53"/>
      <c r="F499" s="53"/>
      <c r="G499" s="53"/>
      <c r="H499" s="67"/>
    </row>
    <row r="500" spans="1:8" ht="12" customHeight="1">
      <c r="A500" s="66" t="s">
        <v>31</v>
      </c>
      <c r="B500" s="33" t="s">
        <v>71</v>
      </c>
      <c r="C500" s="53">
        <v>64861000</v>
      </c>
      <c r="D500" s="53">
        <v>2943000</v>
      </c>
      <c r="E500" s="53"/>
      <c r="F500" s="53">
        <f>E500+D500</f>
        <v>2943000</v>
      </c>
      <c r="G500" s="53">
        <f t="shared" si="49"/>
        <v>61918000</v>
      </c>
      <c r="H500" s="67">
        <f t="shared" ref="H500:H501" si="62">F500/C500*100</f>
        <v>4.5373953531397913</v>
      </c>
    </row>
    <row r="501" spans="1:8" ht="12" customHeight="1">
      <c r="A501" s="66" t="s">
        <v>31</v>
      </c>
      <c r="B501" s="33" t="s">
        <v>72</v>
      </c>
      <c r="C501" s="53">
        <v>150000000</v>
      </c>
      <c r="D501" s="53">
        <v>6737700</v>
      </c>
      <c r="E501" s="53">
        <v>3465000</v>
      </c>
      <c r="F501" s="53">
        <f t="shared" si="48"/>
        <v>10202700</v>
      </c>
      <c r="G501" s="53">
        <f t="shared" si="49"/>
        <v>139797300</v>
      </c>
      <c r="H501" s="67">
        <f t="shared" si="62"/>
        <v>6.8017999999999992</v>
      </c>
    </row>
    <row r="502" spans="1:8" ht="12" customHeight="1">
      <c r="A502" s="58" t="s">
        <v>50</v>
      </c>
      <c r="B502" s="59" t="s">
        <v>51</v>
      </c>
      <c r="C502" s="60"/>
      <c r="D502" s="53">
        <v>0</v>
      </c>
      <c r="E502" s="53"/>
      <c r="F502" s="53"/>
      <c r="G502" s="53"/>
      <c r="H502" s="67"/>
    </row>
    <row r="503" spans="1:8" ht="12" customHeight="1">
      <c r="A503" s="66">
        <v>525113</v>
      </c>
      <c r="B503" s="33" t="s">
        <v>39</v>
      </c>
      <c r="C503" s="53"/>
      <c r="D503" s="53">
        <v>0</v>
      </c>
      <c r="E503" s="53"/>
      <c r="F503" s="53"/>
      <c r="G503" s="53"/>
      <c r="H503" s="67"/>
    </row>
    <row r="504" spans="1:8" ht="12" customHeight="1">
      <c r="A504" s="66" t="s">
        <v>31</v>
      </c>
      <c r="B504" s="33" t="s">
        <v>73</v>
      </c>
      <c r="C504" s="53">
        <v>10500000</v>
      </c>
      <c r="D504" s="53">
        <v>0</v>
      </c>
      <c r="E504" s="53">
        <v>0</v>
      </c>
      <c r="F504" s="53">
        <f t="shared" si="48"/>
        <v>0</v>
      </c>
      <c r="G504" s="53">
        <f t="shared" si="49"/>
        <v>10500000</v>
      </c>
      <c r="H504" s="67">
        <f t="shared" ref="H504:H506" si="63">F504/C504*100</f>
        <v>0</v>
      </c>
    </row>
    <row r="505" spans="1:8" ht="12" customHeight="1">
      <c r="A505" s="66" t="s">
        <v>31</v>
      </c>
      <c r="B505" s="33" t="s">
        <v>74</v>
      </c>
      <c r="C505" s="53">
        <v>10000000</v>
      </c>
      <c r="D505" s="53">
        <v>0</v>
      </c>
      <c r="E505" s="53">
        <v>0</v>
      </c>
      <c r="F505" s="53">
        <f t="shared" si="48"/>
        <v>0</v>
      </c>
      <c r="G505" s="53">
        <f t="shared" si="49"/>
        <v>10000000</v>
      </c>
      <c r="H505" s="67">
        <f t="shared" si="63"/>
        <v>0</v>
      </c>
    </row>
    <row r="506" spans="1:8" ht="12" customHeight="1">
      <c r="A506" s="66"/>
      <c r="B506" s="33" t="s">
        <v>158</v>
      </c>
      <c r="C506" s="53">
        <v>8000000</v>
      </c>
      <c r="D506" s="53">
        <v>0</v>
      </c>
      <c r="E506" s="53">
        <v>0</v>
      </c>
      <c r="F506" s="53">
        <f t="shared" si="48"/>
        <v>0</v>
      </c>
      <c r="G506" s="53">
        <f t="shared" si="49"/>
        <v>8000000</v>
      </c>
      <c r="H506" s="67">
        <f t="shared" si="63"/>
        <v>0</v>
      </c>
    </row>
    <row r="507" spans="1:8" ht="12" customHeight="1">
      <c r="A507" s="66">
        <v>525115</v>
      </c>
      <c r="B507" s="33" t="s">
        <v>43</v>
      </c>
      <c r="C507" s="53"/>
      <c r="D507" s="53">
        <v>0</v>
      </c>
      <c r="E507" s="53"/>
      <c r="F507" s="53"/>
      <c r="G507" s="53"/>
      <c r="H507" s="67"/>
    </row>
    <row r="508" spans="1:8" ht="12" customHeight="1">
      <c r="A508" s="66" t="s">
        <v>31</v>
      </c>
      <c r="B508" s="33" t="s">
        <v>160</v>
      </c>
      <c r="C508" s="53">
        <v>3600000</v>
      </c>
      <c r="D508" s="53">
        <v>0</v>
      </c>
      <c r="E508" s="53">
        <v>0</v>
      </c>
      <c r="F508" s="53">
        <f t="shared" si="48"/>
        <v>0</v>
      </c>
      <c r="G508" s="53">
        <f t="shared" si="49"/>
        <v>3600000</v>
      </c>
      <c r="H508" s="67">
        <f t="shared" ref="H508:H510" si="64">F508/C508*100</f>
        <v>0</v>
      </c>
    </row>
    <row r="509" spans="1:8" ht="12" customHeight="1">
      <c r="A509" s="66" t="s">
        <v>31</v>
      </c>
      <c r="B509" s="33" t="s">
        <v>159</v>
      </c>
      <c r="C509" s="53">
        <v>10500000</v>
      </c>
      <c r="D509" s="53">
        <v>0</v>
      </c>
      <c r="E509" s="53">
        <v>0</v>
      </c>
      <c r="F509" s="53">
        <f t="shared" si="48"/>
        <v>0</v>
      </c>
      <c r="G509" s="53">
        <f t="shared" si="49"/>
        <v>10500000</v>
      </c>
      <c r="H509" s="67">
        <f t="shared" si="64"/>
        <v>0</v>
      </c>
    </row>
    <row r="510" spans="1:8" ht="12" customHeight="1">
      <c r="A510" s="66" t="s">
        <v>31</v>
      </c>
      <c r="B510" s="33" t="s">
        <v>76</v>
      </c>
      <c r="C510" s="53">
        <v>21000000</v>
      </c>
      <c r="D510" s="53">
        <v>0</v>
      </c>
      <c r="E510" s="53">
        <v>0</v>
      </c>
      <c r="F510" s="53">
        <f t="shared" si="48"/>
        <v>0</v>
      </c>
      <c r="G510" s="53">
        <f t="shared" si="49"/>
        <v>21000000</v>
      </c>
      <c r="H510" s="67">
        <f t="shared" si="64"/>
        <v>0</v>
      </c>
    </row>
    <row r="511" spans="1:8" ht="12" customHeight="1">
      <c r="A511" s="58" t="s">
        <v>56</v>
      </c>
      <c r="B511" s="59" t="s">
        <v>77</v>
      </c>
      <c r="C511" s="60"/>
      <c r="D511" s="53">
        <v>0</v>
      </c>
      <c r="E511" s="60"/>
      <c r="F511" s="53"/>
      <c r="G511" s="53"/>
      <c r="H511" s="67"/>
    </row>
    <row r="512" spans="1:8" ht="12" customHeight="1">
      <c r="A512" s="66">
        <v>525113</v>
      </c>
      <c r="B512" s="33" t="s">
        <v>39</v>
      </c>
      <c r="C512" s="53"/>
      <c r="D512" s="53">
        <v>0</v>
      </c>
      <c r="E512" s="53"/>
      <c r="F512" s="53"/>
      <c r="G512" s="53"/>
      <c r="H512" s="67"/>
    </row>
    <row r="513" spans="1:8" ht="12" customHeight="1">
      <c r="A513" s="66" t="s">
        <v>31</v>
      </c>
      <c r="B513" s="33" t="s">
        <v>78</v>
      </c>
      <c r="C513" s="53">
        <v>6300000</v>
      </c>
      <c r="D513" s="53">
        <v>0</v>
      </c>
      <c r="E513" s="53">
        <v>0</v>
      </c>
      <c r="F513" s="53">
        <f t="shared" si="48"/>
        <v>0</v>
      </c>
      <c r="G513" s="53">
        <f t="shared" si="49"/>
        <v>6300000</v>
      </c>
      <c r="H513" s="67">
        <f t="shared" ref="H513:H515" si="65">F513/C513*100</f>
        <v>0</v>
      </c>
    </row>
    <row r="514" spans="1:8" ht="12" customHeight="1">
      <c r="A514" s="66" t="s">
        <v>31</v>
      </c>
      <c r="B514" s="33" t="s">
        <v>79</v>
      </c>
      <c r="C514" s="53">
        <v>16000000</v>
      </c>
      <c r="D514" s="53">
        <v>0</v>
      </c>
      <c r="E514" s="53">
        <v>0</v>
      </c>
      <c r="F514" s="53">
        <f t="shared" si="48"/>
        <v>0</v>
      </c>
      <c r="G514" s="53">
        <f t="shared" si="49"/>
        <v>16000000</v>
      </c>
      <c r="H514" s="67">
        <f t="shared" si="65"/>
        <v>0</v>
      </c>
    </row>
    <row r="515" spans="1:8" ht="12" customHeight="1">
      <c r="A515" s="66"/>
      <c r="B515" s="33" t="s">
        <v>158</v>
      </c>
      <c r="C515" s="53">
        <v>20000000</v>
      </c>
      <c r="D515" s="53">
        <v>0</v>
      </c>
      <c r="E515" s="53">
        <v>0</v>
      </c>
      <c r="F515" s="53">
        <f t="shared" si="48"/>
        <v>0</v>
      </c>
      <c r="G515" s="53">
        <f t="shared" si="49"/>
        <v>20000000</v>
      </c>
      <c r="H515" s="67">
        <f t="shared" si="65"/>
        <v>0</v>
      </c>
    </row>
    <row r="516" spans="1:8" ht="12" customHeight="1">
      <c r="A516" s="66">
        <v>525115</v>
      </c>
      <c r="B516" s="33" t="s">
        <v>43</v>
      </c>
      <c r="C516" s="53"/>
      <c r="D516" s="53">
        <v>0</v>
      </c>
      <c r="E516" s="53"/>
      <c r="F516" s="53"/>
      <c r="G516" s="53"/>
      <c r="H516" s="67"/>
    </row>
    <row r="517" spans="1:8" ht="12" customHeight="1">
      <c r="A517" s="66" t="s">
        <v>31</v>
      </c>
      <c r="B517" s="33" t="s">
        <v>75</v>
      </c>
      <c r="C517" s="53">
        <v>6300000</v>
      </c>
      <c r="D517" s="53">
        <v>0</v>
      </c>
      <c r="E517" s="53">
        <v>0</v>
      </c>
      <c r="F517" s="53">
        <f t="shared" si="48"/>
        <v>0</v>
      </c>
      <c r="G517" s="53">
        <f t="shared" si="49"/>
        <v>6300000</v>
      </c>
      <c r="H517" s="67">
        <f t="shared" ref="H517:H519" si="66">F517/C517*100</f>
        <v>0</v>
      </c>
    </row>
    <row r="518" spans="1:8" ht="12" customHeight="1">
      <c r="A518" s="66" t="s">
        <v>31</v>
      </c>
      <c r="B518" s="33" t="s">
        <v>80</v>
      </c>
      <c r="C518" s="53">
        <v>1500000</v>
      </c>
      <c r="D518" s="53">
        <v>0</v>
      </c>
      <c r="E518" s="53">
        <v>0</v>
      </c>
      <c r="F518" s="53">
        <f t="shared" si="48"/>
        <v>0</v>
      </c>
      <c r="G518" s="53">
        <f t="shared" si="49"/>
        <v>1500000</v>
      </c>
      <c r="H518" s="67">
        <f t="shared" si="66"/>
        <v>0</v>
      </c>
    </row>
    <row r="519" spans="1:8" ht="12" customHeight="1">
      <c r="A519" s="66" t="s">
        <v>31</v>
      </c>
      <c r="B519" s="33" t="s">
        <v>81</v>
      </c>
      <c r="C519" s="53">
        <v>21000000</v>
      </c>
      <c r="D519" s="53">
        <v>0</v>
      </c>
      <c r="E519" s="53">
        <v>0</v>
      </c>
      <c r="F519" s="53">
        <f t="shared" ref="F519:F581" si="67">E519+D519</f>
        <v>0</v>
      </c>
      <c r="G519" s="53">
        <f t="shared" ref="G519:G581" si="68">C519-F519</f>
        <v>21000000</v>
      </c>
      <c r="H519" s="67">
        <f t="shared" si="66"/>
        <v>0</v>
      </c>
    </row>
    <row r="520" spans="1:8" ht="12" customHeight="1">
      <c r="A520" s="54">
        <v>53</v>
      </c>
      <c r="B520" s="54" t="s">
        <v>82</v>
      </c>
      <c r="C520" s="55"/>
      <c r="D520" s="56">
        <v>0</v>
      </c>
      <c r="E520" s="56">
        <v>0</v>
      </c>
      <c r="F520" s="56">
        <f t="shared" si="67"/>
        <v>0</v>
      </c>
      <c r="G520" s="56">
        <f t="shared" si="68"/>
        <v>0</v>
      </c>
      <c r="H520" s="69"/>
    </row>
    <row r="521" spans="1:8" ht="12" customHeight="1">
      <c r="A521" s="58" t="s">
        <v>50</v>
      </c>
      <c r="B521" s="59" t="s">
        <v>51</v>
      </c>
      <c r="C521" s="60"/>
      <c r="D521" s="53">
        <v>0</v>
      </c>
      <c r="E521" s="60"/>
      <c r="F521" s="53"/>
      <c r="G521" s="53"/>
      <c r="H521" s="67"/>
    </row>
    <row r="522" spans="1:8" ht="12" customHeight="1">
      <c r="A522" s="66">
        <v>525113</v>
      </c>
      <c r="B522" s="33" t="s">
        <v>39</v>
      </c>
      <c r="C522" s="53"/>
      <c r="D522" s="53">
        <v>0</v>
      </c>
      <c r="E522" s="53"/>
      <c r="F522" s="53"/>
      <c r="G522" s="53"/>
      <c r="H522" s="67"/>
    </row>
    <row r="523" spans="1:8" ht="12" customHeight="1">
      <c r="A523" s="66" t="s">
        <v>31</v>
      </c>
      <c r="B523" s="33" t="s">
        <v>83</v>
      </c>
      <c r="C523" s="53">
        <v>3600000</v>
      </c>
      <c r="D523" s="53">
        <v>0</v>
      </c>
      <c r="E523" s="53">
        <v>0</v>
      </c>
      <c r="F523" s="53">
        <f t="shared" si="67"/>
        <v>0</v>
      </c>
      <c r="G523" s="53">
        <f t="shared" si="68"/>
        <v>3600000</v>
      </c>
      <c r="H523" s="67">
        <f t="shared" ref="H523:H524" si="69">F523/C523*100</f>
        <v>0</v>
      </c>
    </row>
    <row r="524" spans="1:8" ht="12" customHeight="1">
      <c r="A524" s="66" t="s">
        <v>31</v>
      </c>
      <c r="B524" s="33" t="s">
        <v>84</v>
      </c>
      <c r="C524" s="53">
        <v>3650000</v>
      </c>
      <c r="D524" s="53">
        <v>0</v>
      </c>
      <c r="E524" s="53">
        <v>0</v>
      </c>
      <c r="F524" s="53">
        <f t="shared" si="67"/>
        <v>0</v>
      </c>
      <c r="G524" s="53">
        <f t="shared" si="68"/>
        <v>3650000</v>
      </c>
      <c r="H524" s="67">
        <f t="shared" si="69"/>
        <v>0</v>
      </c>
    </row>
    <row r="525" spans="1:8" ht="12" customHeight="1">
      <c r="A525" s="66">
        <v>525115</v>
      </c>
      <c r="B525" s="33" t="s">
        <v>43</v>
      </c>
      <c r="C525" s="53"/>
      <c r="D525" s="53">
        <v>0</v>
      </c>
      <c r="E525" s="53"/>
      <c r="F525" s="53"/>
      <c r="G525" s="53"/>
      <c r="H525" s="67"/>
    </row>
    <row r="526" spans="1:8" ht="12" customHeight="1">
      <c r="A526" s="66" t="s">
        <v>31</v>
      </c>
      <c r="B526" s="33" t="s">
        <v>162</v>
      </c>
      <c r="C526" s="53">
        <v>4000000</v>
      </c>
      <c r="D526" s="53">
        <v>1080000</v>
      </c>
      <c r="E526" s="53"/>
      <c r="F526" s="53">
        <f t="shared" si="67"/>
        <v>1080000</v>
      </c>
      <c r="G526" s="53">
        <f t="shared" si="68"/>
        <v>2920000</v>
      </c>
      <c r="H526" s="67">
        <f t="shared" ref="H526:H532" si="70">F526/C526*100</f>
        <v>27</v>
      </c>
    </row>
    <row r="527" spans="1:8" ht="12" customHeight="1">
      <c r="A527" s="66" t="s">
        <v>31</v>
      </c>
      <c r="B527" s="33" t="s">
        <v>85</v>
      </c>
      <c r="C527" s="53">
        <v>300000</v>
      </c>
      <c r="D527" s="53">
        <v>0</v>
      </c>
      <c r="E527" s="53">
        <v>0</v>
      </c>
      <c r="F527" s="53">
        <f t="shared" si="67"/>
        <v>0</v>
      </c>
      <c r="G527" s="53">
        <f t="shared" si="68"/>
        <v>300000</v>
      </c>
      <c r="H527" s="67">
        <f t="shared" si="70"/>
        <v>0</v>
      </c>
    </row>
    <row r="528" spans="1:8" ht="12" customHeight="1">
      <c r="A528" s="66" t="s">
        <v>31</v>
      </c>
      <c r="B528" s="33" t="s">
        <v>86</v>
      </c>
      <c r="C528" s="53">
        <v>7500000</v>
      </c>
      <c r="D528" s="53">
        <v>3210000</v>
      </c>
      <c r="E528" s="53">
        <v>2760000</v>
      </c>
      <c r="F528" s="53">
        <f t="shared" si="67"/>
        <v>5970000</v>
      </c>
      <c r="G528" s="53">
        <f t="shared" si="68"/>
        <v>1530000</v>
      </c>
      <c r="H528" s="67">
        <f t="shared" si="70"/>
        <v>79.600000000000009</v>
      </c>
    </row>
    <row r="529" spans="1:8" ht="12" customHeight="1">
      <c r="A529" s="66" t="s">
        <v>31</v>
      </c>
      <c r="B529" s="33" t="s">
        <v>163</v>
      </c>
      <c r="C529" s="53">
        <v>5000000</v>
      </c>
      <c r="D529" s="53">
        <v>2000000</v>
      </c>
      <c r="E529" s="53"/>
      <c r="F529" s="53">
        <f t="shared" si="67"/>
        <v>2000000</v>
      </c>
      <c r="G529" s="53">
        <f t="shared" si="68"/>
        <v>3000000</v>
      </c>
      <c r="H529" s="67">
        <f t="shared" si="70"/>
        <v>40</v>
      </c>
    </row>
    <row r="530" spans="1:8" ht="12" customHeight="1">
      <c r="A530" s="66"/>
      <c r="B530" s="33" t="s">
        <v>164</v>
      </c>
      <c r="C530" s="53">
        <v>5000000</v>
      </c>
      <c r="D530" s="53">
        <v>2200000</v>
      </c>
      <c r="E530" s="53">
        <v>2800000</v>
      </c>
      <c r="F530" s="53">
        <f t="shared" si="67"/>
        <v>5000000</v>
      </c>
      <c r="G530" s="53">
        <f t="shared" si="68"/>
        <v>0</v>
      </c>
      <c r="H530" s="67">
        <f t="shared" si="70"/>
        <v>100</v>
      </c>
    </row>
    <row r="531" spans="1:8" ht="12" customHeight="1">
      <c r="A531" s="66" t="s">
        <v>31</v>
      </c>
      <c r="B531" s="33" t="s">
        <v>87</v>
      </c>
      <c r="C531" s="53">
        <v>6000000</v>
      </c>
      <c r="D531" s="53">
        <v>0</v>
      </c>
      <c r="E531" s="53">
        <v>0</v>
      </c>
      <c r="F531" s="53">
        <f t="shared" si="67"/>
        <v>0</v>
      </c>
      <c r="G531" s="53">
        <f t="shared" si="68"/>
        <v>6000000</v>
      </c>
      <c r="H531" s="67">
        <f t="shared" si="70"/>
        <v>0</v>
      </c>
    </row>
    <row r="532" spans="1:8" ht="12" customHeight="1">
      <c r="A532" s="66" t="s">
        <v>31</v>
      </c>
      <c r="B532" s="33" t="s">
        <v>88</v>
      </c>
      <c r="C532" s="53">
        <v>4500000</v>
      </c>
      <c r="D532" s="53">
        <v>0</v>
      </c>
      <c r="E532" s="53">
        <v>0</v>
      </c>
      <c r="F532" s="53">
        <f t="shared" si="67"/>
        <v>0</v>
      </c>
      <c r="G532" s="53">
        <f t="shared" si="68"/>
        <v>4500000</v>
      </c>
      <c r="H532" s="67">
        <f t="shared" si="70"/>
        <v>0</v>
      </c>
    </row>
    <row r="533" spans="1:8" ht="12" customHeight="1">
      <c r="A533" s="66">
        <v>525119</v>
      </c>
      <c r="B533" s="33" t="s">
        <v>63</v>
      </c>
      <c r="C533" s="65"/>
      <c r="D533" s="53">
        <v>0</v>
      </c>
      <c r="E533" s="53"/>
      <c r="F533" s="53"/>
      <c r="G533" s="53"/>
      <c r="H533" s="67"/>
    </row>
    <row r="534" spans="1:8" ht="12" customHeight="1">
      <c r="A534" s="66"/>
      <c r="B534" s="33" t="s">
        <v>165</v>
      </c>
      <c r="C534" s="53">
        <v>2400000</v>
      </c>
      <c r="D534" s="53">
        <v>0</v>
      </c>
      <c r="E534" s="53">
        <v>0</v>
      </c>
      <c r="F534" s="53">
        <f t="shared" si="67"/>
        <v>0</v>
      </c>
      <c r="G534" s="53">
        <f t="shared" si="68"/>
        <v>2400000</v>
      </c>
      <c r="H534" s="67">
        <f t="shared" ref="H534:H547" si="71">F534/C534*100</f>
        <v>0</v>
      </c>
    </row>
    <row r="535" spans="1:8" ht="12" customHeight="1">
      <c r="A535" s="70" t="s">
        <v>31</v>
      </c>
      <c r="B535" s="33" t="s">
        <v>89</v>
      </c>
      <c r="C535" s="53">
        <v>2300000</v>
      </c>
      <c r="D535" s="53">
        <v>0</v>
      </c>
      <c r="E535" s="53">
        <v>0</v>
      </c>
      <c r="F535" s="53">
        <f t="shared" si="67"/>
        <v>0</v>
      </c>
      <c r="G535" s="53">
        <f t="shared" si="68"/>
        <v>2300000</v>
      </c>
      <c r="H535" s="67">
        <f t="shared" si="71"/>
        <v>0</v>
      </c>
    </row>
    <row r="536" spans="1:8" ht="12" customHeight="1">
      <c r="A536" s="70" t="s">
        <v>31</v>
      </c>
      <c r="B536" s="33" t="s">
        <v>90</v>
      </c>
      <c r="C536" s="53">
        <v>20000000</v>
      </c>
      <c r="D536" s="53">
        <v>0</v>
      </c>
      <c r="E536" s="53">
        <v>0</v>
      </c>
      <c r="F536" s="53">
        <f t="shared" si="67"/>
        <v>0</v>
      </c>
      <c r="G536" s="53">
        <f t="shared" si="68"/>
        <v>20000000</v>
      </c>
      <c r="H536" s="67">
        <f t="shared" si="71"/>
        <v>0</v>
      </c>
    </row>
    <row r="537" spans="1:8" ht="12" customHeight="1">
      <c r="A537" s="70" t="s">
        <v>31</v>
      </c>
      <c r="B537" s="33" t="s">
        <v>91</v>
      </c>
      <c r="C537" s="53">
        <v>12625000</v>
      </c>
      <c r="D537" s="53">
        <v>0</v>
      </c>
      <c r="E537" s="53">
        <v>0</v>
      </c>
      <c r="F537" s="53">
        <f t="shared" si="67"/>
        <v>0</v>
      </c>
      <c r="G537" s="53">
        <f t="shared" si="68"/>
        <v>12625000</v>
      </c>
      <c r="H537" s="67">
        <f t="shared" si="71"/>
        <v>0</v>
      </c>
    </row>
    <row r="538" spans="1:8" ht="12" customHeight="1">
      <c r="A538" s="70" t="s">
        <v>31</v>
      </c>
      <c r="B538" s="33" t="s">
        <v>92</v>
      </c>
      <c r="C538" s="53">
        <v>3030000</v>
      </c>
      <c r="D538" s="53">
        <v>0</v>
      </c>
      <c r="E538" s="53">
        <v>0</v>
      </c>
      <c r="F538" s="53">
        <f t="shared" si="67"/>
        <v>0</v>
      </c>
      <c r="G538" s="53">
        <f t="shared" si="68"/>
        <v>3030000</v>
      </c>
      <c r="H538" s="67">
        <f t="shared" si="71"/>
        <v>0</v>
      </c>
    </row>
    <row r="539" spans="1:8" ht="12" customHeight="1">
      <c r="A539" s="70" t="s">
        <v>31</v>
      </c>
      <c r="B539" s="33" t="s">
        <v>93</v>
      </c>
      <c r="C539" s="53">
        <v>6060000</v>
      </c>
      <c r="D539" s="53">
        <v>0</v>
      </c>
      <c r="E539" s="53">
        <v>0</v>
      </c>
      <c r="F539" s="53">
        <f t="shared" si="67"/>
        <v>0</v>
      </c>
      <c r="G539" s="53">
        <f t="shared" si="68"/>
        <v>6060000</v>
      </c>
      <c r="H539" s="67">
        <f t="shared" si="71"/>
        <v>0</v>
      </c>
    </row>
    <row r="540" spans="1:8" ht="12" customHeight="1">
      <c r="A540" s="70" t="s">
        <v>31</v>
      </c>
      <c r="B540" s="33" t="s">
        <v>94</v>
      </c>
      <c r="C540" s="53">
        <v>2350000</v>
      </c>
      <c r="D540" s="53">
        <v>0</v>
      </c>
      <c r="E540" s="53">
        <v>0</v>
      </c>
      <c r="F540" s="53">
        <f t="shared" si="67"/>
        <v>0</v>
      </c>
      <c r="G540" s="53">
        <f t="shared" si="68"/>
        <v>2350000</v>
      </c>
      <c r="H540" s="67">
        <f t="shared" si="71"/>
        <v>0</v>
      </c>
    </row>
    <row r="541" spans="1:8" ht="12" customHeight="1">
      <c r="A541" s="70" t="s">
        <v>31</v>
      </c>
      <c r="B541" s="33" t="s">
        <v>95</v>
      </c>
      <c r="C541" s="53">
        <v>9400000</v>
      </c>
      <c r="D541" s="53">
        <v>0</v>
      </c>
      <c r="E541" s="53">
        <v>0</v>
      </c>
      <c r="F541" s="53">
        <f t="shared" si="67"/>
        <v>0</v>
      </c>
      <c r="G541" s="53">
        <f t="shared" si="68"/>
        <v>9400000</v>
      </c>
      <c r="H541" s="67">
        <f t="shared" si="71"/>
        <v>0</v>
      </c>
    </row>
    <row r="542" spans="1:8" ht="12" customHeight="1">
      <c r="A542" s="70" t="s">
        <v>31</v>
      </c>
      <c r="B542" s="33" t="s">
        <v>96</v>
      </c>
      <c r="C542" s="53">
        <v>3525000</v>
      </c>
      <c r="D542" s="53">
        <v>0</v>
      </c>
      <c r="E542" s="53">
        <v>0</v>
      </c>
      <c r="F542" s="53">
        <f t="shared" si="67"/>
        <v>0</v>
      </c>
      <c r="G542" s="53">
        <f t="shared" si="68"/>
        <v>3525000</v>
      </c>
      <c r="H542" s="67">
        <f t="shared" si="71"/>
        <v>0</v>
      </c>
    </row>
    <row r="543" spans="1:8" ht="12" customHeight="1">
      <c r="A543" s="70" t="s">
        <v>31</v>
      </c>
      <c r="B543" s="33" t="s">
        <v>97</v>
      </c>
      <c r="C543" s="53">
        <v>3525000</v>
      </c>
      <c r="D543" s="53">
        <v>0</v>
      </c>
      <c r="E543" s="53">
        <v>0</v>
      </c>
      <c r="F543" s="53">
        <f t="shared" si="67"/>
        <v>0</v>
      </c>
      <c r="G543" s="53">
        <f t="shared" si="68"/>
        <v>3525000</v>
      </c>
      <c r="H543" s="67">
        <f t="shared" si="71"/>
        <v>0</v>
      </c>
    </row>
    <row r="544" spans="1:8" ht="12" customHeight="1">
      <c r="A544" s="70" t="s">
        <v>31</v>
      </c>
      <c r="B544" s="33" t="s">
        <v>98</v>
      </c>
      <c r="C544" s="53">
        <v>1175000</v>
      </c>
      <c r="D544" s="53">
        <v>0</v>
      </c>
      <c r="E544" s="53">
        <v>0</v>
      </c>
      <c r="F544" s="53">
        <f t="shared" si="67"/>
        <v>0</v>
      </c>
      <c r="G544" s="53">
        <f t="shared" si="68"/>
        <v>1175000</v>
      </c>
      <c r="H544" s="67">
        <f t="shared" si="71"/>
        <v>0</v>
      </c>
    </row>
    <row r="545" spans="1:8" ht="12" customHeight="1">
      <c r="A545" s="70" t="s">
        <v>31</v>
      </c>
      <c r="B545" s="33" t="s">
        <v>99</v>
      </c>
      <c r="C545" s="53">
        <v>64400000</v>
      </c>
      <c r="D545" s="53">
        <v>17430000</v>
      </c>
      <c r="E545" s="53">
        <v>27642000</v>
      </c>
      <c r="F545" s="53">
        <f t="shared" si="67"/>
        <v>45072000</v>
      </c>
      <c r="G545" s="53">
        <f t="shared" si="68"/>
        <v>19328000</v>
      </c>
      <c r="H545" s="67">
        <f t="shared" si="71"/>
        <v>69.987577639751549</v>
      </c>
    </row>
    <row r="546" spans="1:8" ht="12" customHeight="1">
      <c r="A546" s="70" t="s">
        <v>31</v>
      </c>
      <c r="B546" s="33" t="s">
        <v>100</v>
      </c>
      <c r="C546" s="53">
        <v>2350000</v>
      </c>
      <c r="D546" s="53">
        <v>0</v>
      </c>
      <c r="E546" s="53">
        <v>0</v>
      </c>
      <c r="F546" s="53">
        <f t="shared" si="67"/>
        <v>0</v>
      </c>
      <c r="G546" s="53">
        <f t="shared" si="68"/>
        <v>2350000</v>
      </c>
      <c r="H546" s="67">
        <f t="shared" si="71"/>
        <v>0</v>
      </c>
    </row>
    <row r="547" spans="1:8" ht="12" customHeight="1">
      <c r="A547" s="70" t="s">
        <v>31</v>
      </c>
      <c r="B547" s="33" t="s">
        <v>101</v>
      </c>
      <c r="C547" s="53">
        <v>23000000</v>
      </c>
      <c r="D547" s="53">
        <v>0</v>
      </c>
      <c r="E547" s="53">
        <v>0</v>
      </c>
      <c r="F547" s="53">
        <f t="shared" si="67"/>
        <v>0</v>
      </c>
      <c r="G547" s="53">
        <f t="shared" si="68"/>
        <v>23000000</v>
      </c>
      <c r="H547" s="67">
        <f t="shared" si="71"/>
        <v>0</v>
      </c>
    </row>
    <row r="548" spans="1:8" ht="12" customHeight="1">
      <c r="A548" s="58" t="s">
        <v>56</v>
      </c>
      <c r="B548" s="59" t="s">
        <v>102</v>
      </c>
      <c r="C548" s="60"/>
      <c r="D548" s="53">
        <v>0</v>
      </c>
      <c r="E548" s="60"/>
      <c r="F548" s="53"/>
      <c r="G548" s="53"/>
      <c r="H548" s="67"/>
    </row>
    <row r="549" spans="1:8" ht="12" customHeight="1">
      <c r="A549" s="66">
        <v>525113</v>
      </c>
      <c r="B549" s="33" t="s">
        <v>39</v>
      </c>
      <c r="C549" s="53"/>
      <c r="D549" s="53">
        <v>0</v>
      </c>
      <c r="E549" s="53"/>
      <c r="F549" s="53"/>
      <c r="G549" s="53"/>
      <c r="H549" s="67"/>
    </row>
    <row r="550" spans="1:8" ht="12" customHeight="1">
      <c r="A550" s="66" t="s">
        <v>31</v>
      </c>
      <c r="B550" s="33" t="s">
        <v>103</v>
      </c>
      <c r="C550" s="53">
        <v>3600000</v>
      </c>
      <c r="D550" s="53">
        <v>0</v>
      </c>
      <c r="E550" s="53">
        <v>0</v>
      </c>
      <c r="F550" s="53">
        <f t="shared" si="67"/>
        <v>0</v>
      </c>
      <c r="G550" s="53">
        <f t="shared" si="68"/>
        <v>3600000</v>
      </c>
      <c r="H550" s="67">
        <f t="shared" ref="H550:H552" si="72">F550/C550*100</f>
        <v>0</v>
      </c>
    </row>
    <row r="551" spans="1:8" ht="12" customHeight="1">
      <c r="A551" s="66" t="s">
        <v>31</v>
      </c>
      <c r="B551" s="33" t="s">
        <v>104</v>
      </c>
      <c r="C551" s="53">
        <v>4000000</v>
      </c>
      <c r="D551" s="53">
        <v>0</v>
      </c>
      <c r="E551" s="53">
        <v>0</v>
      </c>
      <c r="F551" s="53">
        <f t="shared" si="67"/>
        <v>0</v>
      </c>
      <c r="G551" s="53">
        <f t="shared" si="68"/>
        <v>4000000</v>
      </c>
      <c r="H551" s="67">
        <f t="shared" si="72"/>
        <v>0</v>
      </c>
    </row>
    <row r="552" spans="1:8" ht="12" customHeight="1">
      <c r="A552" s="66" t="s">
        <v>31</v>
      </c>
      <c r="B552" s="33" t="s">
        <v>105</v>
      </c>
      <c r="C552" s="53">
        <v>7300000</v>
      </c>
      <c r="D552" s="53">
        <v>0</v>
      </c>
      <c r="E552" s="53">
        <v>0</v>
      </c>
      <c r="F552" s="53">
        <f t="shared" si="67"/>
        <v>0</v>
      </c>
      <c r="G552" s="53">
        <f t="shared" si="68"/>
        <v>7300000</v>
      </c>
      <c r="H552" s="67">
        <f t="shared" si="72"/>
        <v>0</v>
      </c>
    </row>
    <row r="553" spans="1:8" ht="12" customHeight="1">
      <c r="A553" s="66">
        <v>525115</v>
      </c>
      <c r="B553" s="33" t="s">
        <v>43</v>
      </c>
      <c r="C553" s="53"/>
      <c r="D553" s="53">
        <v>0</v>
      </c>
      <c r="E553" s="53"/>
      <c r="F553" s="53"/>
      <c r="G553" s="53"/>
      <c r="H553" s="67"/>
    </row>
    <row r="554" spans="1:8" ht="12" customHeight="1">
      <c r="A554" s="66" t="s">
        <v>31</v>
      </c>
      <c r="B554" s="33" t="s">
        <v>106</v>
      </c>
      <c r="C554" s="53">
        <v>300000</v>
      </c>
      <c r="D554" s="53">
        <v>0</v>
      </c>
      <c r="E554" s="53">
        <v>0</v>
      </c>
      <c r="F554" s="53">
        <f t="shared" si="67"/>
        <v>0</v>
      </c>
      <c r="G554" s="53">
        <f t="shared" si="68"/>
        <v>300000</v>
      </c>
      <c r="H554" s="67">
        <f t="shared" ref="H554:H562" si="73">F554/C554*100</f>
        <v>0</v>
      </c>
    </row>
    <row r="555" spans="1:8" ht="12" customHeight="1">
      <c r="A555" s="66" t="s">
        <v>31</v>
      </c>
      <c r="B555" s="33" t="s">
        <v>107</v>
      </c>
      <c r="C555" s="53">
        <v>400000</v>
      </c>
      <c r="D555" s="53">
        <v>0</v>
      </c>
      <c r="E555" s="53">
        <v>0</v>
      </c>
      <c r="F555" s="53">
        <f t="shared" si="67"/>
        <v>0</v>
      </c>
      <c r="G555" s="53">
        <f t="shared" si="68"/>
        <v>400000</v>
      </c>
      <c r="H555" s="67">
        <f t="shared" si="73"/>
        <v>0</v>
      </c>
    </row>
    <row r="556" spans="1:8" ht="12" customHeight="1">
      <c r="A556" s="66" t="s">
        <v>31</v>
      </c>
      <c r="B556" s="33" t="s">
        <v>108</v>
      </c>
      <c r="C556" s="53">
        <v>30000000</v>
      </c>
      <c r="D556" s="53">
        <v>0</v>
      </c>
      <c r="E556" s="53"/>
      <c r="F556" s="53">
        <f t="shared" si="67"/>
        <v>0</v>
      </c>
      <c r="G556" s="53">
        <f t="shared" si="68"/>
        <v>30000000</v>
      </c>
      <c r="H556" s="67">
        <f t="shared" si="73"/>
        <v>0</v>
      </c>
    </row>
    <row r="557" spans="1:8" ht="12" customHeight="1">
      <c r="A557" s="66" t="s">
        <v>31</v>
      </c>
      <c r="B557" s="33" t="s">
        <v>109</v>
      </c>
      <c r="C557" s="53">
        <v>18000000</v>
      </c>
      <c r="D557" s="53">
        <v>0</v>
      </c>
      <c r="E557" s="53"/>
      <c r="F557" s="53">
        <f t="shared" si="67"/>
        <v>0</v>
      </c>
      <c r="G557" s="53">
        <f t="shared" si="68"/>
        <v>18000000</v>
      </c>
      <c r="H557" s="67">
        <f t="shared" si="73"/>
        <v>0</v>
      </c>
    </row>
    <row r="558" spans="1:8" ht="12" customHeight="1">
      <c r="A558" s="66" t="s">
        <v>31</v>
      </c>
      <c r="B558" s="33" t="s">
        <v>110</v>
      </c>
      <c r="C558" s="53">
        <v>7200000</v>
      </c>
      <c r="D558" s="53">
        <v>0</v>
      </c>
      <c r="E558" s="53">
        <v>0</v>
      </c>
      <c r="F558" s="53">
        <f t="shared" si="67"/>
        <v>0</v>
      </c>
      <c r="G558" s="53">
        <f t="shared" si="68"/>
        <v>7200000</v>
      </c>
      <c r="H558" s="67">
        <f t="shared" si="73"/>
        <v>0</v>
      </c>
    </row>
    <row r="559" spans="1:8" ht="12" customHeight="1">
      <c r="A559" s="66" t="s">
        <v>31</v>
      </c>
      <c r="B559" s="33" t="s">
        <v>111</v>
      </c>
      <c r="C559" s="53">
        <v>9600000</v>
      </c>
      <c r="D559" s="53">
        <v>0</v>
      </c>
      <c r="E559" s="53">
        <v>0</v>
      </c>
      <c r="F559" s="53">
        <f t="shared" si="67"/>
        <v>0</v>
      </c>
      <c r="G559" s="53">
        <f t="shared" si="68"/>
        <v>9600000</v>
      </c>
      <c r="H559" s="67">
        <f t="shared" si="73"/>
        <v>0</v>
      </c>
    </row>
    <row r="560" spans="1:8" ht="12" customHeight="1">
      <c r="A560" s="66" t="s">
        <v>31</v>
      </c>
      <c r="B560" s="33" t="s">
        <v>112</v>
      </c>
      <c r="C560" s="53">
        <v>4000000</v>
      </c>
      <c r="D560" s="53">
        <v>0</v>
      </c>
      <c r="E560" s="53">
        <v>0</v>
      </c>
      <c r="F560" s="53">
        <f t="shared" si="67"/>
        <v>0</v>
      </c>
      <c r="G560" s="53">
        <f t="shared" si="68"/>
        <v>4000000</v>
      </c>
      <c r="H560" s="67">
        <f t="shared" si="73"/>
        <v>0</v>
      </c>
    </row>
    <row r="561" spans="1:8" ht="12" customHeight="1">
      <c r="A561" s="70" t="s">
        <v>31</v>
      </c>
      <c r="B561" s="33" t="s">
        <v>113</v>
      </c>
      <c r="C561" s="53">
        <v>3000000</v>
      </c>
      <c r="D561" s="53">
        <v>0</v>
      </c>
      <c r="E561" s="53">
        <v>0</v>
      </c>
      <c r="F561" s="53">
        <f t="shared" si="67"/>
        <v>0</v>
      </c>
      <c r="G561" s="53">
        <f t="shared" si="68"/>
        <v>3000000</v>
      </c>
      <c r="H561" s="67">
        <f t="shared" si="73"/>
        <v>0</v>
      </c>
    </row>
    <row r="562" spans="1:8" ht="12" customHeight="1">
      <c r="A562" s="70" t="s">
        <v>31</v>
      </c>
      <c r="B562" s="33" t="s">
        <v>114</v>
      </c>
      <c r="C562" s="53">
        <v>2600000</v>
      </c>
      <c r="D562" s="53">
        <v>0</v>
      </c>
      <c r="E562" s="53">
        <v>0</v>
      </c>
      <c r="F562" s="53">
        <f t="shared" si="67"/>
        <v>0</v>
      </c>
      <c r="G562" s="53">
        <f t="shared" si="68"/>
        <v>2600000</v>
      </c>
      <c r="H562" s="67">
        <f t="shared" si="73"/>
        <v>0</v>
      </c>
    </row>
    <row r="563" spans="1:8" ht="12" customHeight="1">
      <c r="A563" s="66">
        <v>525119</v>
      </c>
      <c r="B563" s="33" t="s">
        <v>63</v>
      </c>
      <c r="C563" s="53"/>
      <c r="D563" s="53">
        <v>0</v>
      </c>
      <c r="E563" s="53"/>
      <c r="F563" s="53"/>
      <c r="G563" s="53"/>
      <c r="H563" s="67"/>
    </row>
    <row r="564" spans="1:8" ht="12" customHeight="1">
      <c r="A564" s="66" t="s">
        <v>31</v>
      </c>
      <c r="B564" s="33" t="s">
        <v>115</v>
      </c>
      <c r="C564" s="53">
        <v>4750000</v>
      </c>
      <c r="D564" s="53">
        <v>0</v>
      </c>
      <c r="E564" s="53">
        <v>0</v>
      </c>
      <c r="F564" s="53">
        <f t="shared" si="67"/>
        <v>0</v>
      </c>
      <c r="G564" s="53">
        <f t="shared" si="68"/>
        <v>4750000</v>
      </c>
      <c r="H564" s="67">
        <f t="shared" ref="H564:H581" si="74">F564/C564*100</f>
        <v>0</v>
      </c>
    </row>
    <row r="565" spans="1:8" ht="12" customHeight="1">
      <c r="A565" s="66" t="s">
        <v>31</v>
      </c>
      <c r="B565" s="33" t="s">
        <v>116</v>
      </c>
      <c r="C565" s="53">
        <v>4750000</v>
      </c>
      <c r="D565" s="53">
        <v>0</v>
      </c>
      <c r="E565" s="53">
        <v>0</v>
      </c>
      <c r="F565" s="53">
        <f t="shared" si="67"/>
        <v>0</v>
      </c>
      <c r="G565" s="53">
        <f t="shared" si="68"/>
        <v>4750000</v>
      </c>
      <c r="H565" s="67">
        <f t="shared" si="74"/>
        <v>0</v>
      </c>
    </row>
    <row r="566" spans="1:8" ht="12" customHeight="1">
      <c r="A566" s="66" t="s">
        <v>31</v>
      </c>
      <c r="B566" s="33" t="s">
        <v>117</v>
      </c>
      <c r="C566" s="53">
        <v>20000000</v>
      </c>
      <c r="D566" s="53">
        <v>0</v>
      </c>
      <c r="E566" s="53">
        <v>0</v>
      </c>
      <c r="F566" s="53">
        <f t="shared" si="67"/>
        <v>0</v>
      </c>
      <c r="G566" s="53">
        <f t="shared" si="68"/>
        <v>20000000</v>
      </c>
      <c r="H566" s="67">
        <f t="shared" si="74"/>
        <v>0</v>
      </c>
    </row>
    <row r="567" spans="1:8" ht="12" customHeight="1">
      <c r="A567" s="70" t="s">
        <v>31</v>
      </c>
      <c r="B567" s="33" t="s">
        <v>118</v>
      </c>
      <c r="C567" s="53">
        <v>13000000</v>
      </c>
      <c r="D567" s="53">
        <v>0</v>
      </c>
      <c r="E567" s="53">
        <v>0</v>
      </c>
      <c r="F567" s="53">
        <f t="shared" si="67"/>
        <v>0</v>
      </c>
      <c r="G567" s="53">
        <f t="shared" si="68"/>
        <v>13000000</v>
      </c>
      <c r="H567" s="67">
        <f t="shared" si="74"/>
        <v>0</v>
      </c>
    </row>
    <row r="568" spans="1:8" ht="12" customHeight="1">
      <c r="A568" s="70" t="s">
        <v>31</v>
      </c>
      <c r="B568" s="33" t="s">
        <v>119</v>
      </c>
      <c r="C568" s="53">
        <v>2100000</v>
      </c>
      <c r="D568" s="53">
        <v>0</v>
      </c>
      <c r="E568" s="53">
        <v>0</v>
      </c>
      <c r="F568" s="53">
        <f t="shared" si="67"/>
        <v>0</v>
      </c>
      <c r="G568" s="53">
        <f t="shared" si="68"/>
        <v>2100000</v>
      </c>
      <c r="H568" s="67">
        <f t="shared" si="74"/>
        <v>0</v>
      </c>
    </row>
    <row r="569" spans="1:8" ht="12" customHeight="1">
      <c r="A569" s="70" t="s">
        <v>31</v>
      </c>
      <c r="B569" s="33" t="s">
        <v>120</v>
      </c>
      <c r="C569" s="53">
        <v>5200000</v>
      </c>
      <c r="D569" s="53">
        <v>0</v>
      </c>
      <c r="E569" s="53">
        <v>0</v>
      </c>
      <c r="F569" s="53">
        <f t="shared" si="67"/>
        <v>0</v>
      </c>
      <c r="G569" s="53">
        <f t="shared" si="68"/>
        <v>5200000</v>
      </c>
      <c r="H569" s="67">
        <f t="shared" si="74"/>
        <v>0</v>
      </c>
    </row>
    <row r="570" spans="1:8" ht="12" customHeight="1">
      <c r="A570" s="70" t="s">
        <v>31</v>
      </c>
      <c r="B570" s="33" t="s">
        <v>121</v>
      </c>
      <c r="C570" s="53">
        <v>2520000</v>
      </c>
      <c r="D570" s="53">
        <v>0</v>
      </c>
      <c r="E570" s="53">
        <v>0</v>
      </c>
      <c r="F570" s="53">
        <f t="shared" si="67"/>
        <v>0</v>
      </c>
      <c r="G570" s="53">
        <f t="shared" si="68"/>
        <v>2520000</v>
      </c>
      <c r="H570" s="67">
        <f t="shared" si="74"/>
        <v>0</v>
      </c>
    </row>
    <row r="571" spans="1:8" ht="12" customHeight="1">
      <c r="A571" s="70" t="s">
        <v>31</v>
      </c>
      <c r="B571" s="33" t="s">
        <v>122</v>
      </c>
      <c r="C571" s="53">
        <v>3150000</v>
      </c>
      <c r="D571" s="53">
        <v>0</v>
      </c>
      <c r="E571" s="53">
        <v>0</v>
      </c>
      <c r="F571" s="53">
        <f t="shared" si="67"/>
        <v>0</v>
      </c>
      <c r="G571" s="53">
        <f t="shared" si="68"/>
        <v>3150000</v>
      </c>
      <c r="H571" s="67">
        <f t="shared" si="74"/>
        <v>0</v>
      </c>
    </row>
    <row r="572" spans="1:8" ht="12" customHeight="1">
      <c r="A572" s="70" t="s">
        <v>31</v>
      </c>
      <c r="B572" s="33" t="s">
        <v>123</v>
      </c>
      <c r="C572" s="53">
        <v>8400000</v>
      </c>
      <c r="D572" s="53">
        <v>0</v>
      </c>
      <c r="E572" s="53">
        <v>0</v>
      </c>
      <c r="F572" s="53">
        <f t="shared" si="67"/>
        <v>0</v>
      </c>
      <c r="G572" s="53">
        <f t="shared" si="68"/>
        <v>8400000</v>
      </c>
      <c r="H572" s="67">
        <f t="shared" si="74"/>
        <v>0</v>
      </c>
    </row>
    <row r="573" spans="1:8" ht="12" customHeight="1">
      <c r="A573" s="70" t="s">
        <v>31</v>
      </c>
      <c r="B573" s="33" t="s">
        <v>124</v>
      </c>
      <c r="C573" s="53">
        <v>6225000</v>
      </c>
      <c r="D573" s="53">
        <v>0</v>
      </c>
      <c r="E573" s="53">
        <v>0</v>
      </c>
      <c r="F573" s="53">
        <f t="shared" si="67"/>
        <v>0</v>
      </c>
      <c r="G573" s="53">
        <f t="shared" si="68"/>
        <v>6225000</v>
      </c>
      <c r="H573" s="67">
        <f t="shared" si="74"/>
        <v>0</v>
      </c>
    </row>
    <row r="574" spans="1:8" ht="12" customHeight="1">
      <c r="A574" s="70" t="s">
        <v>31</v>
      </c>
      <c r="B574" s="33" t="s">
        <v>125</v>
      </c>
      <c r="C574" s="53">
        <v>8200000</v>
      </c>
      <c r="D574" s="53">
        <v>0</v>
      </c>
      <c r="E574" s="53">
        <v>0</v>
      </c>
      <c r="F574" s="53">
        <f t="shared" si="67"/>
        <v>0</v>
      </c>
      <c r="G574" s="53">
        <f t="shared" si="68"/>
        <v>8200000</v>
      </c>
      <c r="H574" s="67">
        <f t="shared" si="74"/>
        <v>0</v>
      </c>
    </row>
    <row r="575" spans="1:8" ht="12" customHeight="1">
      <c r="A575" s="70" t="s">
        <v>31</v>
      </c>
      <c r="B575" s="33" t="s">
        <v>126</v>
      </c>
      <c r="C575" s="53">
        <v>12300000</v>
      </c>
      <c r="D575" s="53">
        <v>0</v>
      </c>
      <c r="E575" s="53">
        <v>0</v>
      </c>
      <c r="F575" s="53">
        <f t="shared" si="67"/>
        <v>0</v>
      </c>
      <c r="G575" s="53">
        <f t="shared" si="68"/>
        <v>12300000</v>
      </c>
      <c r="H575" s="67">
        <f t="shared" si="74"/>
        <v>0</v>
      </c>
    </row>
    <row r="576" spans="1:8" ht="12" customHeight="1">
      <c r="A576" s="70" t="s">
        <v>31</v>
      </c>
      <c r="B576" s="33" t="s">
        <v>127</v>
      </c>
      <c r="C576" s="53">
        <v>6150000</v>
      </c>
      <c r="D576" s="53">
        <v>0</v>
      </c>
      <c r="E576" s="53">
        <v>0</v>
      </c>
      <c r="F576" s="53">
        <f t="shared" si="67"/>
        <v>0</v>
      </c>
      <c r="G576" s="53">
        <f t="shared" si="68"/>
        <v>6150000</v>
      </c>
      <c r="H576" s="67">
        <f t="shared" si="74"/>
        <v>0</v>
      </c>
    </row>
    <row r="577" spans="1:8" ht="12" customHeight="1">
      <c r="A577" s="70" t="s">
        <v>31</v>
      </c>
      <c r="B577" s="33" t="s">
        <v>128</v>
      </c>
      <c r="C577" s="53">
        <v>2050000</v>
      </c>
      <c r="D577" s="53">
        <v>0</v>
      </c>
      <c r="E577" s="53">
        <v>0</v>
      </c>
      <c r="F577" s="53">
        <f t="shared" si="67"/>
        <v>0</v>
      </c>
      <c r="G577" s="53">
        <f t="shared" si="68"/>
        <v>2050000</v>
      </c>
      <c r="H577" s="67">
        <f t="shared" si="74"/>
        <v>0</v>
      </c>
    </row>
    <row r="578" spans="1:8" ht="12" customHeight="1">
      <c r="A578" s="70" t="s">
        <v>31</v>
      </c>
      <c r="B578" s="33" t="s">
        <v>129</v>
      </c>
      <c r="C578" s="53">
        <v>180400000</v>
      </c>
      <c r="D578" s="53">
        <v>0</v>
      </c>
      <c r="E578" s="53"/>
      <c r="F578" s="53">
        <f t="shared" si="67"/>
        <v>0</v>
      </c>
      <c r="G578" s="53">
        <f t="shared" si="68"/>
        <v>180400000</v>
      </c>
      <c r="H578" s="67">
        <f t="shared" si="74"/>
        <v>0</v>
      </c>
    </row>
    <row r="579" spans="1:8" ht="12" customHeight="1">
      <c r="A579" s="70" t="s">
        <v>31</v>
      </c>
      <c r="B579" s="33" t="s">
        <v>130</v>
      </c>
      <c r="C579" s="53">
        <v>4100000</v>
      </c>
      <c r="D579" s="53">
        <v>0</v>
      </c>
      <c r="E579" s="53">
        <v>0</v>
      </c>
      <c r="F579" s="53">
        <f t="shared" si="67"/>
        <v>0</v>
      </c>
      <c r="G579" s="53">
        <f t="shared" si="68"/>
        <v>4100000</v>
      </c>
      <c r="H579" s="67">
        <f t="shared" si="74"/>
        <v>0</v>
      </c>
    </row>
    <row r="580" spans="1:8" ht="12" customHeight="1">
      <c r="A580" s="70" t="s">
        <v>31</v>
      </c>
      <c r="B580" s="33" t="s">
        <v>131</v>
      </c>
      <c r="C580" s="53">
        <v>6150000</v>
      </c>
      <c r="D580" s="53">
        <v>0</v>
      </c>
      <c r="E580" s="53">
        <v>0</v>
      </c>
      <c r="F580" s="53">
        <f t="shared" si="67"/>
        <v>0</v>
      </c>
      <c r="G580" s="53">
        <f t="shared" si="68"/>
        <v>6150000</v>
      </c>
      <c r="H580" s="67">
        <f t="shared" si="74"/>
        <v>0</v>
      </c>
    </row>
    <row r="581" spans="1:8" ht="12" customHeight="1">
      <c r="A581" s="70" t="s">
        <v>31</v>
      </c>
      <c r="B581" s="33" t="s">
        <v>132</v>
      </c>
      <c r="C581" s="53">
        <v>7400000</v>
      </c>
      <c r="D581" s="53">
        <v>0</v>
      </c>
      <c r="E581" s="53">
        <v>0</v>
      </c>
      <c r="F581" s="53">
        <f t="shared" si="67"/>
        <v>0</v>
      </c>
      <c r="G581" s="53">
        <f t="shared" si="68"/>
        <v>7400000</v>
      </c>
      <c r="H581" s="67">
        <f t="shared" si="74"/>
        <v>0</v>
      </c>
    </row>
    <row r="582" spans="1:8" ht="12" customHeight="1">
      <c r="A582" s="58" t="s">
        <v>59</v>
      </c>
      <c r="B582" s="59" t="s">
        <v>60</v>
      </c>
      <c r="C582" s="60"/>
      <c r="D582" s="53">
        <v>0</v>
      </c>
      <c r="E582" s="60"/>
      <c r="F582" s="53"/>
      <c r="G582" s="53"/>
      <c r="H582" s="67"/>
    </row>
    <row r="583" spans="1:8" ht="12" customHeight="1">
      <c r="A583" s="66">
        <v>525113</v>
      </c>
      <c r="B583" s="33" t="s">
        <v>39</v>
      </c>
      <c r="C583" s="53"/>
      <c r="D583" s="53">
        <v>0</v>
      </c>
      <c r="E583" s="53"/>
      <c r="F583" s="53"/>
      <c r="G583" s="53"/>
      <c r="H583" s="67"/>
    </row>
    <row r="584" spans="1:8" ht="12" customHeight="1">
      <c r="A584" s="70" t="s">
        <v>31</v>
      </c>
      <c r="B584" s="33" t="s">
        <v>133</v>
      </c>
      <c r="C584" s="53">
        <v>12000000</v>
      </c>
      <c r="D584" s="53">
        <v>0</v>
      </c>
      <c r="E584" s="53">
        <v>0</v>
      </c>
      <c r="F584" s="53">
        <f t="shared" ref="F584:F616" si="75">E584+D584</f>
        <v>0</v>
      </c>
      <c r="G584" s="53">
        <f t="shared" ref="G584:G616" si="76">C584-F584</f>
        <v>12000000</v>
      </c>
      <c r="H584" s="67">
        <f t="shared" ref="H584:H587" si="77">F584/C584*100</f>
        <v>0</v>
      </c>
    </row>
    <row r="585" spans="1:8" ht="12" customHeight="1">
      <c r="A585" s="70" t="s">
        <v>31</v>
      </c>
      <c r="B585" s="33" t="s">
        <v>134</v>
      </c>
      <c r="C585" s="53">
        <v>9600000</v>
      </c>
      <c r="D585" s="53">
        <v>0</v>
      </c>
      <c r="E585" s="53">
        <v>0</v>
      </c>
      <c r="F585" s="53">
        <f t="shared" si="75"/>
        <v>0</v>
      </c>
      <c r="G585" s="53">
        <f t="shared" si="76"/>
        <v>9600000</v>
      </c>
      <c r="H585" s="67">
        <f t="shared" si="77"/>
        <v>0</v>
      </c>
    </row>
    <row r="586" spans="1:8" ht="12" customHeight="1">
      <c r="A586" s="70" t="s">
        <v>31</v>
      </c>
      <c r="B586" s="33" t="s">
        <v>135</v>
      </c>
      <c r="C586" s="53">
        <v>3600000</v>
      </c>
      <c r="D586" s="53">
        <v>0</v>
      </c>
      <c r="E586" s="53">
        <v>0</v>
      </c>
      <c r="F586" s="53">
        <f t="shared" si="75"/>
        <v>0</v>
      </c>
      <c r="G586" s="53">
        <f t="shared" si="76"/>
        <v>3600000</v>
      </c>
      <c r="H586" s="67">
        <f t="shared" si="77"/>
        <v>0</v>
      </c>
    </row>
    <row r="587" spans="1:8" ht="12" customHeight="1">
      <c r="A587" s="70" t="s">
        <v>31</v>
      </c>
      <c r="B587" s="33" t="s">
        <v>73</v>
      </c>
      <c r="C587" s="53">
        <v>14400000</v>
      </c>
      <c r="D587" s="53">
        <v>0</v>
      </c>
      <c r="E587" s="53">
        <v>0</v>
      </c>
      <c r="F587" s="53">
        <f t="shared" si="75"/>
        <v>0</v>
      </c>
      <c r="G587" s="53">
        <f t="shared" si="76"/>
        <v>14400000</v>
      </c>
      <c r="H587" s="67">
        <f t="shared" si="77"/>
        <v>0</v>
      </c>
    </row>
    <row r="588" spans="1:8" ht="12" customHeight="1">
      <c r="A588" s="66">
        <v>525115</v>
      </c>
      <c r="B588" s="33" t="s">
        <v>43</v>
      </c>
      <c r="C588" s="65"/>
      <c r="D588" s="53">
        <v>0</v>
      </c>
      <c r="E588" s="53"/>
      <c r="F588" s="53"/>
      <c r="G588" s="53"/>
      <c r="H588" s="67"/>
    </row>
    <row r="589" spans="1:8" ht="12" customHeight="1">
      <c r="A589" s="66" t="s">
        <v>31</v>
      </c>
      <c r="B589" s="33" t="s">
        <v>136</v>
      </c>
      <c r="C589" s="53">
        <v>18750000</v>
      </c>
      <c r="D589" s="53">
        <v>0</v>
      </c>
      <c r="E589" s="53">
        <v>0</v>
      </c>
      <c r="F589" s="53">
        <f t="shared" si="75"/>
        <v>0</v>
      </c>
      <c r="G589" s="53">
        <f t="shared" si="76"/>
        <v>18750000</v>
      </c>
      <c r="H589" s="67">
        <f t="shared" ref="H589:H595" si="78">F589/C589*100</f>
        <v>0</v>
      </c>
    </row>
    <row r="590" spans="1:8" ht="12" customHeight="1">
      <c r="A590" s="66" t="s">
        <v>31</v>
      </c>
      <c r="B590" s="33" t="s">
        <v>137</v>
      </c>
      <c r="C590" s="53">
        <v>10000000</v>
      </c>
      <c r="D590" s="53">
        <v>0</v>
      </c>
      <c r="E590" s="53">
        <v>0</v>
      </c>
      <c r="F590" s="53">
        <f t="shared" si="75"/>
        <v>0</v>
      </c>
      <c r="G590" s="53">
        <f t="shared" si="76"/>
        <v>10000000</v>
      </c>
      <c r="H590" s="67">
        <f t="shared" si="78"/>
        <v>0</v>
      </c>
    </row>
    <row r="591" spans="1:8" ht="12" customHeight="1">
      <c r="A591" s="70" t="s">
        <v>31</v>
      </c>
      <c r="B591" s="33" t="s">
        <v>138</v>
      </c>
      <c r="C591" s="53">
        <v>6000000</v>
      </c>
      <c r="D591" s="53">
        <v>0</v>
      </c>
      <c r="E591" s="53">
        <v>0</v>
      </c>
      <c r="F591" s="53">
        <f t="shared" si="75"/>
        <v>0</v>
      </c>
      <c r="G591" s="53">
        <f t="shared" si="76"/>
        <v>6000000</v>
      </c>
      <c r="H591" s="67">
        <f t="shared" si="78"/>
        <v>0</v>
      </c>
    </row>
    <row r="592" spans="1:8" ht="12" customHeight="1">
      <c r="A592" s="70" t="s">
        <v>31</v>
      </c>
      <c r="B592" s="33" t="s">
        <v>139</v>
      </c>
      <c r="C592" s="53">
        <v>6300000</v>
      </c>
      <c r="D592" s="53">
        <v>0</v>
      </c>
      <c r="E592" s="53">
        <v>0</v>
      </c>
      <c r="F592" s="53">
        <f t="shared" si="75"/>
        <v>0</v>
      </c>
      <c r="G592" s="53">
        <f t="shared" si="76"/>
        <v>6300000</v>
      </c>
      <c r="H592" s="67">
        <f t="shared" si="78"/>
        <v>0</v>
      </c>
    </row>
    <row r="593" spans="1:8" ht="12" customHeight="1">
      <c r="A593" s="70" t="s">
        <v>31</v>
      </c>
      <c r="B593" s="33" t="s">
        <v>140</v>
      </c>
      <c r="C593" s="53">
        <v>14000000</v>
      </c>
      <c r="D593" s="53">
        <v>0</v>
      </c>
      <c r="E593" s="53">
        <v>0</v>
      </c>
      <c r="F593" s="53">
        <f t="shared" si="75"/>
        <v>0</v>
      </c>
      <c r="G593" s="53">
        <f t="shared" si="76"/>
        <v>14000000</v>
      </c>
      <c r="H593" s="67">
        <f t="shared" si="78"/>
        <v>0</v>
      </c>
    </row>
    <row r="594" spans="1:8" ht="12" customHeight="1">
      <c r="A594" s="70" t="s">
        <v>31</v>
      </c>
      <c r="B594" s="33" t="s">
        <v>141</v>
      </c>
      <c r="C594" s="53">
        <v>6000000</v>
      </c>
      <c r="D594" s="53">
        <v>0</v>
      </c>
      <c r="E594" s="53">
        <v>0</v>
      </c>
      <c r="F594" s="53">
        <f t="shared" si="75"/>
        <v>0</v>
      </c>
      <c r="G594" s="53">
        <f t="shared" si="76"/>
        <v>6000000</v>
      </c>
      <c r="H594" s="67">
        <f t="shared" si="78"/>
        <v>0</v>
      </c>
    </row>
    <row r="595" spans="1:8" ht="12" customHeight="1">
      <c r="A595" s="70" t="s">
        <v>31</v>
      </c>
      <c r="B595" s="33" t="s">
        <v>142</v>
      </c>
      <c r="C595" s="53">
        <v>3600000</v>
      </c>
      <c r="D595" s="53">
        <v>0</v>
      </c>
      <c r="E595" s="53">
        <v>0</v>
      </c>
      <c r="F595" s="53">
        <f t="shared" si="75"/>
        <v>0</v>
      </c>
      <c r="G595" s="53">
        <f t="shared" si="76"/>
        <v>3600000</v>
      </c>
      <c r="H595" s="67">
        <f t="shared" si="78"/>
        <v>0</v>
      </c>
    </row>
    <row r="596" spans="1:8" ht="12" customHeight="1">
      <c r="A596" s="66">
        <v>525119</v>
      </c>
      <c r="B596" s="33" t="s">
        <v>63</v>
      </c>
      <c r="C596" s="65"/>
      <c r="D596" s="53">
        <v>0</v>
      </c>
      <c r="E596" s="53"/>
      <c r="F596" s="53"/>
      <c r="G596" s="53"/>
      <c r="H596" s="67"/>
    </row>
    <row r="597" spans="1:8" ht="12" customHeight="1">
      <c r="A597" s="70" t="s">
        <v>31</v>
      </c>
      <c r="B597" s="33" t="s">
        <v>143</v>
      </c>
      <c r="C597" s="53">
        <v>35000000</v>
      </c>
      <c r="D597" s="53">
        <v>0</v>
      </c>
      <c r="E597" s="53">
        <v>0</v>
      </c>
      <c r="F597" s="53">
        <f t="shared" si="75"/>
        <v>0</v>
      </c>
      <c r="G597" s="53">
        <f t="shared" si="76"/>
        <v>35000000</v>
      </c>
      <c r="H597" s="67">
        <f t="shared" ref="H597:H600" si="79">F597/C597*100</f>
        <v>0</v>
      </c>
    </row>
    <row r="598" spans="1:8" ht="12" customHeight="1">
      <c r="A598" s="70" t="s">
        <v>31</v>
      </c>
      <c r="B598" s="33" t="s">
        <v>144</v>
      </c>
      <c r="C598" s="53">
        <v>20000000</v>
      </c>
      <c r="D598" s="53">
        <v>0</v>
      </c>
      <c r="E598" s="53">
        <v>0</v>
      </c>
      <c r="F598" s="53">
        <f t="shared" si="75"/>
        <v>0</v>
      </c>
      <c r="G598" s="53">
        <f t="shared" si="76"/>
        <v>20000000</v>
      </c>
      <c r="H598" s="67">
        <f t="shared" si="79"/>
        <v>0</v>
      </c>
    </row>
    <row r="599" spans="1:8" ht="12" customHeight="1">
      <c r="A599" s="70" t="s">
        <v>31</v>
      </c>
      <c r="B599" s="33" t="s">
        <v>145</v>
      </c>
      <c r="C599" s="53">
        <v>18750000</v>
      </c>
      <c r="D599" s="53">
        <v>0</v>
      </c>
      <c r="E599" s="53">
        <v>0</v>
      </c>
      <c r="F599" s="53">
        <f t="shared" si="75"/>
        <v>0</v>
      </c>
      <c r="G599" s="53">
        <f t="shared" si="76"/>
        <v>18750000</v>
      </c>
      <c r="H599" s="67">
        <f t="shared" si="79"/>
        <v>0</v>
      </c>
    </row>
    <row r="600" spans="1:8" ht="12" customHeight="1">
      <c r="A600" s="70" t="s">
        <v>31</v>
      </c>
      <c r="B600" s="33" t="s">
        <v>146</v>
      </c>
      <c r="C600" s="53">
        <v>3750000</v>
      </c>
      <c r="D600" s="53">
        <v>0</v>
      </c>
      <c r="E600" s="53">
        <v>0</v>
      </c>
      <c r="F600" s="53">
        <f t="shared" si="75"/>
        <v>0</v>
      </c>
      <c r="G600" s="53">
        <f t="shared" si="76"/>
        <v>3750000</v>
      </c>
      <c r="H600" s="67">
        <f t="shared" si="79"/>
        <v>0</v>
      </c>
    </row>
    <row r="601" spans="1:8" ht="12" customHeight="1">
      <c r="A601" s="54">
        <v>54</v>
      </c>
      <c r="B601" s="54" t="s">
        <v>147</v>
      </c>
      <c r="C601" s="55"/>
      <c r="D601" s="56"/>
      <c r="E601" s="56"/>
      <c r="F601" s="56"/>
      <c r="G601" s="56"/>
      <c r="H601" s="69"/>
    </row>
    <row r="602" spans="1:8" ht="12" customHeight="1">
      <c r="A602" s="58" t="s">
        <v>50</v>
      </c>
      <c r="B602" s="59" t="s">
        <v>51</v>
      </c>
      <c r="C602" s="60"/>
      <c r="D602" s="68"/>
      <c r="E602" s="60"/>
      <c r="F602" s="53"/>
      <c r="G602" s="53"/>
      <c r="H602" s="67"/>
    </row>
    <row r="603" spans="1:8" ht="12" customHeight="1">
      <c r="A603" s="61">
        <v>525113</v>
      </c>
      <c r="B603" s="62" t="s">
        <v>39</v>
      </c>
      <c r="C603" s="60"/>
      <c r="D603" s="68"/>
      <c r="E603" s="60"/>
      <c r="F603" s="53"/>
      <c r="G603" s="53"/>
      <c r="H603" s="67"/>
    </row>
    <row r="604" spans="1:8" ht="12" customHeight="1">
      <c r="A604" s="66" t="s">
        <v>31</v>
      </c>
      <c r="B604" s="33" t="s">
        <v>148</v>
      </c>
      <c r="C604" s="53">
        <v>3900000</v>
      </c>
      <c r="D604" s="53">
        <v>0</v>
      </c>
      <c r="E604" s="53">
        <v>0</v>
      </c>
      <c r="F604" s="53">
        <f t="shared" si="75"/>
        <v>0</v>
      </c>
      <c r="G604" s="53">
        <f t="shared" si="76"/>
        <v>3900000</v>
      </c>
      <c r="H604" s="67">
        <f t="shared" ref="H604:H605" si="80">F604/C604*100</f>
        <v>0</v>
      </c>
    </row>
    <row r="605" spans="1:8" ht="12" customHeight="1">
      <c r="A605" s="66" t="s">
        <v>31</v>
      </c>
      <c r="B605" s="33" t="s">
        <v>149</v>
      </c>
      <c r="C605" s="53">
        <v>6760000</v>
      </c>
      <c r="D605" s="53">
        <v>0</v>
      </c>
      <c r="E605" s="53">
        <v>0</v>
      </c>
      <c r="F605" s="53">
        <f t="shared" si="75"/>
        <v>0</v>
      </c>
      <c r="G605" s="53">
        <f t="shared" si="76"/>
        <v>6760000</v>
      </c>
      <c r="H605" s="67">
        <f t="shared" si="80"/>
        <v>0</v>
      </c>
    </row>
    <row r="606" spans="1:8" ht="12" customHeight="1">
      <c r="A606" s="66">
        <v>525119</v>
      </c>
      <c r="B606" s="33" t="s">
        <v>63</v>
      </c>
      <c r="C606" s="53"/>
      <c r="D606" s="53">
        <v>0</v>
      </c>
      <c r="E606" s="53"/>
      <c r="F606" s="53"/>
      <c r="G606" s="53"/>
      <c r="H606" s="67"/>
    </row>
    <row r="607" spans="1:8" ht="12" customHeight="1">
      <c r="A607" s="66" t="s">
        <v>31</v>
      </c>
      <c r="B607" s="33" t="s">
        <v>150</v>
      </c>
      <c r="C607" s="53">
        <v>1700000</v>
      </c>
      <c r="D607" s="53">
        <v>0</v>
      </c>
      <c r="E607" s="53">
        <v>0</v>
      </c>
      <c r="F607" s="53">
        <f t="shared" si="75"/>
        <v>0</v>
      </c>
      <c r="G607" s="53">
        <f t="shared" si="76"/>
        <v>1700000</v>
      </c>
      <c r="H607" s="67">
        <f t="shared" ref="H607" si="81">F607/C607*100</f>
        <v>0</v>
      </c>
    </row>
    <row r="608" spans="1:8" ht="12" customHeight="1">
      <c r="A608" s="58" t="s">
        <v>56</v>
      </c>
      <c r="B608" s="59" t="s">
        <v>57</v>
      </c>
      <c r="C608" s="60"/>
      <c r="D608" s="60">
        <v>0</v>
      </c>
      <c r="E608" s="60"/>
      <c r="F608" s="53"/>
      <c r="G608" s="53"/>
      <c r="H608" s="67"/>
    </row>
    <row r="609" spans="1:8" ht="12" customHeight="1">
      <c r="A609" s="66">
        <v>525113</v>
      </c>
      <c r="B609" s="33" t="s">
        <v>39</v>
      </c>
      <c r="C609" s="53"/>
      <c r="D609" s="53">
        <v>0</v>
      </c>
      <c r="E609" s="53"/>
      <c r="F609" s="53"/>
      <c r="G609" s="53"/>
      <c r="H609" s="67"/>
    </row>
    <row r="610" spans="1:8" ht="12" customHeight="1">
      <c r="A610" s="66" t="s">
        <v>31</v>
      </c>
      <c r="B610" s="33" t="s">
        <v>151</v>
      </c>
      <c r="C610" s="53">
        <v>5100000</v>
      </c>
      <c r="D610" s="53">
        <v>0</v>
      </c>
      <c r="E610" s="53">
        <v>0</v>
      </c>
      <c r="F610" s="53">
        <f t="shared" si="75"/>
        <v>0</v>
      </c>
      <c r="G610" s="53">
        <f t="shared" si="76"/>
        <v>5100000</v>
      </c>
      <c r="H610" s="67">
        <f t="shared" ref="H610:H611" si="82">F610/C610*100</f>
        <v>0</v>
      </c>
    </row>
    <row r="611" spans="1:8" ht="12" customHeight="1">
      <c r="A611" s="66" t="s">
        <v>31</v>
      </c>
      <c r="B611" s="33" t="s">
        <v>152</v>
      </c>
      <c r="C611" s="53">
        <v>11200000</v>
      </c>
      <c r="D611" s="53">
        <v>0</v>
      </c>
      <c r="E611" s="53">
        <v>0</v>
      </c>
      <c r="F611" s="53">
        <f t="shared" si="75"/>
        <v>0</v>
      </c>
      <c r="G611" s="53">
        <f t="shared" si="76"/>
        <v>11200000</v>
      </c>
      <c r="H611" s="67">
        <f t="shared" si="82"/>
        <v>0</v>
      </c>
    </row>
    <row r="612" spans="1:8" ht="12" customHeight="1">
      <c r="A612" s="66">
        <v>525119</v>
      </c>
      <c r="B612" s="33" t="s">
        <v>63</v>
      </c>
      <c r="C612" s="53"/>
      <c r="D612" s="53"/>
      <c r="E612" s="53"/>
      <c r="F612" s="53"/>
      <c r="G612" s="53"/>
      <c r="H612" s="67"/>
    </row>
    <row r="613" spans="1:8" ht="12" customHeight="1">
      <c r="A613" s="66" t="s">
        <v>31</v>
      </c>
      <c r="B613" s="33" t="s">
        <v>150</v>
      </c>
      <c r="C613" s="53">
        <v>2500000</v>
      </c>
      <c r="D613" s="53">
        <v>0</v>
      </c>
      <c r="E613" s="53">
        <v>0</v>
      </c>
      <c r="F613" s="53">
        <f t="shared" si="75"/>
        <v>0</v>
      </c>
      <c r="G613" s="53">
        <f t="shared" si="76"/>
        <v>2500000</v>
      </c>
      <c r="H613" s="67">
        <f t="shared" ref="H613" si="83">F613/C613*100</f>
        <v>0</v>
      </c>
    </row>
    <row r="614" spans="1:8" ht="12" customHeight="1">
      <c r="A614" s="58" t="s">
        <v>59</v>
      </c>
      <c r="B614" s="59" t="s">
        <v>60</v>
      </c>
      <c r="C614" s="60"/>
      <c r="D614" s="60"/>
      <c r="E614" s="60"/>
      <c r="F614" s="53"/>
      <c r="G614" s="53"/>
      <c r="H614" s="67"/>
    </row>
    <row r="615" spans="1:8" ht="12" customHeight="1">
      <c r="A615" s="66">
        <v>525119</v>
      </c>
      <c r="B615" s="33" t="s">
        <v>63</v>
      </c>
      <c r="C615" s="53"/>
      <c r="D615" s="53"/>
      <c r="E615" s="53"/>
      <c r="F615" s="53"/>
      <c r="G615" s="53"/>
      <c r="H615" s="67"/>
    </row>
    <row r="616" spans="1:8" ht="12" customHeight="1">
      <c r="A616" s="66" t="s">
        <v>31</v>
      </c>
      <c r="B616" s="33" t="s">
        <v>150</v>
      </c>
      <c r="C616" s="53">
        <v>1869000</v>
      </c>
      <c r="D616" s="53">
        <v>0</v>
      </c>
      <c r="E616" s="53">
        <v>0</v>
      </c>
      <c r="F616" s="53">
        <f t="shared" si="75"/>
        <v>0</v>
      </c>
      <c r="G616" s="53">
        <f t="shared" si="76"/>
        <v>1869000</v>
      </c>
      <c r="H616" s="67">
        <f t="shared" ref="H616" si="84">F616/C616*100</f>
        <v>0</v>
      </c>
    </row>
    <row r="617" spans="1:8" ht="12" customHeight="1" thickBot="1">
      <c r="A617" s="38"/>
      <c r="B617" s="35"/>
      <c r="C617" s="39"/>
      <c r="D617" s="37"/>
      <c r="E617" s="37"/>
      <c r="F617" s="36"/>
      <c r="G617" s="36"/>
      <c r="H617" s="35"/>
    </row>
    <row r="618" spans="1:8" ht="24.75" customHeight="1" thickTop="1">
      <c r="A618" s="40"/>
      <c r="B618" s="73" t="s">
        <v>166</v>
      </c>
      <c r="C618" s="41">
        <f>SUM(C454:C616)</f>
        <v>1543895000</v>
      </c>
      <c r="D618" s="41">
        <f t="shared" ref="D618:G618" si="85">SUM(D454:D616)</f>
        <v>35600700</v>
      </c>
      <c r="E618" s="41">
        <f t="shared" si="85"/>
        <v>36667000</v>
      </c>
      <c r="F618" s="41">
        <f t="shared" si="85"/>
        <v>72267700</v>
      </c>
      <c r="G618" s="41">
        <f t="shared" si="85"/>
        <v>1471627300</v>
      </c>
      <c r="H618" s="44">
        <f>F618/C618*100</f>
        <v>4.6808688414691417</v>
      </c>
    </row>
    <row r="619" spans="1:8" ht="12" customHeight="1"/>
    <row r="620" spans="1:8" ht="12" customHeight="1">
      <c r="F620" s="464" t="s">
        <v>153</v>
      </c>
      <c r="G620" s="464"/>
      <c r="H620" s="464"/>
    </row>
    <row r="621" spans="1:8" ht="12" customHeight="1">
      <c r="F621" s="74"/>
      <c r="G621" s="74"/>
      <c r="H621" s="74"/>
    </row>
    <row r="622" spans="1:8" ht="12" customHeight="1">
      <c r="F622" s="464" t="s">
        <v>154</v>
      </c>
      <c r="G622" s="464"/>
      <c r="H622" s="464"/>
    </row>
    <row r="623" spans="1:8" ht="12" customHeight="1">
      <c r="F623" s="464" t="s">
        <v>155</v>
      </c>
      <c r="G623" s="464"/>
      <c r="H623" s="464"/>
    </row>
    <row r="624" spans="1:8" ht="12" customHeight="1">
      <c r="F624" s="20"/>
      <c r="G624" s="20"/>
      <c r="H624" s="21"/>
    </row>
    <row r="625" spans="6:8" ht="12" customHeight="1">
      <c r="F625" s="20"/>
      <c r="G625" s="20"/>
      <c r="H625" s="21"/>
    </row>
    <row r="626" spans="6:8" ht="12" customHeight="1">
      <c r="F626" s="20"/>
      <c r="G626" s="20"/>
      <c r="H626" s="20"/>
    </row>
    <row r="627" spans="6:8" ht="12" customHeight="1">
      <c r="F627" s="465" t="s">
        <v>156</v>
      </c>
      <c r="G627" s="465"/>
      <c r="H627" s="465"/>
    </row>
    <row r="628" spans="6:8" ht="12" customHeight="1">
      <c r="F628" s="456" t="s">
        <v>157</v>
      </c>
      <c r="G628" s="456"/>
      <c r="H628" s="456"/>
    </row>
    <row r="629" spans="6:8" ht="12" customHeight="1">
      <c r="F629" s="22"/>
      <c r="G629" s="1"/>
    </row>
    <row r="630" spans="6:8" ht="12" customHeight="1">
      <c r="F630" s="22"/>
      <c r="G630" s="1"/>
    </row>
    <row r="631" spans="6:8" ht="12" customHeight="1">
      <c r="F631" s="22"/>
      <c r="G631" s="1"/>
    </row>
    <row r="632" spans="6:8" ht="12" customHeight="1"/>
    <row r="633" spans="6:8" ht="12" customHeight="1"/>
    <row r="649" spans="1:8" ht="12" customHeight="1">
      <c r="A649" s="457" t="s">
        <v>0</v>
      </c>
      <c r="B649" s="457"/>
      <c r="C649" s="457"/>
      <c r="D649" s="457"/>
      <c r="E649" s="457"/>
      <c r="F649" s="457"/>
      <c r="G649" s="457"/>
      <c r="H649" s="457"/>
    </row>
    <row r="650" spans="1:8" ht="12" customHeight="1">
      <c r="A650" s="457" t="s">
        <v>1</v>
      </c>
      <c r="B650" s="457"/>
      <c r="C650" s="457"/>
      <c r="D650" s="457"/>
      <c r="E650" s="457"/>
      <c r="F650" s="457"/>
      <c r="G650" s="457"/>
      <c r="H650" s="457"/>
    </row>
    <row r="651" spans="1:8" ht="12" customHeight="1">
      <c r="A651" s="457" t="s">
        <v>2</v>
      </c>
      <c r="B651" s="457"/>
      <c r="C651" s="457"/>
      <c r="D651" s="457"/>
      <c r="E651" s="457"/>
      <c r="F651" s="457"/>
      <c r="G651" s="457"/>
      <c r="H651" s="457"/>
    </row>
    <row r="652" spans="1:8" ht="12" customHeight="1">
      <c r="A652" s="2"/>
      <c r="B652" s="2"/>
      <c r="C652" s="2"/>
      <c r="D652" s="2"/>
      <c r="E652" s="2"/>
      <c r="F652" s="2"/>
      <c r="G652" s="2"/>
      <c r="H652" s="2"/>
    </row>
    <row r="653" spans="1:8" ht="12" customHeight="1">
      <c r="A653" s="2" t="s">
        <v>3</v>
      </c>
      <c r="B653" s="2"/>
      <c r="C653" s="2"/>
      <c r="D653" s="2"/>
      <c r="E653" s="2"/>
      <c r="F653" s="2"/>
      <c r="G653" s="2"/>
      <c r="H653" s="2"/>
    </row>
    <row r="654" spans="1:8" ht="12" customHeight="1">
      <c r="A654" s="2" t="s">
        <v>353</v>
      </c>
      <c r="B654" s="2"/>
      <c r="C654" s="2"/>
      <c r="D654" s="2"/>
      <c r="E654" s="2"/>
      <c r="F654" s="2"/>
      <c r="G654" s="2"/>
      <c r="H654" s="2"/>
    </row>
    <row r="655" spans="1:8" ht="12" customHeight="1">
      <c r="A655" s="2" t="s">
        <v>167</v>
      </c>
      <c r="B655" s="1"/>
      <c r="C655" s="2"/>
      <c r="D655" s="2"/>
      <c r="E655" s="2"/>
      <c r="F655" s="2"/>
      <c r="G655" s="2"/>
      <c r="H655" s="2"/>
    </row>
    <row r="656" spans="1:8" ht="12" customHeight="1">
      <c r="A656" s="1"/>
      <c r="B656" s="1"/>
      <c r="C656" s="3"/>
      <c r="D656" s="1"/>
      <c r="E656" s="3"/>
      <c r="F656" s="1"/>
      <c r="G656" s="1"/>
    </row>
    <row r="657" spans="1:8" ht="12" customHeight="1">
      <c r="A657" s="1"/>
      <c r="B657" s="1"/>
      <c r="C657" s="3"/>
      <c r="D657" s="1"/>
      <c r="E657" s="3"/>
      <c r="F657" s="22"/>
      <c r="G657" s="1"/>
    </row>
    <row r="658" spans="1:8" ht="12" customHeight="1">
      <c r="A658" s="458" t="s">
        <v>4</v>
      </c>
      <c r="B658" s="461" t="s">
        <v>5</v>
      </c>
      <c r="C658" s="76"/>
      <c r="D658" s="76" t="s">
        <v>6</v>
      </c>
      <c r="E658" s="76" t="s">
        <v>7</v>
      </c>
      <c r="F658" s="76" t="s">
        <v>6</v>
      </c>
      <c r="G658" s="76" t="s">
        <v>8</v>
      </c>
      <c r="H658" s="76" t="s">
        <v>9</v>
      </c>
    </row>
    <row r="659" spans="1:8" ht="12" customHeight="1">
      <c r="A659" s="459"/>
      <c r="B659" s="462"/>
      <c r="C659" s="77" t="s">
        <v>10</v>
      </c>
      <c r="D659" s="77" t="s">
        <v>11</v>
      </c>
      <c r="E659" s="77" t="s">
        <v>12</v>
      </c>
      <c r="F659" s="77" t="s">
        <v>13</v>
      </c>
      <c r="G659" s="77" t="s">
        <v>14</v>
      </c>
      <c r="H659" s="77" t="s">
        <v>15</v>
      </c>
    </row>
    <row r="660" spans="1:8" ht="12" customHeight="1">
      <c r="A660" s="459"/>
      <c r="B660" s="462"/>
      <c r="C660" s="77"/>
      <c r="D660" s="77" t="s">
        <v>16</v>
      </c>
      <c r="E660" s="77"/>
      <c r="F660" s="77" t="s">
        <v>17</v>
      </c>
      <c r="G660" s="77" t="s">
        <v>18</v>
      </c>
      <c r="H660" s="77" t="s">
        <v>19</v>
      </c>
    </row>
    <row r="661" spans="1:8" ht="12" customHeight="1">
      <c r="A661" s="460"/>
      <c r="B661" s="463"/>
      <c r="C661" s="77" t="s">
        <v>20</v>
      </c>
      <c r="D661" s="78" t="s">
        <v>20</v>
      </c>
      <c r="E661" s="78" t="s">
        <v>20</v>
      </c>
      <c r="F661" s="78" t="s">
        <v>20</v>
      </c>
      <c r="G661" s="78" t="s">
        <v>20</v>
      </c>
      <c r="H661" s="77" t="s">
        <v>21</v>
      </c>
    </row>
    <row r="662" spans="1:8" ht="12" customHeight="1">
      <c r="A662" s="7">
        <v>1</v>
      </c>
      <c r="B662" s="7">
        <v>2</v>
      </c>
      <c r="C662" s="8">
        <v>3</v>
      </c>
      <c r="D662" s="9">
        <v>4</v>
      </c>
      <c r="E662" s="8">
        <v>5</v>
      </c>
      <c r="F662" s="8">
        <v>6</v>
      </c>
      <c r="G662" s="8">
        <v>7</v>
      </c>
      <c r="H662" s="8">
        <v>8</v>
      </c>
    </row>
    <row r="663" spans="1:8" ht="12" customHeight="1">
      <c r="A663" s="33" t="s">
        <v>22</v>
      </c>
      <c r="B663" s="52" t="s">
        <v>170</v>
      </c>
      <c r="C663" s="34"/>
      <c r="D663" s="33"/>
      <c r="E663" s="53"/>
      <c r="F663" s="33"/>
      <c r="G663" s="33"/>
      <c r="H663" s="33"/>
    </row>
    <row r="664" spans="1:8" ht="12" customHeight="1">
      <c r="A664" s="33" t="s">
        <v>23</v>
      </c>
      <c r="B664" s="33" t="s">
        <v>24</v>
      </c>
      <c r="C664" s="53"/>
      <c r="D664" s="33"/>
      <c r="E664" s="53"/>
      <c r="F664" s="33"/>
      <c r="G664" s="33"/>
      <c r="H664" s="33"/>
    </row>
    <row r="665" spans="1:8" ht="12" customHeight="1">
      <c r="A665" s="33" t="s">
        <v>25</v>
      </c>
      <c r="B665" s="33" t="s">
        <v>161</v>
      </c>
      <c r="C665" s="53"/>
      <c r="D665" s="33"/>
      <c r="E665" s="53"/>
      <c r="F665" s="33"/>
      <c r="G665" s="33"/>
      <c r="H665" s="33"/>
    </row>
    <row r="666" spans="1:8" ht="12" customHeight="1">
      <c r="A666" s="33" t="s">
        <v>26</v>
      </c>
      <c r="B666" s="33" t="s">
        <v>27</v>
      </c>
      <c r="C666" s="53"/>
      <c r="D666" s="33"/>
      <c r="E666" s="53"/>
      <c r="F666" s="33"/>
      <c r="G666" s="33"/>
      <c r="H666" s="33"/>
    </row>
    <row r="667" spans="1:8" ht="12" customHeight="1">
      <c r="A667" s="54">
        <v>51</v>
      </c>
      <c r="B667" s="54" t="s">
        <v>28</v>
      </c>
      <c r="C667" s="55"/>
      <c r="D667" s="55"/>
      <c r="E667" s="56"/>
      <c r="F667" s="57"/>
      <c r="G667" s="57"/>
      <c r="H667" s="57"/>
    </row>
    <row r="668" spans="1:8" ht="12" customHeight="1">
      <c r="A668" s="58" t="s">
        <v>29</v>
      </c>
      <c r="B668" s="59" t="s">
        <v>62</v>
      </c>
      <c r="C668" s="60"/>
      <c r="D668" s="60"/>
      <c r="E668" s="60"/>
      <c r="F668" s="59"/>
      <c r="G668" s="59"/>
      <c r="H668" s="33"/>
    </row>
    <row r="669" spans="1:8" ht="12" customHeight="1">
      <c r="A669" s="61">
        <v>525112</v>
      </c>
      <c r="B669" s="62" t="s">
        <v>32</v>
      </c>
      <c r="C669" s="63"/>
      <c r="D669" s="33"/>
      <c r="E669" s="65"/>
      <c r="F669" s="64"/>
      <c r="G669" s="64"/>
      <c r="H669" s="33"/>
    </row>
    <row r="670" spans="1:8" ht="12" customHeight="1">
      <c r="A670" s="66" t="s">
        <v>31</v>
      </c>
      <c r="B670" s="33" t="s">
        <v>33</v>
      </c>
      <c r="C670" s="53">
        <v>14400000</v>
      </c>
      <c r="D670" s="53">
        <v>0</v>
      </c>
      <c r="E670" s="53">
        <v>0</v>
      </c>
      <c r="F670" s="53">
        <f>E670+D670</f>
        <v>0</v>
      </c>
      <c r="G670" s="53">
        <f>C670-F670</f>
        <v>14400000</v>
      </c>
      <c r="H670" s="67">
        <f>F670/C670*100</f>
        <v>0</v>
      </c>
    </row>
    <row r="671" spans="1:8" ht="12" customHeight="1">
      <c r="A671" s="66" t="s">
        <v>31</v>
      </c>
      <c r="B671" s="33" t="s">
        <v>34</v>
      </c>
      <c r="C671" s="53">
        <v>2800000</v>
      </c>
      <c r="D671" s="53">
        <v>0</v>
      </c>
      <c r="E671" s="53">
        <v>0</v>
      </c>
      <c r="F671" s="53">
        <f t="shared" ref="F671:F734" si="86">E671+D671</f>
        <v>0</v>
      </c>
      <c r="G671" s="53">
        <f t="shared" ref="G671:G734" si="87">C671-F671</f>
        <v>2800000</v>
      </c>
      <c r="H671" s="67">
        <f t="shared" ref="H671:H675" si="88">F671/C671*100</f>
        <v>0</v>
      </c>
    </row>
    <row r="672" spans="1:8" ht="12" customHeight="1">
      <c r="A672" s="66" t="s">
        <v>31</v>
      </c>
      <c r="B672" s="33" t="s">
        <v>35</v>
      </c>
      <c r="C672" s="53">
        <v>2800000</v>
      </c>
      <c r="D672" s="53">
        <v>0</v>
      </c>
      <c r="E672" s="53">
        <v>0</v>
      </c>
      <c r="F672" s="53">
        <f t="shared" si="86"/>
        <v>0</v>
      </c>
      <c r="G672" s="53">
        <f t="shared" si="87"/>
        <v>2800000</v>
      </c>
      <c r="H672" s="67">
        <f t="shared" si="88"/>
        <v>0</v>
      </c>
    </row>
    <row r="673" spans="1:8" ht="12" customHeight="1">
      <c r="A673" s="66" t="s">
        <v>31</v>
      </c>
      <c r="B673" s="33" t="s">
        <v>36</v>
      </c>
      <c r="C673" s="53">
        <v>2800000</v>
      </c>
      <c r="D673" s="53">
        <v>0</v>
      </c>
      <c r="E673" s="53">
        <v>0</v>
      </c>
      <c r="F673" s="53">
        <f t="shared" si="86"/>
        <v>0</v>
      </c>
      <c r="G673" s="53">
        <f t="shared" si="87"/>
        <v>2800000</v>
      </c>
      <c r="H673" s="67">
        <f t="shared" si="88"/>
        <v>0</v>
      </c>
    </row>
    <row r="674" spans="1:8" ht="12" customHeight="1">
      <c r="A674" s="66" t="s">
        <v>31</v>
      </c>
      <c r="B674" s="33" t="s">
        <v>37</v>
      </c>
      <c r="C674" s="53">
        <v>2100000</v>
      </c>
      <c r="D674" s="53">
        <v>0</v>
      </c>
      <c r="E674" s="53">
        <v>0</v>
      </c>
      <c r="F674" s="53">
        <f t="shared" si="86"/>
        <v>0</v>
      </c>
      <c r="G674" s="53">
        <f t="shared" si="87"/>
        <v>2100000</v>
      </c>
      <c r="H674" s="67">
        <f t="shared" si="88"/>
        <v>0</v>
      </c>
    </row>
    <row r="675" spans="1:8" ht="12" customHeight="1">
      <c r="A675" s="66" t="s">
        <v>31</v>
      </c>
      <c r="B675" s="33" t="s">
        <v>38</v>
      </c>
      <c r="C675" s="53">
        <v>26250000</v>
      </c>
      <c r="D675" s="53">
        <v>0</v>
      </c>
      <c r="E675" s="53">
        <v>0</v>
      </c>
      <c r="F675" s="53">
        <f t="shared" si="86"/>
        <v>0</v>
      </c>
      <c r="G675" s="53">
        <f t="shared" si="87"/>
        <v>26250000</v>
      </c>
      <c r="H675" s="67">
        <f t="shared" si="88"/>
        <v>0</v>
      </c>
    </row>
    <row r="676" spans="1:8" ht="12" customHeight="1">
      <c r="A676" s="61">
        <v>525113</v>
      </c>
      <c r="B676" s="62" t="s">
        <v>39</v>
      </c>
      <c r="C676" s="63"/>
      <c r="D676" s="53"/>
      <c r="E676" s="53">
        <v>0</v>
      </c>
      <c r="F676" s="53">
        <f t="shared" si="86"/>
        <v>0</v>
      </c>
      <c r="G676" s="53">
        <f t="shared" si="87"/>
        <v>0</v>
      </c>
      <c r="H676" s="67"/>
    </row>
    <row r="677" spans="1:8" ht="12" customHeight="1">
      <c r="A677" s="66" t="s">
        <v>31</v>
      </c>
      <c r="B677" s="33" t="s">
        <v>40</v>
      </c>
      <c r="C677" s="53">
        <v>5400000</v>
      </c>
      <c r="D677" s="53">
        <v>0</v>
      </c>
      <c r="E677" s="53">
        <v>0</v>
      </c>
      <c r="F677" s="53">
        <f t="shared" si="86"/>
        <v>0</v>
      </c>
      <c r="G677" s="53">
        <f t="shared" si="87"/>
        <v>5400000</v>
      </c>
      <c r="H677" s="67">
        <f t="shared" ref="H677:H679" si="89">F677/C677*100</f>
        <v>0</v>
      </c>
    </row>
    <row r="678" spans="1:8" ht="12" customHeight="1">
      <c r="A678" s="66" t="s">
        <v>31</v>
      </c>
      <c r="B678" s="33" t="s">
        <v>41</v>
      </c>
      <c r="C678" s="53">
        <v>5400000</v>
      </c>
      <c r="D678" s="53">
        <v>0</v>
      </c>
      <c r="E678" s="53">
        <v>0</v>
      </c>
      <c r="F678" s="53">
        <f t="shared" si="86"/>
        <v>0</v>
      </c>
      <c r="G678" s="53">
        <f t="shared" si="87"/>
        <v>5400000</v>
      </c>
      <c r="H678" s="67">
        <f t="shared" si="89"/>
        <v>0</v>
      </c>
    </row>
    <row r="679" spans="1:8" ht="12" customHeight="1">
      <c r="A679" s="66" t="s">
        <v>31</v>
      </c>
      <c r="B679" s="33" t="s">
        <v>42</v>
      </c>
      <c r="C679" s="53">
        <v>5400000</v>
      </c>
      <c r="D679" s="53">
        <v>0</v>
      </c>
      <c r="E679" s="53">
        <v>0</v>
      </c>
      <c r="F679" s="53">
        <f t="shared" si="86"/>
        <v>0</v>
      </c>
      <c r="G679" s="53">
        <f t="shared" si="87"/>
        <v>5400000</v>
      </c>
      <c r="H679" s="67">
        <f t="shared" si="89"/>
        <v>0</v>
      </c>
    </row>
    <row r="680" spans="1:8" ht="12" customHeight="1">
      <c r="A680" s="61">
        <v>525115</v>
      </c>
      <c r="B680" s="62" t="s">
        <v>43</v>
      </c>
      <c r="C680" s="63"/>
      <c r="D680" s="53"/>
      <c r="E680" s="53">
        <v>0</v>
      </c>
      <c r="F680" s="53">
        <f t="shared" si="86"/>
        <v>0</v>
      </c>
      <c r="G680" s="53">
        <f t="shared" si="87"/>
        <v>0</v>
      </c>
      <c r="H680" s="67"/>
    </row>
    <row r="681" spans="1:8" ht="12" customHeight="1">
      <c r="A681" s="66" t="s">
        <v>31</v>
      </c>
      <c r="B681" s="33" t="s">
        <v>44</v>
      </c>
      <c r="C681" s="53">
        <v>2000000</v>
      </c>
      <c r="D681" s="53">
        <v>0</v>
      </c>
      <c r="E681" s="53">
        <v>0</v>
      </c>
      <c r="F681" s="53">
        <f t="shared" si="86"/>
        <v>0</v>
      </c>
      <c r="G681" s="53">
        <f t="shared" si="87"/>
        <v>2000000</v>
      </c>
      <c r="H681" s="67">
        <f t="shared" ref="H681:H686" si="90">F681/C681*100</f>
        <v>0</v>
      </c>
    </row>
    <row r="682" spans="1:8" ht="12" customHeight="1">
      <c r="A682" s="66" t="s">
        <v>31</v>
      </c>
      <c r="B682" s="33" t="s">
        <v>45</v>
      </c>
      <c r="C682" s="53">
        <v>1200000</v>
      </c>
      <c r="D682" s="53">
        <v>0</v>
      </c>
      <c r="E682" s="53">
        <v>0</v>
      </c>
      <c r="F682" s="53">
        <f t="shared" si="86"/>
        <v>0</v>
      </c>
      <c r="G682" s="53">
        <f t="shared" si="87"/>
        <v>1200000</v>
      </c>
      <c r="H682" s="67">
        <f t="shared" si="90"/>
        <v>0</v>
      </c>
    </row>
    <row r="683" spans="1:8" ht="12" customHeight="1">
      <c r="A683" s="66" t="s">
        <v>31</v>
      </c>
      <c r="B683" s="33" t="s">
        <v>46</v>
      </c>
      <c r="C683" s="53">
        <v>3000000</v>
      </c>
      <c r="D683" s="53">
        <v>0</v>
      </c>
      <c r="E683" s="53">
        <v>0</v>
      </c>
      <c r="F683" s="53">
        <f t="shared" si="86"/>
        <v>0</v>
      </c>
      <c r="G683" s="53">
        <f t="shared" si="87"/>
        <v>3000000</v>
      </c>
      <c r="H683" s="67">
        <f t="shared" si="90"/>
        <v>0</v>
      </c>
    </row>
    <row r="684" spans="1:8" ht="12" customHeight="1">
      <c r="A684" s="66" t="s">
        <v>31</v>
      </c>
      <c r="B684" s="33" t="s">
        <v>47</v>
      </c>
      <c r="C684" s="53">
        <v>3800000</v>
      </c>
      <c r="D684" s="53">
        <v>0</v>
      </c>
      <c r="E684" s="53">
        <v>0</v>
      </c>
      <c r="F684" s="53">
        <f t="shared" si="86"/>
        <v>0</v>
      </c>
      <c r="G684" s="53">
        <f t="shared" si="87"/>
        <v>3800000</v>
      </c>
      <c r="H684" s="67">
        <f t="shared" si="90"/>
        <v>0</v>
      </c>
    </row>
    <row r="685" spans="1:8" ht="12" customHeight="1">
      <c r="A685" s="66" t="s">
        <v>31</v>
      </c>
      <c r="B685" s="33" t="s">
        <v>48</v>
      </c>
      <c r="C685" s="53">
        <v>2000000</v>
      </c>
      <c r="D685" s="53">
        <v>0</v>
      </c>
      <c r="E685" s="53">
        <v>0</v>
      </c>
      <c r="F685" s="53">
        <f t="shared" si="86"/>
        <v>0</v>
      </c>
      <c r="G685" s="53">
        <f t="shared" si="87"/>
        <v>2000000</v>
      </c>
      <c r="H685" s="67">
        <f t="shared" si="90"/>
        <v>0</v>
      </c>
    </row>
    <row r="686" spans="1:8" ht="12" customHeight="1">
      <c r="A686" s="66" t="s">
        <v>31</v>
      </c>
      <c r="B686" s="33" t="s">
        <v>49</v>
      </c>
      <c r="C686" s="53">
        <v>6000000</v>
      </c>
      <c r="D686" s="53">
        <v>0</v>
      </c>
      <c r="E686" s="53">
        <v>0</v>
      </c>
      <c r="F686" s="53">
        <f t="shared" si="86"/>
        <v>0</v>
      </c>
      <c r="G686" s="53">
        <f t="shared" si="87"/>
        <v>6000000</v>
      </c>
      <c r="H686" s="67">
        <f t="shared" si="90"/>
        <v>0</v>
      </c>
    </row>
    <row r="687" spans="1:8" ht="12" customHeight="1">
      <c r="A687" s="58" t="s">
        <v>50</v>
      </c>
      <c r="B687" s="59" t="s">
        <v>51</v>
      </c>
      <c r="C687" s="60"/>
      <c r="D687" s="53"/>
      <c r="E687" s="60"/>
      <c r="F687" s="53"/>
      <c r="G687" s="53"/>
      <c r="H687" s="67"/>
    </row>
    <row r="688" spans="1:8" ht="12" customHeight="1">
      <c r="A688" s="61">
        <v>525111</v>
      </c>
      <c r="B688" s="62" t="s">
        <v>30</v>
      </c>
      <c r="C688" s="63"/>
      <c r="D688" s="53"/>
      <c r="E688" s="53"/>
      <c r="F688" s="53"/>
      <c r="G688" s="53"/>
      <c r="H688" s="67"/>
    </row>
    <row r="689" spans="1:8" ht="12" customHeight="1">
      <c r="A689" s="66" t="s">
        <v>31</v>
      </c>
      <c r="B689" s="33" t="s">
        <v>52</v>
      </c>
      <c r="C689" s="53">
        <v>2000000</v>
      </c>
      <c r="D689" s="53">
        <v>0</v>
      </c>
      <c r="E689" s="53">
        <v>0</v>
      </c>
      <c r="F689" s="53">
        <f t="shared" si="86"/>
        <v>0</v>
      </c>
      <c r="G689" s="53">
        <f t="shared" si="87"/>
        <v>2000000</v>
      </c>
      <c r="H689" s="67">
        <f t="shared" ref="H689" si="91">F689/C689*100</f>
        <v>0</v>
      </c>
    </row>
    <row r="690" spans="1:8" ht="12" customHeight="1">
      <c r="A690" s="61">
        <v>525112</v>
      </c>
      <c r="B690" s="62" t="s">
        <v>32</v>
      </c>
      <c r="C690" s="63"/>
      <c r="D690" s="53"/>
      <c r="E690" s="53"/>
      <c r="F690" s="53"/>
      <c r="G690" s="53"/>
      <c r="H690" s="67"/>
    </row>
    <row r="691" spans="1:8" ht="12" customHeight="1">
      <c r="A691" s="66" t="s">
        <v>31</v>
      </c>
      <c r="B691" s="33" t="s">
        <v>53</v>
      </c>
      <c r="C691" s="53">
        <v>1175000</v>
      </c>
      <c r="D691" s="53">
        <v>0</v>
      </c>
      <c r="E691" s="53">
        <v>0</v>
      </c>
      <c r="F691" s="53">
        <f t="shared" si="86"/>
        <v>0</v>
      </c>
      <c r="G691" s="53">
        <f t="shared" si="87"/>
        <v>1175000</v>
      </c>
      <c r="H691" s="67">
        <f t="shared" ref="H691:H692" si="92">F691/C691*100</f>
        <v>0</v>
      </c>
    </row>
    <row r="692" spans="1:8" ht="12" customHeight="1">
      <c r="A692" s="66" t="s">
        <v>31</v>
      </c>
      <c r="B692" s="33" t="s">
        <v>54</v>
      </c>
      <c r="C692" s="53">
        <v>1880000</v>
      </c>
      <c r="D692" s="53">
        <v>0</v>
      </c>
      <c r="E692" s="53">
        <v>0</v>
      </c>
      <c r="F692" s="53">
        <f t="shared" si="86"/>
        <v>0</v>
      </c>
      <c r="G692" s="53">
        <f t="shared" si="87"/>
        <v>1880000</v>
      </c>
      <c r="H692" s="67">
        <f t="shared" si="92"/>
        <v>0</v>
      </c>
    </row>
    <row r="693" spans="1:8" ht="12" customHeight="1">
      <c r="A693" s="61">
        <v>525115</v>
      </c>
      <c r="B693" s="62" t="s">
        <v>43</v>
      </c>
      <c r="C693" s="63"/>
      <c r="D693" s="53">
        <v>0</v>
      </c>
      <c r="E693" s="53"/>
      <c r="F693" s="53"/>
      <c r="G693" s="53"/>
      <c r="H693" s="67"/>
    </row>
    <row r="694" spans="1:8" ht="12" customHeight="1">
      <c r="A694" s="66" t="s">
        <v>31</v>
      </c>
      <c r="B694" s="33" t="s">
        <v>55</v>
      </c>
      <c r="C694" s="53">
        <v>500000</v>
      </c>
      <c r="D694" s="53">
        <v>0</v>
      </c>
      <c r="E694" s="53">
        <v>0</v>
      </c>
      <c r="F694" s="53">
        <f t="shared" si="86"/>
        <v>0</v>
      </c>
      <c r="G694" s="53">
        <f t="shared" si="87"/>
        <v>500000</v>
      </c>
      <c r="H694" s="67">
        <f t="shared" ref="H694" si="93">F694/C694*100</f>
        <v>0</v>
      </c>
    </row>
    <row r="695" spans="1:8" ht="12" customHeight="1">
      <c r="A695" s="58" t="s">
        <v>56</v>
      </c>
      <c r="B695" s="59" t="s">
        <v>57</v>
      </c>
      <c r="C695" s="60"/>
      <c r="D695" s="53"/>
      <c r="E695" s="60"/>
      <c r="F695" s="53"/>
      <c r="G695" s="53"/>
      <c r="H695" s="67"/>
    </row>
    <row r="696" spans="1:8" ht="12" customHeight="1">
      <c r="A696" s="61">
        <v>525111</v>
      </c>
      <c r="B696" s="62" t="s">
        <v>30</v>
      </c>
      <c r="C696" s="63"/>
      <c r="D696" s="53"/>
      <c r="E696" s="53"/>
      <c r="F696" s="53"/>
      <c r="G696" s="53"/>
      <c r="H696" s="67"/>
    </row>
    <row r="697" spans="1:8" ht="12" customHeight="1">
      <c r="A697" s="66" t="s">
        <v>31</v>
      </c>
      <c r="B697" s="33" t="s">
        <v>58</v>
      </c>
      <c r="C697" s="53">
        <v>2000000</v>
      </c>
      <c r="D697" s="53">
        <v>0</v>
      </c>
      <c r="E697" s="53">
        <v>2000000</v>
      </c>
      <c r="F697" s="53">
        <f>E697+D697</f>
        <v>2000000</v>
      </c>
      <c r="G697" s="53">
        <f t="shared" si="87"/>
        <v>0</v>
      </c>
      <c r="H697" s="67">
        <f t="shared" ref="H697" si="94">F697/C697*100</f>
        <v>100</v>
      </c>
    </row>
    <row r="698" spans="1:8" ht="12" customHeight="1">
      <c r="A698" s="61">
        <v>525112</v>
      </c>
      <c r="B698" s="62" t="s">
        <v>32</v>
      </c>
      <c r="C698" s="63"/>
      <c r="D698" s="53"/>
      <c r="E698" s="53">
        <v>0</v>
      </c>
      <c r="F698" s="53">
        <f t="shared" si="86"/>
        <v>0</v>
      </c>
      <c r="G698" s="53">
        <f t="shared" si="87"/>
        <v>0</v>
      </c>
      <c r="H698" s="67"/>
    </row>
    <row r="699" spans="1:8" ht="12" customHeight="1">
      <c r="A699" s="66" t="s">
        <v>31</v>
      </c>
      <c r="B699" s="33" t="s">
        <v>53</v>
      </c>
      <c r="C699" s="53">
        <v>2025000</v>
      </c>
      <c r="D699" s="53">
        <v>0</v>
      </c>
      <c r="E699" s="53">
        <v>0</v>
      </c>
      <c r="F699" s="53">
        <f t="shared" si="86"/>
        <v>0</v>
      </c>
      <c r="G699" s="53">
        <f t="shared" si="87"/>
        <v>2025000</v>
      </c>
      <c r="H699" s="67">
        <f t="shared" ref="H699:H700" si="95">F699/C699*100</f>
        <v>0</v>
      </c>
    </row>
    <row r="700" spans="1:8" ht="12" customHeight="1">
      <c r="A700" s="66" t="s">
        <v>31</v>
      </c>
      <c r="B700" s="33" t="s">
        <v>54</v>
      </c>
      <c r="C700" s="53">
        <v>3240000</v>
      </c>
      <c r="D700" s="53">
        <v>0</v>
      </c>
      <c r="E700" s="53">
        <v>0</v>
      </c>
      <c r="F700" s="53">
        <f t="shared" si="86"/>
        <v>0</v>
      </c>
      <c r="G700" s="53">
        <f t="shared" si="87"/>
        <v>3240000</v>
      </c>
      <c r="H700" s="67">
        <f t="shared" si="95"/>
        <v>0</v>
      </c>
    </row>
    <row r="701" spans="1:8" ht="12" customHeight="1">
      <c r="A701" s="61">
        <v>525115</v>
      </c>
      <c r="B701" s="62" t="s">
        <v>43</v>
      </c>
      <c r="C701" s="63"/>
      <c r="D701" s="53"/>
      <c r="E701" s="53">
        <v>0</v>
      </c>
      <c r="F701" s="53">
        <f t="shared" si="86"/>
        <v>0</v>
      </c>
      <c r="G701" s="53">
        <f t="shared" si="87"/>
        <v>0</v>
      </c>
      <c r="H701" s="67"/>
    </row>
    <row r="702" spans="1:8" ht="12" customHeight="1">
      <c r="A702" s="66" t="s">
        <v>31</v>
      </c>
      <c r="B702" s="33" t="s">
        <v>55</v>
      </c>
      <c r="C702" s="53">
        <v>500000</v>
      </c>
      <c r="D702" s="53">
        <v>0</v>
      </c>
      <c r="E702" s="53">
        <v>300000</v>
      </c>
      <c r="F702" s="53">
        <f t="shared" si="86"/>
        <v>300000</v>
      </c>
      <c r="G702" s="53">
        <f t="shared" si="87"/>
        <v>200000</v>
      </c>
      <c r="H702" s="67">
        <f t="shared" ref="H702" si="96">F702/C702*100</f>
        <v>60</v>
      </c>
    </row>
    <row r="703" spans="1:8" ht="12" customHeight="1">
      <c r="A703" s="54">
        <v>52</v>
      </c>
      <c r="B703" s="54" t="s">
        <v>61</v>
      </c>
      <c r="C703" s="55"/>
      <c r="D703" s="56">
        <v>0</v>
      </c>
      <c r="E703" s="56">
        <v>0</v>
      </c>
      <c r="F703" s="56">
        <f t="shared" si="86"/>
        <v>0</v>
      </c>
      <c r="G703" s="56">
        <f t="shared" si="87"/>
        <v>0</v>
      </c>
      <c r="H703" s="69"/>
    </row>
    <row r="704" spans="1:8" ht="12" customHeight="1">
      <c r="A704" s="58" t="s">
        <v>29</v>
      </c>
      <c r="B704" s="59" t="s">
        <v>62</v>
      </c>
      <c r="C704" s="60"/>
      <c r="D704" s="53"/>
      <c r="E704" s="60"/>
      <c r="F704" s="53"/>
      <c r="G704" s="53"/>
      <c r="H704" s="67"/>
    </row>
    <row r="705" spans="1:8" ht="12" customHeight="1">
      <c r="A705" s="66">
        <v>525119</v>
      </c>
      <c r="B705" s="33" t="s">
        <v>63</v>
      </c>
      <c r="C705" s="53"/>
      <c r="D705" s="53"/>
      <c r="E705" s="53"/>
      <c r="F705" s="53"/>
      <c r="G705" s="53"/>
      <c r="H705" s="67"/>
    </row>
    <row r="706" spans="1:8" ht="12" customHeight="1">
      <c r="A706" s="70" t="s">
        <v>31</v>
      </c>
      <c r="B706" s="33" t="s">
        <v>64</v>
      </c>
      <c r="C706" s="53"/>
      <c r="D706" s="53"/>
      <c r="E706" s="53"/>
      <c r="F706" s="53"/>
      <c r="G706" s="53"/>
      <c r="H706" s="67"/>
    </row>
    <row r="707" spans="1:8" ht="12" customHeight="1">
      <c r="A707" s="70" t="s">
        <v>31</v>
      </c>
      <c r="B707" s="33" t="s">
        <v>65</v>
      </c>
      <c r="C707" s="53">
        <v>70500000</v>
      </c>
      <c r="D707" s="53">
        <v>0</v>
      </c>
      <c r="E707" s="53">
        <v>0</v>
      </c>
      <c r="F707" s="53">
        <f t="shared" si="86"/>
        <v>0</v>
      </c>
      <c r="G707" s="53">
        <f t="shared" si="87"/>
        <v>70500000</v>
      </c>
      <c r="H707" s="67">
        <f t="shared" ref="H707:H708" si="97">F707/C707*100</f>
        <v>0</v>
      </c>
    </row>
    <row r="708" spans="1:8" ht="12" customHeight="1">
      <c r="A708" s="70" t="s">
        <v>31</v>
      </c>
      <c r="B708" s="33" t="s">
        <v>66</v>
      </c>
      <c r="C708" s="53">
        <v>21150000</v>
      </c>
      <c r="D708" s="53">
        <v>0</v>
      </c>
      <c r="E708" s="53">
        <v>0</v>
      </c>
      <c r="F708" s="53">
        <f t="shared" si="86"/>
        <v>0</v>
      </c>
      <c r="G708" s="53">
        <f t="shared" si="87"/>
        <v>21150000</v>
      </c>
      <c r="H708" s="67">
        <f t="shared" si="97"/>
        <v>0</v>
      </c>
    </row>
    <row r="709" spans="1:8" ht="12" customHeight="1">
      <c r="A709" s="70" t="s">
        <v>31</v>
      </c>
      <c r="B709" s="33" t="s">
        <v>67</v>
      </c>
      <c r="C709" s="53"/>
      <c r="D709" s="53"/>
      <c r="E709" s="53"/>
      <c r="F709" s="53"/>
      <c r="G709" s="53"/>
      <c r="H709" s="67"/>
    </row>
    <row r="710" spans="1:8" ht="12" customHeight="1">
      <c r="A710" s="70" t="s">
        <v>31</v>
      </c>
      <c r="B710" s="33" t="s">
        <v>68</v>
      </c>
      <c r="C710" s="53">
        <v>121500000</v>
      </c>
      <c r="D710" s="53">
        <v>0</v>
      </c>
      <c r="E710" s="53">
        <v>0</v>
      </c>
      <c r="F710" s="53">
        <f t="shared" si="86"/>
        <v>0</v>
      </c>
      <c r="G710" s="53">
        <f t="shared" si="87"/>
        <v>121500000</v>
      </c>
      <c r="H710" s="67">
        <f t="shared" ref="H710:H711" si="98">F710/C710*100</f>
        <v>0</v>
      </c>
    </row>
    <row r="711" spans="1:8" ht="12" customHeight="1">
      <c r="A711" s="70" t="s">
        <v>31</v>
      </c>
      <c r="B711" s="33" t="s">
        <v>66</v>
      </c>
      <c r="C711" s="53">
        <v>36450000</v>
      </c>
      <c r="D711" s="53">
        <v>0</v>
      </c>
      <c r="E711" s="53">
        <v>0</v>
      </c>
      <c r="F711" s="53">
        <f t="shared" si="86"/>
        <v>0</v>
      </c>
      <c r="G711" s="53">
        <f t="shared" si="87"/>
        <v>36450000</v>
      </c>
      <c r="H711" s="67">
        <f t="shared" si="98"/>
        <v>0</v>
      </c>
    </row>
    <row r="712" spans="1:8" ht="12" customHeight="1">
      <c r="A712" s="70" t="s">
        <v>31</v>
      </c>
      <c r="B712" s="33" t="s">
        <v>69</v>
      </c>
      <c r="C712" s="53"/>
      <c r="D712" s="53"/>
      <c r="E712" s="53"/>
      <c r="F712" s="53"/>
      <c r="G712" s="53"/>
      <c r="H712" s="67"/>
    </row>
    <row r="713" spans="1:8" ht="12" customHeight="1">
      <c r="A713" s="70" t="s">
        <v>31</v>
      </c>
      <c r="B713" s="33" t="s">
        <v>68</v>
      </c>
      <c r="C713" s="53">
        <v>37500000</v>
      </c>
      <c r="D713" s="53">
        <v>0</v>
      </c>
      <c r="E713" s="53">
        <v>0</v>
      </c>
      <c r="F713" s="53">
        <f t="shared" si="86"/>
        <v>0</v>
      </c>
      <c r="G713" s="53">
        <f t="shared" si="87"/>
        <v>37500000</v>
      </c>
      <c r="H713" s="67">
        <f t="shared" ref="H713:H714" si="99">F713/C713*100</f>
        <v>0</v>
      </c>
    </row>
    <row r="714" spans="1:8" ht="12" customHeight="1">
      <c r="A714" s="70" t="s">
        <v>31</v>
      </c>
      <c r="B714" s="33" t="s">
        <v>66</v>
      </c>
      <c r="C714" s="53">
        <v>11250000</v>
      </c>
      <c r="D714" s="53">
        <v>0</v>
      </c>
      <c r="E714" s="53">
        <v>0</v>
      </c>
      <c r="F714" s="53">
        <f t="shared" si="86"/>
        <v>0</v>
      </c>
      <c r="G714" s="53">
        <f t="shared" si="87"/>
        <v>11250000</v>
      </c>
      <c r="H714" s="67">
        <f t="shared" si="99"/>
        <v>0</v>
      </c>
    </row>
    <row r="715" spans="1:8" ht="12" customHeight="1">
      <c r="A715" s="66">
        <v>525121</v>
      </c>
      <c r="B715" s="33" t="s">
        <v>70</v>
      </c>
      <c r="C715" s="53"/>
      <c r="D715" s="53"/>
      <c r="E715" s="53"/>
      <c r="F715" s="53"/>
      <c r="G715" s="53"/>
      <c r="H715" s="67"/>
    </row>
    <row r="716" spans="1:8" ht="12" customHeight="1">
      <c r="A716" s="66" t="s">
        <v>31</v>
      </c>
      <c r="B716" s="33" t="s">
        <v>71</v>
      </c>
      <c r="C716" s="53">
        <v>64861000</v>
      </c>
      <c r="D716" s="53">
        <v>2943000</v>
      </c>
      <c r="E716" s="53"/>
      <c r="F716" s="53">
        <f t="shared" si="86"/>
        <v>2943000</v>
      </c>
      <c r="G716" s="53">
        <f t="shared" si="87"/>
        <v>61918000</v>
      </c>
      <c r="H716" s="67">
        <f t="shared" ref="H716:H717" si="100">F716/C716*100</f>
        <v>4.5373953531397913</v>
      </c>
    </row>
    <row r="717" spans="1:8" ht="12" customHeight="1">
      <c r="A717" s="66" t="s">
        <v>31</v>
      </c>
      <c r="B717" s="33" t="s">
        <v>72</v>
      </c>
      <c r="C717" s="53">
        <v>150000000</v>
      </c>
      <c r="D717" s="53">
        <v>10202700</v>
      </c>
      <c r="E717" s="53">
        <v>0</v>
      </c>
      <c r="F717" s="53">
        <f t="shared" si="86"/>
        <v>10202700</v>
      </c>
      <c r="G717" s="53">
        <f t="shared" si="87"/>
        <v>139797300</v>
      </c>
      <c r="H717" s="67">
        <f t="shared" si="100"/>
        <v>6.8017999999999992</v>
      </c>
    </row>
    <row r="718" spans="1:8" ht="12" customHeight="1">
      <c r="A718" s="58" t="s">
        <v>50</v>
      </c>
      <c r="B718" s="59" t="s">
        <v>51</v>
      </c>
      <c r="C718" s="60"/>
      <c r="D718" s="53"/>
      <c r="E718" s="53"/>
      <c r="F718" s="53"/>
      <c r="G718" s="53"/>
      <c r="H718" s="67"/>
    </row>
    <row r="719" spans="1:8" ht="12" customHeight="1">
      <c r="A719" s="66">
        <v>525113</v>
      </c>
      <c r="B719" s="33" t="s">
        <v>39</v>
      </c>
      <c r="C719" s="53"/>
      <c r="D719" s="53"/>
      <c r="E719" s="53"/>
      <c r="F719" s="53"/>
      <c r="G719" s="53"/>
      <c r="H719" s="67"/>
    </row>
    <row r="720" spans="1:8" ht="12" customHeight="1">
      <c r="A720" s="66" t="s">
        <v>31</v>
      </c>
      <c r="B720" s="33" t="s">
        <v>73</v>
      </c>
      <c r="C720" s="53">
        <v>10500000</v>
      </c>
      <c r="D720" s="53">
        <v>0</v>
      </c>
      <c r="E720" s="53">
        <v>1200000</v>
      </c>
      <c r="F720" s="53">
        <f t="shared" si="86"/>
        <v>1200000</v>
      </c>
      <c r="G720" s="53">
        <f t="shared" si="87"/>
        <v>9300000</v>
      </c>
      <c r="H720" s="67">
        <f t="shared" ref="H720:H722" si="101">F720/C720*100</f>
        <v>11.428571428571429</v>
      </c>
    </row>
    <row r="721" spans="1:8" ht="12" customHeight="1">
      <c r="A721" s="66" t="s">
        <v>31</v>
      </c>
      <c r="B721" s="33" t="s">
        <v>74</v>
      </c>
      <c r="C721" s="53">
        <v>10000000</v>
      </c>
      <c r="D721" s="53">
        <v>0</v>
      </c>
      <c r="E721" s="53">
        <v>600000</v>
      </c>
      <c r="F721" s="53">
        <f t="shared" si="86"/>
        <v>600000</v>
      </c>
      <c r="G721" s="53">
        <f t="shared" si="87"/>
        <v>9400000</v>
      </c>
      <c r="H721" s="67">
        <f t="shared" si="101"/>
        <v>6</v>
      </c>
    </row>
    <row r="722" spans="1:8" ht="12" customHeight="1">
      <c r="A722" s="66"/>
      <c r="B722" s="33" t="s">
        <v>158</v>
      </c>
      <c r="C722" s="53">
        <v>8000000</v>
      </c>
      <c r="D722" s="53">
        <v>0</v>
      </c>
      <c r="E722" s="53">
        <v>0</v>
      </c>
      <c r="F722" s="53">
        <f t="shared" si="86"/>
        <v>0</v>
      </c>
      <c r="G722" s="53">
        <f t="shared" si="87"/>
        <v>8000000</v>
      </c>
      <c r="H722" s="67">
        <f t="shared" si="101"/>
        <v>0</v>
      </c>
    </row>
    <row r="723" spans="1:8" ht="12" customHeight="1">
      <c r="A723" s="66">
        <v>525115</v>
      </c>
      <c r="B723" s="33" t="s">
        <v>43</v>
      </c>
      <c r="C723" s="53"/>
      <c r="D723" s="53"/>
      <c r="E723" s="53"/>
      <c r="F723" s="53"/>
      <c r="G723" s="53"/>
      <c r="H723" s="67"/>
    </row>
    <row r="724" spans="1:8" ht="12" customHeight="1">
      <c r="A724" s="66" t="s">
        <v>31</v>
      </c>
      <c r="B724" s="33" t="s">
        <v>160</v>
      </c>
      <c r="C724" s="53">
        <v>3600000</v>
      </c>
      <c r="D724" s="53">
        <v>0</v>
      </c>
      <c r="E724" s="53">
        <v>0</v>
      </c>
      <c r="F724" s="53">
        <f t="shared" si="86"/>
        <v>0</v>
      </c>
      <c r="G724" s="53">
        <f t="shared" si="87"/>
        <v>3600000</v>
      </c>
      <c r="H724" s="67">
        <f t="shared" ref="H724:H726" si="102">F724/C724*100</f>
        <v>0</v>
      </c>
    </row>
    <row r="725" spans="1:8" ht="12" customHeight="1">
      <c r="A725" s="66" t="s">
        <v>31</v>
      </c>
      <c r="B725" s="33" t="s">
        <v>159</v>
      </c>
      <c r="C725" s="53">
        <v>10500000</v>
      </c>
      <c r="D725" s="53">
        <v>0</v>
      </c>
      <c r="E725" s="53">
        <v>1500000</v>
      </c>
      <c r="F725" s="53">
        <f t="shared" si="86"/>
        <v>1500000</v>
      </c>
      <c r="G725" s="53">
        <f t="shared" si="87"/>
        <v>9000000</v>
      </c>
      <c r="H725" s="67">
        <f t="shared" si="102"/>
        <v>14.285714285714285</v>
      </c>
    </row>
    <row r="726" spans="1:8" ht="12" customHeight="1">
      <c r="A726" s="66" t="s">
        <v>31</v>
      </c>
      <c r="B726" s="33" t="s">
        <v>76</v>
      </c>
      <c r="C726" s="53">
        <v>21000000</v>
      </c>
      <c r="D726" s="53">
        <v>0</v>
      </c>
      <c r="E726" s="53">
        <v>450000</v>
      </c>
      <c r="F726" s="53">
        <f t="shared" si="86"/>
        <v>450000</v>
      </c>
      <c r="G726" s="53">
        <f t="shared" si="87"/>
        <v>20550000</v>
      </c>
      <c r="H726" s="67">
        <f t="shared" si="102"/>
        <v>2.1428571428571428</v>
      </c>
    </row>
    <row r="727" spans="1:8" ht="12" customHeight="1">
      <c r="A727" s="58" t="s">
        <v>56</v>
      </c>
      <c r="B727" s="59" t="s">
        <v>77</v>
      </c>
      <c r="C727" s="60"/>
      <c r="D727" s="53"/>
      <c r="E727" s="60"/>
      <c r="F727" s="53"/>
      <c r="G727" s="53"/>
      <c r="H727" s="67"/>
    </row>
    <row r="728" spans="1:8" ht="12" customHeight="1">
      <c r="A728" s="66">
        <v>525113</v>
      </c>
      <c r="B728" s="33" t="s">
        <v>39</v>
      </c>
      <c r="C728" s="53"/>
      <c r="D728" s="53"/>
      <c r="E728" s="53"/>
      <c r="F728" s="53"/>
      <c r="G728" s="53"/>
      <c r="H728" s="67"/>
    </row>
    <row r="729" spans="1:8" ht="12" customHeight="1">
      <c r="A729" s="66" t="s">
        <v>31</v>
      </c>
      <c r="B729" s="33" t="s">
        <v>78</v>
      </c>
      <c r="C729" s="53">
        <v>6300000</v>
      </c>
      <c r="D729" s="53">
        <v>0</v>
      </c>
      <c r="E729" s="53">
        <v>900000</v>
      </c>
      <c r="F729" s="53">
        <f t="shared" si="86"/>
        <v>900000</v>
      </c>
      <c r="G729" s="53">
        <f t="shared" si="87"/>
        <v>5400000</v>
      </c>
      <c r="H729" s="67">
        <f t="shared" ref="H729:H731" si="103">F729/C729*100</f>
        <v>14.285714285714285</v>
      </c>
    </row>
    <row r="730" spans="1:8" ht="12" customHeight="1">
      <c r="A730" s="66" t="s">
        <v>31</v>
      </c>
      <c r="B730" s="33" t="s">
        <v>79</v>
      </c>
      <c r="C730" s="53">
        <v>16000000</v>
      </c>
      <c r="D730" s="53">
        <v>0</v>
      </c>
      <c r="E730" s="53">
        <v>250000</v>
      </c>
      <c r="F730" s="53">
        <f t="shared" si="86"/>
        <v>250000</v>
      </c>
      <c r="G730" s="53">
        <f t="shared" si="87"/>
        <v>15750000</v>
      </c>
      <c r="H730" s="67">
        <f t="shared" si="103"/>
        <v>1.5625</v>
      </c>
    </row>
    <row r="731" spans="1:8" ht="12" customHeight="1">
      <c r="A731" s="66"/>
      <c r="B731" s="33" t="s">
        <v>158</v>
      </c>
      <c r="C731" s="53">
        <v>20000000</v>
      </c>
      <c r="D731" s="53">
        <v>0</v>
      </c>
      <c r="E731" s="53">
        <v>0</v>
      </c>
      <c r="F731" s="53">
        <f t="shared" si="86"/>
        <v>0</v>
      </c>
      <c r="G731" s="53">
        <f t="shared" si="87"/>
        <v>20000000</v>
      </c>
      <c r="H731" s="67">
        <f t="shared" si="103"/>
        <v>0</v>
      </c>
    </row>
    <row r="732" spans="1:8" ht="12" customHeight="1">
      <c r="A732" s="66">
        <v>525115</v>
      </c>
      <c r="B732" s="33" t="s">
        <v>43</v>
      </c>
      <c r="C732" s="53"/>
      <c r="D732" s="53"/>
      <c r="E732" s="53"/>
      <c r="F732" s="53"/>
      <c r="G732" s="53"/>
      <c r="H732" s="67"/>
    </row>
    <row r="733" spans="1:8" ht="12" customHeight="1">
      <c r="A733" s="66" t="s">
        <v>31</v>
      </c>
      <c r="B733" s="33" t="s">
        <v>75</v>
      </c>
      <c r="C733" s="53">
        <v>6300000</v>
      </c>
      <c r="D733" s="53">
        <v>0</v>
      </c>
      <c r="E733" s="53">
        <v>1350000</v>
      </c>
      <c r="F733" s="53">
        <f t="shared" si="86"/>
        <v>1350000</v>
      </c>
      <c r="G733" s="53">
        <f t="shared" si="87"/>
        <v>4950000</v>
      </c>
      <c r="H733" s="67">
        <f t="shared" ref="H733:H735" si="104">F733/C733*100</f>
        <v>21.428571428571427</v>
      </c>
    </row>
    <row r="734" spans="1:8" ht="12" customHeight="1">
      <c r="A734" s="66" t="s">
        <v>31</v>
      </c>
      <c r="B734" s="33" t="s">
        <v>80</v>
      </c>
      <c r="C734" s="53">
        <v>1500000</v>
      </c>
      <c r="D734" s="53">
        <v>0</v>
      </c>
      <c r="E734" s="53">
        <v>0</v>
      </c>
      <c r="F734" s="53">
        <f t="shared" si="86"/>
        <v>0</v>
      </c>
      <c r="G734" s="53">
        <f t="shared" si="87"/>
        <v>1500000</v>
      </c>
      <c r="H734" s="67">
        <f t="shared" si="104"/>
        <v>0</v>
      </c>
    </row>
    <row r="735" spans="1:8" ht="12" customHeight="1">
      <c r="A735" s="66" t="s">
        <v>31</v>
      </c>
      <c r="B735" s="33" t="s">
        <v>81</v>
      </c>
      <c r="C735" s="53">
        <v>21000000</v>
      </c>
      <c r="D735" s="53">
        <v>0</v>
      </c>
      <c r="E735" s="53">
        <v>750000</v>
      </c>
      <c r="F735" s="53">
        <f t="shared" ref="F735:F797" si="105">E735+D735</f>
        <v>750000</v>
      </c>
      <c r="G735" s="53">
        <f t="shared" ref="G735:G797" si="106">C735-F735</f>
        <v>20250000</v>
      </c>
      <c r="H735" s="67">
        <f t="shared" si="104"/>
        <v>3.5714285714285712</v>
      </c>
    </row>
    <row r="736" spans="1:8" ht="12" customHeight="1">
      <c r="A736" s="54">
        <v>53</v>
      </c>
      <c r="B736" s="54" t="s">
        <v>82</v>
      </c>
      <c r="C736" s="55"/>
      <c r="D736" s="56">
        <v>0</v>
      </c>
      <c r="E736" s="56"/>
      <c r="F736" s="56"/>
      <c r="G736" s="56"/>
      <c r="H736" s="69"/>
    </row>
    <row r="737" spans="1:8" ht="12" customHeight="1">
      <c r="A737" s="58" t="s">
        <v>50</v>
      </c>
      <c r="B737" s="59" t="s">
        <v>51</v>
      </c>
      <c r="C737" s="60"/>
      <c r="D737" s="53"/>
      <c r="E737" s="60"/>
      <c r="F737" s="53"/>
      <c r="G737" s="53"/>
      <c r="H737" s="67"/>
    </row>
    <row r="738" spans="1:8" ht="12" customHeight="1">
      <c r="A738" s="66">
        <v>525113</v>
      </c>
      <c r="B738" s="33" t="s">
        <v>39</v>
      </c>
      <c r="C738" s="53"/>
      <c r="D738" s="53"/>
      <c r="E738" s="53"/>
      <c r="F738" s="53"/>
      <c r="G738" s="53"/>
      <c r="H738" s="67"/>
    </row>
    <row r="739" spans="1:8" ht="12" customHeight="1">
      <c r="A739" s="66" t="s">
        <v>31</v>
      </c>
      <c r="B739" s="33" t="s">
        <v>83</v>
      </c>
      <c r="C739" s="53">
        <v>3600000</v>
      </c>
      <c r="D739" s="53">
        <v>0</v>
      </c>
      <c r="E739" s="53">
        <v>0</v>
      </c>
      <c r="F739" s="53">
        <f t="shared" si="105"/>
        <v>0</v>
      </c>
      <c r="G739" s="53">
        <f t="shared" si="106"/>
        <v>3600000</v>
      </c>
      <c r="H739" s="67">
        <f t="shared" ref="H739:H740" si="107">F739/C739*100</f>
        <v>0</v>
      </c>
    </row>
    <row r="740" spans="1:8" ht="12" customHeight="1">
      <c r="A740" s="66" t="s">
        <v>31</v>
      </c>
      <c r="B740" s="33" t="s">
        <v>84</v>
      </c>
      <c r="C740" s="53">
        <v>3650000</v>
      </c>
      <c r="D740" s="53">
        <v>0</v>
      </c>
      <c r="E740" s="53">
        <v>0</v>
      </c>
      <c r="F740" s="53">
        <f t="shared" si="105"/>
        <v>0</v>
      </c>
      <c r="G740" s="53">
        <f t="shared" si="106"/>
        <v>3650000</v>
      </c>
      <c r="H740" s="67">
        <f t="shared" si="107"/>
        <v>0</v>
      </c>
    </row>
    <row r="741" spans="1:8" ht="12" customHeight="1">
      <c r="A741" s="66">
        <v>525115</v>
      </c>
      <c r="B741" s="33" t="s">
        <v>43</v>
      </c>
      <c r="C741" s="53"/>
      <c r="D741" s="53"/>
      <c r="E741" s="53"/>
      <c r="F741" s="53"/>
      <c r="G741" s="53"/>
      <c r="H741" s="67"/>
    </row>
    <row r="742" spans="1:8" ht="12" customHeight="1">
      <c r="A742" s="66" t="s">
        <v>31</v>
      </c>
      <c r="B742" s="33" t="s">
        <v>162</v>
      </c>
      <c r="C742" s="53">
        <v>4000000</v>
      </c>
      <c r="D742" s="53">
        <v>1080000</v>
      </c>
      <c r="E742" s="53"/>
      <c r="F742" s="53">
        <f t="shared" si="105"/>
        <v>1080000</v>
      </c>
      <c r="G742" s="53">
        <f t="shared" si="106"/>
        <v>2920000</v>
      </c>
      <c r="H742" s="67">
        <f t="shared" ref="H742:H748" si="108">F742/C742*100</f>
        <v>27</v>
      </c>
    </row>
    <row r="743" spans="1:8" ht="12" customHeight="1">
      <c r="A743" s="66" t="s">
        <v>31</v>
      </c>
      <c r="B743" s="33" t="s">
        <v>85</v>
      </c>
      <c r="C743" s="53">
        <v>300000</v>
      </c>
      <c r="D743" s="53">
        <v>0</v>
      </c>
      <c r="E743" s="53">
        <v>0</v>
      </c>
      <c r="F743" s="53">
        <f t="shared" si="105"/>
        <v>0</v>
      </c>
      <c r="G743" s="53">
        <f t="shared" si="106"/>
        <v>300000</v>
      </c>
      <c r="H743" s="67">
        <f t="shared" si="108"/>
        <v>0</v>
      </c>
    </row>
    <row r="744" spans="1:8" ht="12" customHeight="1">
      <c r="A744" s="66" t="s">
        <v>31</v>
      </c>
      <c r="B744" s="33" t="s">
        <v>86</v>
      </c>
      <c r="C744" s="53">
        <v>7500000</v>
      </c>
      <c r="D744" s="53">
        <v>5970000</v>
      </c>
      <c r="E744" s="53">
        <v>0</v>
      </c>
      <c r="F744" s="53">
        <f t="shared" si="105"/>
        <v>5970000</v>
      </c>
      <c r="G744" s="53">
        <f t="shared" si="106"/>
        <v>1530000</v>
      </c>
      <c r="H744" s="67">
        <f t="shared" si="108"/>
        <v>79.600000000000009</v>
      </c>
    </row>
    <row r="745" spans="1:8" ht="12" customHeight="1">
      <c r="A745" s="66" t="s">
        <v>31</v>
      </c>
      <c r="B745" s="33" t="s">
        <v>163</v>
      </c>
      <c r="C745" s="53">
        <v>5000000</v>
      </c>
      <c r="D745" s="53">
        <v>2000000</v>
      </c>
      <c r="E745" s="53"/>
      <c r="F745" s="53">
        <f t="shared" si="105"/>
        <v>2000000</v>
      </c>
      <c r="G745" s="53">
        <f t="shared" si="106"/>
        <v>3000000</v>
      </c>
      <c r="H745" s="67">
        <f t="shared" si="108"/>
        <v>40</v>
      </c>
    </row>
    <row r="746" spans="1:8" ht="12" customHeight="1">
      <c r="A746" s="66"/>
      <c r="B746" s="33" t="s">
        <v>164</v>
      </c>
      <c r="C746" s="53">
        <v>5000000</v>
      </c>
      <c r="D746" s="53">
        <v>5000000</v>
      </c>
      <c r="E746" s="53">
        <v>0</v>
      </c>
      <c r="F746" s="53">
        <f t="shared" si="105"/>
        <v>5000000</v>
      </c>
      <c r="G746" s="53">
        <f t="shared" si="106"/>
        <v>0</v>
      </c>
      <c r="H746" s="67">
        <f t="shared" si="108"/>
        <v>100</v>
      </c>
    </row>
    <row r="747" spans="1:8" ht="12" customHeight="1">
      <c r="A747" s="66" t="s">
        <v>31</v>
      </c>
      <c r="B747" s="33" t="s">
        <v>87</v>
      </c>
      <c r="C747" s="53">
        <v>6000000</v>
      </c>
      <c r="D747" s="53">
        <v>0</v>
      </c>
      <c r="E747" s="53">
        <v>0</v>
      </c>
      <c r="F747" s="53">
        <f t="shared" si="105"/>
        <v>0</v>
      </c>
      <c r="G747" s="53">
        <f t="shared" si="106"/>
        <v>6000000</v>
      </c>
      <c r="H747" s="67">
        <f t="shared" si="108"/>
        <v>0</v>
      </c>
    </row>
    <row r="748" spans="1:8" ht="12" customHeight="1">
      <c r="A748" s="66" t="s">
        <v>31</v>
      </c>
      <c r="B748" s="33" t="s">
        <v>88</v>
      </c>
      <c r="C748" s="53">
        <v>4500000</v>
      </c>
      <c r="D748" s="53">
        <v>0</v>
      </c>
      <c r="E748" s="53">
        <v>0</v>
      </c>
      <c r="F748" s="53">
        <f t="shared" si="105"/>
        <v>0</v>
      </c>
      <c r="G748" s="53">
        <f t="shared" si="106"/>
        <v>4500000</v>
      </c>
      <c r="H748" s="67">
        <f t="shared" si="108"/>
        <v>0</v>
      </c>
    </row>
    <row r="749" spans="1:8" ht="12" customHeight="1">
      <c r="A749" s="66">
        <v>525119</v>
      </c>
      <c r="B749" s="33" t="s">
        <v>63</v>
      </c>
      <c r="C749" s="65"/>
      <c r="D749" s="53"/>
      <c r="E749" s="53"/>
      <c r="F749" s="53"/>
      <c r="G749" s="53"/>
      <c r="H749" s="67"/>
    </row>
    <row r="750" spans="1:8" ht="12" customHeight="1">
      <c r="A750" s="66"/>
      <c r="B750" s="33" t="s">
        <v>165</v>
      </c>
      <c r="C750" s="53">
        <v>2400000</v>
      </c>
      <c r="D750" s="53">
        <v>0</v>
      </c>
      <c r="E750" s="53">
        <v>0</v>
      </c>
      <c r="F750" s="53">
        <f t="shared" si="105"/>
        <v>0</v>
      </c>
      <c r="G750" s="53">
        <f t="shared" si="106"/>
        <v>2400000</v>
      </c>
      <c r="H750" s="67">
        <f t="shared" ref="H750:H763" si="109">F750/C750*100</f>
        <v>0</v>
      </c>
    </row>
    <row r="751" spans="1:8" ht="12" customHeight="1">
      <c r="A751" s="70" t="s">
        <v>31</v>
      </c>
      <c r="B751" s="33" t="s">
        <v>89</v>
      </c>
      <c r="C751" s="53">
        <v>2300000</v>
      </c>
      <c r="D751" s="53">
        <v>0</v>
      </c>
      <c r="E751" s="53">
        <v>0</v>
      </c>
      <c r="F751" s="53">
        <f t="shared" si="105"/>
        <v>0</v>
      </c>
      <c r="G751" s="53">
        <f t="shared" si="106"/>
        <v>2300000</v>
      </c>
      <c r="H751" s="67">
        <f t="shared" si="109"/>
        <v>0</v>
      </c>
    </row>
    <row r="752" spans="1:8" ht="12" customHeight="1">
      <c r="A752" s="70" t="s">
        <v>31</v>
      </c>
      <c r="B752" s="33" t="s">
        <v>90</v>
      </c>
      <c r="C752" s="53">
        <v>20000000</v>
      </c>
      <c r="D752" s="53">
        <v>0</v>
      </c>
      <c r="E752" s="53">
        <v>0</v>
      </c>
      <c r="F752" s="53">
        <f t="shared" si="105"/>
        <v>0</v>
      </c>
      <c r="G752" s="53">
        <f t="shared" si="106"/>
        <v>20000000</v>
      </c>
      <c r="H752" s="67">
        <f t="shared" si="109"/>
        <v>0</v>
      </c>
    </row>
    <row r="753" spans="1:8" ht="12" customHeight="1">
      <c r="A753" s="70" t="s">
        <v>31</v>
      </c>
      <c r="B753" s="33" t="s">
        <v>91</v>
      </c>
      <c r="C753" s="53">
        <v>12625000</v>
      </c>
      <c r="D753" s="53">
        <v>0</v>
      </c>
      <c r="E753" s="53">
        <v>0</v>
      </c>
      <c r="F753" s="53">
        <f t="shared" si="105"/>
        <v>0</v>
      </c>
      <c r="G753" s="53">
        <f t="shared" si="106"/>
        <v>12625000</v>
      </c>
      <c r="H753" s="67">
        <f t="shared" si="109"/>
        <v>0</v>
      </c>
    </row>
    <row r="754" spans="1:8" ht="12" customHeight="1">
      <c r="A754" s="70" t="s">
        <v>31</v>
      </c>
      <c r="B754" s="33" t="s">
        <v>92</v>
      </c>
      <c r="C754" s="53">
        <v>3030000</v>
      </c>
      <c r="D754" s="53">
        <v>0</v>
      </c>
      <c r="E754" s="53">
        <v>0</v>
      </c>
      <c r="F754" s="53">
        <f t="shared" si="105"/>
        <v>0</v>
      </c>
      <c r="G754" s="53">
        <f t="shared" si="106"/>
        <v>3030000</v>
      </c>
      <c r="H754" s="67">
        <f t="shared" si="109"/>
        <v>0</v>
      </c>
    </row>
    <row r="755" spans="1:8" ht="12" customHeight="1">
      <c r="A755" s="70" t="s">
        <v>31</v>
      </c>
      <c r="B755" s="33" t="s">
        <v>93</v>
      </c>
      <c r="C755" s="53">
        <v>6060000</v>
      </c>
      <c r="D755" s="53">
        <v>0</v>
      </c>
      <c r="E755" s="53">
        <v>0</v>
      </c>
      <c r="F755" s="53">
        <f t="shared" si="105"/>
        <v>0</v>
      </c>
      <c r="G755" s="53">
        <f t="shared" si="106"/>
        <v>6060000</v>
      </c>
      <c r="H755" s="67">
        <f t="shared" si="109"/>
        <v>0</v>
      </c>
    </row>
    <row r="756" spans="1:8" ht="12" customHeight="1">
      <c r="A756" s="70" t="s">
        <v>31</v>
      </c>
      <c r="B756" s="33" t="s">
        <v>94</v>
      </c>
      <c r="C756" s="53">
        <v>2350000</v>
      </c>
      <c r="D756" s="53">
        <v>0</v>
      </c>
      <c r="E756" s="53">
        <v>0</v>
      </c>
      <c r="F756" s="53">
        <f t="shared" si="105"/>
        <v>0</v>
      </c>
      <c r="G756" s="53">
        <f t="shared" si="106"/>
        <v>2350000</v>
      </c>
      <c r="H756" s="67">
        <f t="shared" si="109"/>
        <v>0</v>
      </c>
    </row>
    <row r="757" spans="1:8" ht="12" customHeight="1">
      <c r="A757" s="70" t="s">
        <v>31</v>
      </c>
      <c r="B757" s="33" t="s">
        <v>95</v>
      </c>
      <c r="C757" s="53">
        <v>9400000</v>
      </c>
      <c r="D757" s="53">
        <v>0</v>
      </c>
      <c r="E757" s="53">
        <v>0</v>
      </c>
      <c r="F757" s="53">
        <f t="shared" si="105"/>
        <v>0</v>
      </c>
      <c r="G757" s="53">
        <f t="shared" si="106"/>
        <v>9400000</v>
      </c>
      <c r="H757" s="67">
        <f t="shared" si="109"/>
        <v>0</v>
      </c>
    </row>
    <row r="758" spans="1:8" ht="12" customHeight="1">
      <c r="A758" s="70" t="s">
        <v>31</v>
      </c>
      <c r="B758" s="33" t="s">
        <v>96</v>
      </c>
      <c r="C758" s="53">
        <v>3525000</v>
      </c>
      <c r="D758" s="53">
        <v>0</v>
      </c>
      <c r="E758" s="53">
        <v>0</v>
      </c>
      <c r="F758" s="53">
        <f t="shared" si="105"/>
        <v>0</v>
      </c>
      <c r="G758" s="53">
        <f t="shared" si="106"/>
        <v>3525000</v>
      </c>
      <c r="H758" s="67">
        <f t="shared" si="109"/>
        <v>0</v>
      </c>
    </row>
    <row r="759" spans="1:8" ht="12" customHeight="1">
      <c r="A759" s="70" t="s">
        <v>31</v>
      </c>
      <c r="B759" s="33" t="s">
        <v>97</v>
      </c>
      <c r="C759" s="53">
        <v>3525000</v>
      </c>
      <c r="D759" s="53">
        <v>0</v>
      </c>
      <c r="E759" s="53">
        <v>0</v>
      </c>
      <c r="F759" s="53">
        <f t="shared" si="105"/>
        <v>0</v>
      </c>
      <c r="G759" s="53">
        <f t="shared" si="106"/>
        <v>3525000</v>
      </c>
      <c r="H759" s="67">
        <f t="shared" si="109"/>
        <v>0</v>
      </c>
    </row>
    <row r="760" spans="1:8" ht="12" customHeight="1">
      <c r="A760" s="70" t="s">
        <v>31</v>
      </c>
      <c r="B760" s="33" t="s">
        <v>98</v>
      </c>
      <c r="C760" s="53">
        <v>1175000</v>
      </c>
      <c r="D760" s="53">
        <v>0</v>
      </c>
      <c r="E760" s="53">
        <v>0</v>
      </c>
      <c r="F760" s="53">
        <f t="shared" si="105"/>
        <v>0</v>
      </c>
      <c r="G760" s="53">
        <f t="shared" si="106"/>
        <v>1175000</v>
      </c>
      <c r="H760" s="67">
        <f t="shared" si="109"/>
        <v>0</v>
      </c>
    </row>
    <row r="761" spans="1:8" ht="12" customHeight="1">
      <c r="A761" s="70" t="s">
        <v>31</v>
      </c>
      <c r="B761" s="33" t="s">
        <v>99</v>
      </c>
      <c r="C761" s="53">
        <v>64400000</v>
      </c>
      <c r="D761" s="53">
        <v>45072000</v>
      </c>
      <c r="E761" s="53">
        <v>0</v>
      </c>
      <c r="F761" s="53">
        <f t="shared" si="105"/>
        <v>45072000</v>
      </c>
      <c r="G761" s="53">
        <f t="shared" si="106"/>
        <v>19328000</v>
      </c>
      <c r="H761" s="67">
        <f t="shared" si="109"/>
        <v>69.987577639751549</v>
      </c>
    </row>
    <row r="762" spans="1:8" ht="12" customHeight="1">
      <c r="A762" s="70" t="s">
        <v>31</v>
      </c>
      <c r="B762" s="33" t="s">
        <v>100</v>
      </c>
      <c r="C762" s="53">
        <v>2350000</v>
      </c>
      <c r="D762" s="53">
        <v>0</v>
      </c>
      <c r="E762" s="53">
        <v>0</v>
      </c>
      <c r="F762" s="53">
        <f t="shared" si="105"/>
        <v>0</v>
      </c>
      <c r="G762" s="53">
        <f t="shared" si="106"/>
        <v>2350000</v>
      </c>
      <c r="H762" s="67">
        <f t="shared" si="109"/>
        <v>0</v>
      </c>
    </row>
    <row r="763" spans="1:8" ht="12" customHeight="1">
      <c r="A763" s="70" t="s">
        <v>31</v>
      </c>
      <c r="B763" s="33" t="s">
        <v>101</v>
      </c>
      <c r="C763" s="53">
        <v>23000000</v>
      </c>
      <c r="D763" s="53">
        <v>0</v>
      </c>
      <c r="E763" s="53">
        <v>0</v>
      </c>
      <c r="F763" s="53">
        <f t="shared" si="105"/>
        <v>0</v>
      </c>
      <c r="G763" s="53">
        <f t="shared" si="106"/>
        <v>23000000</v>
      </c>
      <c r="H763" s="67">
        <f t="shared" si="109"/>
        <v>0</v>
      </c>
    </row>
    <row r="764" spans="1:8" ht="12" customHeight="1">
      <c r="A764" s="58" t="s">
        <v>56</v>
      </c>
      <c r="B764" s="59" t="s">
        <v>102</v>
      </c>
      <c r="C764" s="60"/>
      <c r="D764" s="53"/>
      <c r="E764" s="60"/>
      <c r="F764" s="53"/>
      <c r="G764" s="53"/>
      <c r="H764" s="67"/>
    </row>
    <row r="765" spans="1:8" ht="12" customHeight="1">
      <c r="A765" s="66">
        <v>525113</v>
      </c>
      <c r="B765" s="33" t="s">
        <v>39</v>
      </c>
      <c r="C765" s="53"/>
      <c r="D765" s="53"/>
      <c r="E765" s="53"/>
      <c r="F765" s="53"/>
      <c r="G765" s="53"/>
      <c r="H765" s="67"/>
    </row>
    <row r="766" spans="1:8" ht="12" customHeight="1">
      <c r="A766" s="66" t="s">
        <v>31</v>
      </c>
      <c r="B766" s="33" t="s">
        <v>103</v>
      </c>
      <c r="C766" s="53">
        <v>3600000</v>
      </c>
      <c r="D766" s="53">
        <v>0</v>
      </c>
      <c r="E766" s="53">
        <v>0</v>
      </c>
      <c r="F766" s="53">
        <f t="shared" si="105"/>
        <v>0</v>
      </c>
      <c r="G766" s="53">
        <f t="shared" si="106"/>
        <v>3600000</v>
      </c>
      <c r="H766" s="67">
        <f t="shared" ref="H766:H768" si="110">F766/C766*100</f>
        <v>0</v>
      </c>
    </row>
    <row r="767" spans="1:8" ht="12" customHeight="1">
      <c r="A767" s="66" t="s">
        <v>31</v>
      </c>
      <c r="B767" s="33" t="s">
        <v>104</v>
      </c>
      <c r="C767" s="53">
        <v>4000000</v>
      </c>
      <c r="D767" s="53">
        <v>0</v>
      </c>
      <c r="E767" s="53">
        <v>0</v>
      </c>
      <c r="F767" s="53">
        <f t="shared" si="105"/>
        <v>0</v>
      </c>
      <c r="G767" s="53">
        <f t="shared" si="106"/>
        <v>4000000</v>
      </c>
      <c r="H767" s="67">
        <f t="shared" si="110"/>
        <v>0</v>
      </c>
    </row>
    <row r="768" spans="1:8" ht="12" customHeight="1">
      <c r="A768" s="66" t="s">
        <v>31</v>
      </c>
      <c r="B768" s="33" t="s">
        <v>105</v>
      </c>
      <c r="C768" s="53">
        <v>7300000</v>
      </c>
      <c r="D768" s="53">
        <v>0</v>
      </c>
      <c r="E768" s="53">
        <v>0</v>
      </c>
      <c r="F768" s="53">
        <f t="shared" si="105"/>
        <v>0</v>
      </c>
      <c r="G768" s="53">
        <f t="shared" si="106"/>
        <v>7300000</v>
      </c>
      <c r="H768" s="67">
        <f t="shared" si="110"/>
        <v>0</v>
      </c>
    </row>
    <row r="769" spans="1:8" ht="12" customHeight="1">
      <c r="A769" s="66">
        <v>525115</v>
      </c>
      <c r="B769" s="33" t="s">
        <v>43</v>
      </c>
      <c r="C769" s="53"/>
      <c r="D769" s="53"/>
      <c r="E769" s="53"/>
      <c r="F769" s="53"/>
      <c r="G769" s="53"/>
      <c r="H769" s="67"/>
    </row>
    <row r="770" spans="1:8" ht="12" customHeight="1">
      <c r="A770" s="66" t="s">
        <v>31</v>
      </c>
      <c r="B770" s="33" t="s">
        <v>106</v>
      </c>
      <c r="C770" s="53">
        <v>300000</v>
      </c>
      <c r="D770" s="53">
        <v>0</v>
      </c>
      <c r="E770" s="53">
        <v>0</v>
      </c>
      <c r="F770" s="53">
        <f t="shared" si="105"/>
        <v>0</v>
      </c>
      <c r="G770" s="53">
        <f t="shared" si="106"/>
        <v>300000</v>
      </c>
      <c r="H770" s="67">
        <f t="shared" ref="H770:H778" si="111">F770/C770*100</f>
        <v>0</v>
      </c>
    </row>
    <row r="771" spans="1:8" ht="12" customHeight="1">
      <c r="A771" s="66" t="s">
        <v>31</v>
      </c>
      <c r="B771" s="33" t="s">
        <v>107</v>
      </c>
      <c r="C771" s="53">
        <v>400000</v>
      </c>
      <c r="D771" s="53">
        <v>0</v>
      </c>
      <c r="E771" s="53">
        <v>0</v>
      </c>
      <c r="F771" s="53">
        <f t="shared" si="105"/>
        <v>0</v>
      </c>
      <c r="G771" s="53">
        <f t="shared" si="106"/>
        <v>400000</v>
      </c>
      <c r="H771" s="67">
        <f t="shared" si="111"/>
        <v>0</v>
      </c>
    </row>
    <row r="772" spans="1:8" ht="12" customHeight="1">
      <c r="A772" s="66" t="s">
        <v>31</v>
      </c>
      <c r="B772" s="33" t="s">
        <v>108</v>
      </c>
      <c r="C772" s="53">
        <v>30000000</v>
      </c>
      <c r="D772" s="53">
        <v>0</v>
      </c>
      <c r="E772" s="53"/>
      <c r="F772" s="53">
        <f t="shared" si="105"/>
        <v>0</v>
      </c>
      <c r="G772" s="53">
        <f t="shared" si="106"/>
        <v>30000000</v>
      </c>
      <c r="H772" s="67">
        <f t="shared" si="111"/>
        <v>0</v>
      </c>
    </row>
    <row r="773" spans="1:8" ht="12" customHeight="1">
      <c r="A773" s="66" t="s">
        <v>31</v>
      </c>
      <c r="B773" s="33" t="s">
        <v>109</v>
      </c>
      <c r="C773" s="53">
        <v>18000000</v>
      </c>
      <c r="D773" s="53">
        <v>0</v>
      </c>
      <c r="E773" s="53"/>
      <c r="F773" s="53">
        <f t="shared" si="105"/>
        <v>0</v>
      </c>
      <c r="G773" s="53">
        <f t="shared" si="106"/>
        <v>18000000</v>
      </c>
      <c r="H773" s="67">
        <f t="shared" si="111"/>
        <v>0</v>
      </c>
    </row>
    <row r="774" spans="1:8" ht="12" customHeight="1">
      <c r="A774" s="66" t="s">
        <v>31</v>
      </c>
      <c r="B774" s="33" t="s">
        <v>110</v>
      </c>
      <c r="C774" s="53">
        <v>7200000</v>
      </c>
      <c r="D774" s="53">
        <v>0</v>
      </c>
      <c r="E774" s="53">
        <v>0</v>
      </c>
      <c r="F774" s="53">
        <f t="shared" si="105"/>
        <v>0</v>
      </c>
      <c r="G774" s="53">
        <f t="shared" si="106"/>
        <v>7200000</v>
      </c>
      <c r="H774" s="67">
        <f t="shared" si="111"/>
        <v>0</v>
      </c>
    </row>
    <row r="775" spans="1:8" ht="12" customHeight="1">
      <c r="A775" s="66" t="s">
        <v>31</v>
      </c>
      <c r="B775" s="33" t="s">
        <v>111</v>
      </c>
      <c r="C775" s="53">
        <v>9600000</v>
      </c>
      <c r="D775" s="53">
        <v>0</v>
      </c>
      <c r="E775" s="53">
        <v>0</v>
      </c>
      <c r="F775" s="53">
        <f t="shared" si="105"/>
        <v>0</v>
      </c>
      <c r="G775" s="53">
        <f t="shared" si="106"/>
        <v>9600000</v>
      </c>
      <c r="H775" s="67">
        <f t="shared" si="111"/>
        <v>0</v>
      </c>
    </row>
    <row r="776" spans="1:8" ht="12" customHeight="1">
      <c r="A776" s="66" t="s">
        <v>31</v>
      </c>
      <c r="B776" s="33" t="s">
        <v>112</v>
      </c>
      <c r="C776" s="53">
        <v>4000000</v>
      </c>
      <c r="D776" s="53">
        <v>0</v>
      </c>
      <c r="E776" s="53">
        <v>0</v>
      </c>
      <c r="F776" s="53">
        <f t="shared" si="105"/>
        <v>0</v>
      </c>
      <c r="G776" s="53">
        <f t="shared" si="106"/>
        <v>4000000</v>
      </c>
      <c r="H776" s="67">
        <f t="shared" si="111"/>
        <v>0</v>
      </c>
    </row>
    <row r="777" spans="1:8" ht="12" customHeight="1">
      <c r="A777" s="70" t="s">
        <v>31</v>
      </c>
      <c r="B777" s="33" t="s">
        <v>113</v>
      </c>
      <c r="C777" s="53">
        <v>3000000</v>
      </c>
      <c r="D777" s="53">
        <v>0</v>
      </c>
      <c r="E777" s="53">
        <v>0</v>
      </c>
      <c r="F777" s="53">
        <f t="shared" si="105"/>
        <v>0</v>
      </c>
      <c r="G777" s="53">
        <f t="shared" si="106"/>
        <v>3000000</v>
      </c>
      <c r="H777" s="67">
        <f t="shared" si="111"/>
        <v>0</v>
      </c>
    </row>
    <row r="778" spans="1:8" ht="12" customHeight="1">
      <c r="A778" s="70" t="s">
        <v>31</v>
      </c>
      <c r="B778" s="33" t="s">
        <v>114</v>
      </c>
      <c r="C778" s="53">
        <v>2600000</v>
      </c>
      <c r="D778" s="53">
        <v>0</v>
      </c>
      <c r="E778" s="53">
        <v>0</v>
      </c>
      <c r="F778" s="53">
        <f t="shared" si="105"/>
        <v>0</v>
      </c>
      <c r="G778" s="53">
        <f t="shared" si="106"/>
        <v>2600000</v>
      </c>
      <c r="H778" s="67">
        <f t="shared" si="111"/>
        <v>0</v>
      </c>
    </row>
    <row r="779" spans="1:8" ht="12" customHeight="1">
      <c r="A779" s="66">
        <v>525119</v>
      </c>
      <c r="B779" s="33" t="s">
        <v>63</v>
      </c>
      <c r="C779" s="53"/>
      <c r="D779" s="53"/>
      <c r="E779" s="53"/>
      <c r="F779" s="53"/>
      <c r="G779" s="53"/>
      <c r="H779" s="67"/>
    </row>
    <row r="780" spans="1:8" ht="12" customHeight="1">
      <c r="A780" s="66" t="s">
        <v>31</v>
      </c>
      <c r="B780" s="33" t="s">
        <v>115</v>
      </c>
      <c r="C780" s="53">
        <v>4750000</v>
      </c>
      <c r="D780" s="53">
        <v>0</v>
      </c>
      <c r="E780" s="53">
        <v>0</v>
      </c>
      <c r="F780" s="53">
        <f t="shared" si="105"/>
        <v>0</v>
      </c>
      <c r="G780" s="53">
        <f t="shared" si="106"/>
        <v>4750000</v>
      </c>
      <c r="H780" s="67">
        <f t="shared" ref="H780:H797" si="112">F780/C780*100</f>
        <v>0</v>
      </c>
    </row>
    <row r="781" spans="1:8" ht="12" customHeight="1">
      <c r="A781" s="66" t="s">
        <v>31</v>
      </c>
      <c r="B781" s="33" t="s">
        <v>116</v>
      </c>
      <c r="C781" s="53">
        <v>4750000</v>
      </c>
      <c r="D781" s="53">
        <v>0</v>
      </c>
      <c r="E781" s="53">
        <v>0</v>
      </c>
      <c r="F781" s="53">
        <f t="shared" si="105"/>
        <v>0</v>
      </c>
      <c r="G781" s="53">
        <f t="shared" si="106"/>
        <v>4750000</v>
      </c>
      <c r="H781" s="67">
        <f t="shared" si="112"/>
        <v>0</v>
      </c>
    </row>
    <row r="782" spans="1:8" ht="12" customHeight="1">
      <c r="A782" s="66" t="s">
        <v>31</v>
      </c>
      <c r="B782" s="33" t="s">
        <v>117</v>
      </c>
      <c r="C782" s="53">
        <v>20000000</v>
      </c>
      <c r="D782" s="53">
        <v>0</v>
      </c>
      <c r="E782" s="53">
        <v>0</v>
      </c>
      <c r="F782" s="53">
        <f t="shared" si="105"/>
        <v>0</v>
      </c>
      <c r="G782" s="53">
        <f t="shared" si="106"/>
        <v>20000000</v>
      </c>
      <c r="H782" s="67">
        <f t="shared" si="112"/>
        <v>0</v>
      </c>
    </row>
    <row r="783" spans="1:8" ht="12" customHeight="1">
      <c r="A783" s="70" t="s">
        <v>31</v>
      </c>
      <c r="B783" s="33" t="s">
        <v>118</v>
      </c>
      <c r="C783" s="53">
        <v>13000000</v>
      </c>
      <c r="D783" s="53">
        <v>0</v>
      </c>
      <c r="E783" s="53">
        <v>0</v>
      </c>
      <c r="F783" s="53">
        <f t="shared" si="105"/>
        <v>0</v>
      </c>
      <c r="G783" s="53">
        <f t="shared" si="106"/>
        <v>13000000</v>
      </c>
      <c r="H783" s="67">
        <f t="shared" si="112"/>
        <v>0</v>
      </c>
    </row>
    <row r="784" spans="1:8" ht="12" customHeight="1">
      <c r="A784" s="70" t="s">
        <v>31</v>
      </c>
      <c r="B784" s="33" t="s">
        <v>119</v>
      </c>
      <c r="C784" s="53">
        <v>2100000</v>
      </c>
      <c r="D784" s="53">
        <v>0</v>
      </c>
      <c r="E784" s="53">
        <v>0</v>
      </c>
      <c r="F784" s="53">
        <f t="shared" si="105"/>
        <v>0</v>
      </c>
      <c r="G784" s="53">
        <f t="shared" si="106"/>
        <v>2100000</v>
      </c>
      <c r="H784" s="67">
        <f t="shared" si="112"/>
        <v>0</v>
      </c>
    </row>
    <row r="785" spans="1:8" ht="12" customHeight="1">
      <c r="A785" s="70" t="s">
        <v>31</v>
      </c>
      <c r="B785" s="33" t="s">
        <v>120</v>
      </c>
      <c r="C785" s="53">
        <v>5200000</v>
      </c>
      <c r="D785" s="53">
        <v>0</v>
      </c>
      <c r="E785" s="53">
        <v>0</v>
      </c>
      <c r="F785" s="53">
        <f t="shared" si="105"/>
        <v>0</v>
      </c>
      <c r="G785" s="53">
        <f t="shared" si="106"/>
        <v>5200000</v>
      </c>
      <c r="H785" s="67">
        <f t="shared" si="112"/>
        <v>0</v>
      </c>
    </row>
    <row r="786" spans="1:8" ht="12" customHeight="1">
      <c r="A786" s="70" t="s">
        <v>31</v>
      </c>
      <c r="B786" s="33" t="s">
        <v>121</v>
      </c>
      <c r="C786" s="53">
        <v>2520000</v>
      </c>
      <c r="D786" s="53">
        <v>0</v>
      </c>
      <c r="E786" s="53">
        <v>0</v>
      </c>
      <c r="F786" s="53">
        <f t="shared" si="105"/>
        <v>0</v>
      </c>
      <c r="G786" s="53">
        <f t="shared" si="106"/>
        <v>2520000</v>
      </c>
      <c r="H786" s="67">
        <f t="shared" si="112"/>
        <v>0</v>
      </c>
    </row>
    <row r="787" spans="1:8" ht="12" customHeight="1">
      <c r="A787" s="70" t="s">
        <v>31</v>
      </c>
      <c r="B787" s="33" t="s">
        <v>122</v>
      </c>
      <c r="C787" s="53">
        <v>3150000</v>
      </c>
      <c r="D787" s="53">
        <v>0</v>
      </c>
      <c r="E787" s="53">
        <v>0</v>
      </c>
      <c r="F787" s="53">
        <f t="shared" si="105"/>
        <v>0</v>
      </c>
      <c r="G787" s="53">
        <f t="shared" si="106"/>
        <v>3150000</v>
      </c>
      <c r="H787" s="67">
        <f t="shared" si="112"/>
        <v>0</v>
      </c>
    </row>
    <row r="788" spans="1:8" ht="12" customHeight="1">
      <c r="A788" s="70" t="s">
        <v>31</v>
      </c>
      <c r="B788" s="33" t="s">
        <v>123</v>
      </c>
      <c r="C788" s="53">
        <v>8400000</v>
      </c>
      <c r="D788" s="53">
        <v>0</v>
      </c>
      <c r="E788" s="53">
        <v>0</v>
      </c>
      <c r="F788" s="53">
        <f t="shared" si="105"/>
        <v>0</v>
      </c>
      <c r="G788" s="53">
        <f t="shared" si="106"/>
        <v>8400000</v>
      </c>
      <c r="H788" s="67">
        <f t="shared" si="112"/>
        <v>0</v>
      </c>
    </row>
    <row r="789" spans="1:8" ht="12" customHeight="1">
      <c r="A789" s="70" t="s">
        <v>31</v>
      </c>
      <c r="B789" s="33" t="s">
        <v>124</v>
      </c>
      <c r="C789" s="53">
        <v>6225000</v>
      </c>
      <c r="D789" s="53">
        <v>0</v>
      </c>
      <c r="E789" s="53">
        <v>0</v>
      </c>
      <c r="F789" s="53">
        <f t="shared" si="105"/>
        <v>0</v>
      </c>
      <c r="G789" s="53">
        <f t="shared" si="106"/>
        <v>6225000</v>
      </c>
      <c r="H789" s="67">
        <f t="shared" si="112"/>
        <v>0</v>
      </c>
    </row>
    <row r="790" spans="1:8" ht="12" customHeight="1">
      <c r="A790" s="70" t="s">
        <v>31</v>
      </c>
      <c r="B790" s="33" t="s">
        <v>125</v>
      </c>
      <c r="C790" s="53">
        <v>8200000</v>
      </c>
      <c r="D790" s="53">
        <v>0</v>
      </c>
      <c r="E790" s="53">
        <v>0</v>
      </c>
      <c r="F790" s="53">
        <f t="shared" si="105"/>
        <v>0</v>
      </c>
      <c r="G790" s="53">
        <f t="shared" si="106"/>
        <v>8200000</v>
      </c>
      <c r="H790" s="67">
        <f t="shared" si="112"/>
        <v>0</v>
      </c>
    </row>
    <row r="791" spans="1:8" ht="12" customHeight="1">
      <c r="A791" s="70" t="s">
        <v>31</v>
      </c>
      <c r="B791" s="33" t="s">
        <v>126</v>
      </c>
      <c r="C791" s="53">
        <v>12300000</v>
      </c>
      <c r="D791" s="53">
        <v>0</v>
      </c>
      <c r="E791" s="53">
        <v>0</v>
      </c>
      <c r="F791" s="53">
        <f t="shared" si="105"/>
        <v>0</v>
      </c>
      <c r="G791" s="53">
        <f t="shared" si="106"/>
        <v>12300000</v>
      </c>
      <c r="H791" s="67">
        <f t="shared" si="112"/>
        <v>0</v>
      </c>
    </row>
    <row r="792" spans="1:8" ht="12" customHeight="1">
      <c r="A792" s="70" t="s">
        <v>31</v>
      </c>
      <c r="B792" s="33" t="s">
        <v>127</v>
      </c>
      <c r="C792" s="53">
        <v>6150000</v>
      </c>
      <c r="D792" s="53">
        <v>0</v>
      </c>
      <c r="E792" s="53">
        <v>0</v>
      </c>
      <c r="F792" s="53">
        <f t="shared" si="105"/>
        <v>0</v>
      </c>
      <c r="G792" s="53">
        <f t="shared" si="106"/>
        <v>6150000</v>
      </c>
      <c r="H792" s="67">
        <f t="shared" si="112"/>
        <v>0</v>
      </c>
    </row>
    <row r="793" spans="1:8" ht="12" customHeight="1">
      <c r="A793" s="70" t="s">
        <v>31</v>
      </c>
      <c r="B793" s="33" t="s">
        <v>128</v>
      </c>
      <c r="C793" s="53">
        <v>2050000</v>
      </c>
      <c r="D793" s="53">
        <v>0</v>
      </c>
      <c r="E793" s="53">
        <v>0</v>
      </c>
      <c r="F793" s="53">
        <f t="shared" si="105"/>
        <v>0</v>
      </c>
      <c r="G793" s="53">
        <f t="shared" si="106"/>
        <v>2050000</v>
      </c>
      <c r="H793" s="67">
        <f t="shared" si="112"/>
        <v>0</v>
      </c>
    </row>
    <row r="794" spans="1:8" ht="12" customHeight="1">
      <c r="A794" s="70" t="s">
        <v>31</v>
      </c>
      <c r="B794" s="33" t="s">
        <v>129</v>
      </c>
      <c r="C794" s="53">
        <v>180400000</v>
      </c>
      <c r="D794" s="53">
        <v>0</v>
      </c>
      <c r="E794" s="53"/>
      <c r="F794" s="53">
        <f t="shared" si="105"/>
        <v>0</v>
      </c>
      <c r="G794" s="53">
        <f t="shared" si="106"/>
        <v>180400000</v>
      </c>
      <c r="H794" s="67">
        <f t="shared" si="112"/>
        <v>0</v>
      </c>
    </row>
    <row r="795" spans="1:8" ht="12" customHeight="1">
      <c r="A795" s="70" t="s">
        <v>31</v>
      </c>
      <c r="B795" s="33" t="s">
        <v>130</v>
      </c>
      <c r="C795" s="53">
        <v>4100000</v>
      </c>
      <c r="D795" s="53">
        <v>0</v>
      </c>
      <c r="E795" s="53">
        <v>0</v>
      </c>
      <c r="F795" s="53">
        <f t="shared" si="105"/>
        <v>0</v>
      </c>
      <c r="G795" s="53">
        <f t="shared" si="106"/>
        <v>4100000</v>
      </c>
      <c r="H795" s="67">
        <f t="shared" si="112"/>
        <v>0</v>
      </c>
    </row>
    <row r="796" spans="1:8" ht="12" customHeight="1">
      <c r="A796" s="70" t="s">
        <v>31</v>
      </c>
      <c r="B796" s="33" t="s">
        <v>131</v>
      </c>
      <c r="C796" s="53">
        <v>6150000</v>
      </c>
      <c r="D796" s="53">
        <v>0</v>
      </c>
      <c r="E796" s="53">
        <v>0</v>
      </c>
      <c r="F796" s="53">
        <f t="shared" si="105"/>
        <v>0</v>
      </c>
      <c r="G796" s="53">
        <f t="shared" si="106"/>
        <v>6150000</v>
      </c>
      <c r="H796" s="67">
        <f t="shared" si="112"/>
        <v>0</v>
      </c>
    </row>
    <row r="797" spans="1:8" ht="12" customHeight="1">
      <c r="A797" s="70" t="s">
        <v>31</v>
      </c>
      <c r="B797" s="33" t="s">
        <v>132</v>
      </c>
      <c r="C797" s="53">
        <v>7400000</v>
      </c>
      <c r="D797" s="53">
        <v>0</v>
      </c>
      <c r="E797" s="53">
        <v>0</v>
      </c>
      <c r="F797" s="53">
        <f t="shared" si="105"/>
        <v>0</v>
      </c>
      <c r="G797" s="53">
        <f t="shared" si="106"/>
        <v>7400000</v>
      </c>
      <c r="H797" s="67">
        <f t="shared" si="112"/>
        <v>0</v>
      </c>
    </row>
    <row r="798" spans="1:8" ht="12" customHeight="1">
      <c r="A798" s="58" t="s">
        <v>59</v>
      </c>
      <c r="B798" s="59" t="s">
        <v>60</v>
      </c>
      <c r="C798" s="60"/>
      <c r="D798" s="53"/>
      <c r="E798" s="60"/>
      <c r="F798" s="53"/>
      <c r="G798" s="53"/>
      <c r="H798" s="67"/>
    </row>
    <row r="799" spans="1:8" ht="12" customHeight="1">
      <c r="A799" s="66">
        <v>525113</v>
      </c>
      <c r="B799" s="33" t="s">
        <v>39</v>
      </c>
      <c r="C799" s="53"/>
      <c r="D799" s="53"/>
      <c r="E799" s="53"/>
      <c r="F799" s="53"/>
      <c r="G799" s="53"/>
      <c r="H799" s="67"/>
    </row>
    <row r="800" spans="1:8" ht="12" customHeight="1">
      <c r="A800" s="70" t="s">
        <v>31</v>
      </c>
      <c r="B800" s="33" t="s">
        <v>133</v>
      </c>
      <c r="C800" s="53">
        <v>12000000</v>
      </c>
      <c r="D800" s="53">
        <v>0</v>
      </c>
      <c r="E800" s="53">
        <v>0</v>
      </c>
      <c r="F800" s="53">
        <f t="shared" ref="F800:F832" si="113">E800+D800</f>
        <v>0</v>
      </c>
      <c r="G800" s="53">
        <f t="shared" ref="G800:G832" si="114">C800-F800</f>
        <v>12000000</v>
      </c>
      <c r="H800" s="67">
        <f t="shared" ref="H800:H803" si="115">F800/C800*100</f>
        <v>0</v>
      </c>
    </row>
    <row r="801" spans="1:8" ht="12" customHeight="1">
      <c r="A801" s="70" t="s">
        <v>31</v>
      </c>
      <c r="B801" s="33" t="s">
        <v>134</v>
      </c>
      <c r="C801" s="53">
        <v>9600000</v>
      </c>
      <c r="D801" s="53">
        <v>0</v>
      </c>
      <c r="E801" s="53">
        <v>0</v>
      </c>
      <c r="F801" s="53">
        <f t="shared" si="113"/>
        <v>0</v>
      </c>
      <c r="G801" s="53">
        <f t="shared" si="114"/>
        <v>9600000</v>
      </c>
      <c r="H801" s="67">
        <f t="shared" si="115"/>
        <v>0</v>
      </c>
    </row>
    <row r="802" spans="1:8" ht="12" customHeight="1">
      <c r="A802" s="70" t="s">
        <v>31</v>
      </c>
      <c r="B802" s="33" t="s">
        <v>135</v>
      </c>
      <c r="C802" s="53">
        <v>3600000</v>
      </c>
      <c r="D802" s="53">
        <v>0</v>
      </c>
      <c r="E802" s="53">
        <v>0</v>
      </c>
      <c r="F802" s="53">
        <f t="shared" si="113"/>
        <v>0</v>
      </c>
      <c r="G802" s="53">
        <f t="shared" si="114"/>
        <v>3600000</v>
      </c>
      <c r="H802" s="67">
        <f t="shared" si="115"/>
        <v>0</v>
      </c>
    </row>
    <row r="803" spans="1:8" ht="12" customHeight="1">
      <c r="A803" s="70" t="s">
        <v>31</v>
      </c>
      <c r="B803" s="33" t="s">
        <v>73</v>
      </c>
      <c r="C803" s="53">
        <v>14400000</v>
      </c>
      <c r="D803" s="53">
        <v>0</v>
      </c>
      <c r="E803" s="53">
        <v>0</v>
      </c>
      <c r="F803" s="53">
        <f t="shared" si="113"/>
        <v>0</v>
      </c>
      <c r="G803" s="53">
        <f t="shared" si="114"/>
        <v>14400000</v>
      </c>
      <c r="H803" s="67">
        <f t="shared" si="115"/>
        <v>0</v>
      </c>
    </row>
    <row r="804" spans="1:8" ht="12" customHeight="1">
      <c r="A804" s="66">
        <v>525115</v>
      </c>
      <c r="B804" s="33" t="s">
        <v>43</v>
      </c>
      <c r="C804" s="65"/>
      <c r="D804" s="53"/>
      <c r="E804" s="53"/>
      <c r="F804" s="53"/>
      <c r="G804" s="53"/>
      <c r="H804" s="67"/>
    </row>
    <row r="805" spans="1:8" ht="12" customHeight="1">
      <c r="A805" s="66" t="s">
        <v>31</v>
      </c>
      <c r="B805" s="33" t="s">
        <v>136</v>
      </c>
      <c r="C805" s="53">
        <v>18750000</v>
      </c>
      <c r="D805" s="53">
        <v>0</v>
      </c>
      <c r="E805" s="53">
        <v>0</v>
      </c>
      <c r="F805" s="53">
        <f t="shared" si="113"/>
        <v>0</v>
      </c>
      <c r="G805" s="53">
        <f t="shared" si="114"/>
        <v>18750000</v>
      </c>
      <c r="H805" s="67">
        <f t="shared" ref="H805:H811" si="116">F805/C805*100</f>
        <v>0</v>
      </c>
    </row>
    <row r="806" spans="1:8" ht="12" customHeight="1">
      <c r="A806" s="66" t="s">
        <v>31</v>
      </c>
      <c r="B806" s="33" t="s">
        <v>137</v>
      </c>
      <c r="C806" s="53">
        <v>10000000</v>
      </c>
      <c r="D806" s="53">
        <v>0</v>
      </c>
      <c r="E806" s="53">
        <v>0</v>
      </c>
      <c r="F806" s="53">
        <f t="shared" si="113"/>
        <v>0</v>
      </c>
      <c r="G806" s="53">
        <f t="shared" si="114"/>
        <v>10000000</v>
      </c>
      <c r="H806" s="67">
        <f t="shared" si="116"/>
        <v>0</v>
      </c>
    </row>
    <row r="807" spans="1:8" ht="12" customHeight="1">
      <c r="A807" s="70" t="s">
        <v>31</v>
      </c>
      <c r="B807" s="33" t="s">
        <v>138</v>
      </c>
      <c r="C807" s="53">
        <v>6000000</v>
      </c>
      <c r="D807" s="53">
        <v>0</v>
      </c>
      <c r="E807" s="53">
        <v>0</v>
      </c>
      <c r="F807" s="53">
        <f t="shared" si="113"/>
        <v>0</v>
      </c>
      <c r="G807" s="53">
        <f t="shared" si="114"/>
        <v>6000000</v>
      </c>
      <c r="H807" s="67">
        <f t="shared" si="116"/>
        <v>0</v>
      </c>
    </row>
    <row r="808" spans="1:8" ht="12" customHeight="1">
      <c r="A808" s="70" t="s">
        <v>31</v>
      </c>
      <c r="B808" s="33" t="s">
        <v>139</v>
      </c>
      <c r="C808" s="53">
        <v>6300000</v>
      </c>
      <c r="D808" s="53">
        <v>0</v>
      </c>
      <c r="E808" s="53">
        <v>0</v>
      </c>
      <c r="F808" s="53">
        <f t="shared" si="113"/>
        <v>0</v>
      </c>
      <c r="G808" s="53">
        <f t="shared" si="114"/>
        <v>6300000</v>
      </c>
      <c r="H808" s="67">
        <f t="shared" si="116"/>
        <v>0</v>
      </c>
    </row>
    <row r="809" spans="1:8" ht="12" customHeight="1">
      <c r="A809" s="70" t="s">
        <v>31</v>
      </c>
      <c r="B809" s="33" t="s">
        <v>140</v>
      </c>
      <c r="C809" s="53">
        <v>14000000</v>
      </c>
      <c r="D809" s="53">
        <v>0</v>
      </c>
      <c r="E809" s="53">
        <v>0</v>
      </c>
      <c r="F809" s="53">
        <f t="shared" si="113"/>
        <v>0</v>
      </c>
      <c r="G809" s="53">
        <f t="shared" si="114"/>
        <v>14000000</v>
      </c>
      <c r="H809" s="67">
        <f t="shared" si="116"/>
        <v>0</v>
      </c>
    </row>
    <row r="810" spans="1:8" ht="12" customHeight="1">
      <c r="A810" s="70" t="s">
        <v>31</v>
      </c>
      <c r="B810" s="33" t="s">
        <v>141</v>
      </c>
      <c r="C810" s="53">
        <v>6000000</v>
      </c>
      <c r="D810" s="53">
        <v>0</v>
      </c>
      <c r="E810" s="53">
        <v>0</v>
      </c>
      <c r="F810" s="53">
        <f t="shared" si="113"/>
        <v>0</v>
      </c>
      <c r="G810" s="53">
        <f t="shared" si="114"/>
        <v>6000000</v>
      </c>
      <c r="H810" s="67">
        <f t="shared" si="116"/>
        <v>0</v>
      </c>
    </row>
    <row r="811" spans="1:8" ht="12" customHeight="1">
      <c r="A811" s="70" t="s">
        <v>31</v>
      </c>
      <c r="B811" s="33" t="s">
        <v>142</v>
      </c>
      <c r="C811" s="53">
        <v>3600000</v>
      </c>
      <c r="D811" s="53">
        <v>0</v>
      </c>
      <c r="E811" s="53">
        <v>0</v>
      </c>
      <c r="F811" s="53">
        <f t="shared" si="113"/>
        <v>0</v>
      </c>
      <c r="G811" s="53">
        <f t="shared" si="114"/>
        <v>3600000</v>
      </c>
      <c r="H811" s="67">
        <f t="shared" si="116"/>
        <v>0</v>
      </c>
    </row>
    <row r="812" spans="1:8" ht="12" customHeight="1">
      <c r="A812" s="66">
        <v>525119</v>
      </c>
      <c r="B812" s="33" t="s">
        <v>63</v>
      </c>
      <c r="C812" s="65"/>
      <c r="D812" s="53"/>
      <c r="E812" s="53"/>
      <c r="F812" s="53"/>
      <c r="G812" s="53"/>
      <c r="H812" s="67"/>
    </row>
    <row r="813" spans="1:8" ht="12" customHeight="1">
      <c r="A813" s="70" t="s">
        <v>31</v>
      </c>
      <c r="B813" s="33" t="s">
        <v>143</v>
      </c>
      <c r="C813" s="53">
        <v>35000000</v>
      </c>
      <c r="D813" s="53">
        <v>0</v>
      </c>
      <c r="E813" s="53">
        <v>0</v>
      </c>
      <c r="F813" s="53">
        <f t="shared" si="113"/>
        <v>0</v>
      </c>
      <c r="G813" s="53">
        <f t="shared" si="114"/>
        <v>35000000</v>
      </c>
      <c r="H813" s="67">
        <f t="shared" ref="H813:H816" si="117">F813/C813*100</f>
        <v>0</v>
      </c>
    </row>
    <row r="814" spans="1:8" ht="12" customHeight="1">
      <c r="A814" s="70" t="s">
        <v>31</v>
      </c>
      <c r="B814" s="33" t="s">
        <v>144</v>
      </c>
      <c r="C814" s="53">
        <v>20000000</v>
      </c>
      <c r="D814" s="53">
        <v>0</v>
      </c>
      <c r="E814" s="53">
        <v>0</v>
      </c>
      <c r="F814" s="53">
        <f t="shared" si="113"/>
        <v>0</v>
      </c>
      <c r="G814" s="53">
        <f t="shared" si="114"/>
        <v>20000000</v>
      </c>
      <c r="H814" s="67">
        <f t="shared" si="117"/>
        <v>0</v>
      </c>
    </row>
    <row r="815" spans="1:8" ht="12" customHeight="1">
      <c r="A815" s="70" t="s">
        <v>31</v>
      </c>
      <c r="B815" s="33" t="s">
        <v>145</v>
      </c>
      <c r="C815" s="53">
        <v>18750000</v>
      </c>
      <c r="D815" s="53">
        <v>0</v>
      </c>
      <c r="E815" s="53">
        <v>0</v>
      </c>
      <c r="F815" s="53">
        <f t="shared" si="113"/>
        <v>0</v>
      </c>
      <c r="G815" s="53">
        <f t="shared" si="114"/>
        <v>18750000</v>
      </c>
      <c r="H815" s="67">
        <f t="shared" si="117"/>
        <v>0</v>
      </c>
    </row>
    <row r="816" spans="1:8" ht="12" customHeight="1">
      <c r="A816" s="70" t="s">
        <v>31</v>
      </c>
      <c r="B816" s="33" t="s">
        <v>146</v>
      </c>
      <c r="C816" s="53">
        <v>3750000</v>
      </c>
      <c r="D816" s="53">
        <v>0</v>
      </c>
      <c r="E816" s="53">
        <v>0</v>
      </c>
      <c r="F816" s="53">
        <f t="shared" si="113"/>
        <v>0</v>
      </c>
      <c r="G816" s="53">
        <f t="shared" si="114"/>
        <v>3750000</v>
      </c>
      <c r="H816" s="67">
        <f t="shared" si="117"/>
        <v>0</v>
      </c>
    </row>
    <row r="817" spans="1:8" ht="12" customHeight="1">
      <c r="A817" s="54">
        <v>54</v>
      </c>
      <c r="B817" s="54" t="s">
        <v>147</v>
      </c>
      <c r="C817" s="55"/>
      <c r="D817" s="56"/>
      <c r="E817" s="56">
        <v>0</v>
      </c>
      <c r="F817" s="56">
        <f t="shared" si="113"/>
        <v>0</v>
      </c>
      <c r="G817" s="56">
        <f t="shared" si="114"/>
        <v>0</v>
      </c>
      <c r="H817" s="69"/>
    </row>
    <row r="818" spans="1:8" ht="12" customHeight="1">
      <c r="A818" s="58" t="s">
        <v>50</v>
      </c>
      <c r="B818" s="59" t="s">
        <v>51</v>
      </c>
      <c r="C818" s="60"/>
      <c r="D818" s="68"/>
      <c r="E818" s="60"/>
      <c r="F818" s="53"/>
      <c r="G818" s="53"/>
      <c r="H818" s="67"/>
    </row>
    <row r="819" spans="1:8" ht="12" customHeight="1">
      <c r="A819" s="61">
        <v>525113</v>
      </c>
      <c r="B819" s="62" t="s">
        <v>39</v>
      </c>
      <c r="C819" s="60"/>
      <c r="D819" s="68"/>
      <c r="E819" s="60"/>
      <c r="F819" s="53"/>
      <c r="G819" s="53"/>
      <c r="H819" s="67"/>
    </row>
    <row r="820" spans="1:8" ht="12" customHeight="1">
      <c r="A820" s="66" t="s">
        <v>31</v>
      </c>
      <c r="B820" s="33" t="s">
        <v>148</v>
      </c>
      <c r="C820" s="53">
        <v>3900000</v>
      </c>
      <c r="D820" s="53">
        <v>0</v>
      </c>
      <c r="E820" s="53">
        <v>0</v>
      </c>
      <c r="F820" s="53">
        <f t="shared" si="113"/>
        <v>0</v>
      </c>
      <c r="G820" s="53">
        <f t="shared" si="114"/>
        <v>3900000</v>
      </c>
      <c r="H820" s="67">
        <f t="shared" ref="H820:H821" si="118">F820/C820*100</f>
        <v>0</v>
      </c>
    </row>
    <row r="821" spans="1:8" ht="12" customHeight="1">
      <c r="A821" s="66" t="s">
        <v>31</v>
      </c>
      <c r="B821" s="33" t="s">
        <v>149</v>
      </c>
      <c r="C821" s="53">
        <v>6760000</v>
      </c>
      <c r="D821" s="53">
        <v>0</v>
      </c>
      <c r="E821" s="53">
        <v>0</v>
      </c>
      <c r="F821" s="53">
        <f t="shared" si="113"/>
        <v>0</v>
      </c>
      <c r="G821" s="53">
        <f t="shared" si="114"/>
        <v>6760000</v>
      </c>
      <c r="H821" s="67">
        <f t="shared" si="118"/>
        <v>0</v>
      </c>
    </row>
    <row r="822" spans="1:8" ht="12" customHeight="1">
      <c r="A822" s="66">
        <v>525119</v>
      </c>
      <c r="B822" s="33" t="s">
        <v>63</v>
      </c>
      <c r="C822" s="53"/>
      <c r="D822" s="53"/>
      <c r="E822" s="53"/>
      <c r="F822" s="53"/>
      <c r="G822" s="53"/>
      <c r="H822" s="67"/>
    </row>
    <row r="823" spans="1:8" ht="12" customHeight="1">
      <c r="A823" s="66" t="s">
        <v>31</v>
      </c>
      <c r="B823" s="33" t="s">
        <v>150</v>
      </c>
      <c r="C823" s="53">
        <v>1700000</v>
      </c>
      <c r="D823" s="53">
        <v>0</v>
      </c>
      <c r="E823" s="53">
        <v>0</v>
      </c>
      <c r="F823" s="53">
        <f t="shared" si="113"/>
        <v>0</v>
      </c>
      <c r="G823" s="53">
        <f t="shared" si="114"/>
        <v>1700000</v>
      </c>
      <c r="H823" s="67">
        <f t="shared" ref="H823" si="119">F823/C823*100</f>
        <v>0</v>
      </c>
    </row>
    <row r="824" spans="1:8" ht="12" customHeight="1">
      <c r="A824" s="58" t="s">
        <v>56</v>
      </c>
      <c r="B824" s="59" t="s">
        <v>57</v>
      </c>
      <c r="C824" s="60"/>
      <c r="D824" s="60"/>
      <c r="E824" s="60"/>
      <c r="F824" s="53"/>
      <c r="G824" s="53"/>
      <c r="H824" s="67"/>
    </row>
    <row r="825" spans="1:8" ht="12" customHeight="1">
      <c r="A825" s="66">
        <v>525113</v>
      </c>
      <c r="B825" s="33" t="s">
        <v>39</v>
      </c>
      <c r="C825" s="53"/>
      <c r="D825" s="53"/>
      <c r="E825" s="53"/>
      <c r="F825" s="53"/>
      <c r="G825" s="53"/>
      <c r="H825" s="67"/>
    </row>
    <row r="826" spans="1:8" ht="12" customHeight="1">
      <c r="A826" s="66" t="s">
        <v>31</v>
      </c>
      <c r="B826" s="33" t="s">
        <v>151</v>
      </c>
      <c r="C826" s="53">
        <v>5100000</v>
      </c>
      <c r="D826" s="53">
        <v>0</v>
      </c>
      <c r="E826" s="53">
        <v>0</v>
      </c>
      <c r="F826" s="53">
        <f t="shared" si="113"/>
        <v>0</v>
      </c>
      <c r="G826" s="53">
        <f t="shared" si="114"/>
        <v>5100000</v>
      </c>
      <c r="H826" s="67">
        <f t="shared" ref="H826:H827" si="120">F826/C826*100</f>
        <v>0</v>
      </c>
    </row>
    <row r="827" spans="1:8" ht="12" customHeight="1">
      <c r="A827" s="66" t="s">
        <v>31</v>
      </c>
      <c r="B827" s="33" t="s">
        <v>152</v>
      </c>
      <c r="C827" s="53">
        <v>11200000</v>
      </c>
      <c r="D827" s="53">
        <v>0</v>
      </c>
      <c r="E827" s="53">
        <v>0</v>
      </c>
      <c r="F827" s="53">
        <f t="shared" si="113"/>
        <v>0</v>
      </c>
      <c r="G827" s="53">
        <f t="shared" si="114"/>
        <v>11200000</v>
      </c>
      <c r="H827" s="67">
        <f t="shared" si="120"/>
        <v>0</v>
      </c>
    </row>
    <row r="828" spans="1:8" ht="12" customHeight="1">
      <c r="A828" s="66">
        <v>525119</v>
      </c>
      <c r="B828" s="33" t="s">
        <v>63</v>
      </c>
      <c r="C828" s="53"/>
      <c r="D828" s="53"/>
      <c r="E828" s="53"/>
      <c r="F828" s="53"/>
      <c r="G828" s="53"/>
      <c r="H828" s="67"/>
    </row>
    <row r="829" spans="1:8" ht="12" customHeight="1">
      <c r="A829" s="66" t="s">
        <v>31</v>
      </c>
      <c r="B829" s="33" t="s">
        <v>150</v>
      </c>
      <c r="C829" s="53">
        <v>2500000</v>
      </c>
      <c r="D829" s="53">
        <v>0</v>
      </c>
      <c r="E829" s="53">
        <v>0</v>
      </c>
      <c r="F829" s="53">
        <f t="shared" si="113"/>
        <v>0</v>
      </c>
      <c r="G829" s="53">
        <f t="shared" si="114"/>
        <v>2500000</v>
      </c>
      <c r="H829" s="67">
        <f t="shared" ref="H829" si="121">F829/C829*100</f>
        <v>0</v>
      </c>
    </row>
    <row r="830" spans="1:8" ht="12" customHeight="1">
      <c r="A830" s="58" t="s">
        <v>59</v>
      </c>
      <c r="B830" s="59" t="s">
        <v>60</v>
      </c>
      <c r="C830" s="60"/>
      <c r="D830" s="60"/>
      <c r="E830" s="60"/>
      <c r="F830" s="53"/>
      <c r="G830" s="53"/>
      <c r="H830" s="67"/>
    </row>
    <row r="831" spans="1:8" ht="12" customHeight="1">
      <c r="A831" s="66">
        <v>525119</v>
      </c>
      <c r="B831" s="33" t="s">
        <v>63</v>
      </c>
      <c r="C831" s="53"/>
      <c r="D831" s="53"/>
      <c r="E831" s="53">
        <v>0</v>
      </c>
      <c r="F831" s="53">
        <f t="shared" si="113"/>
        <v>0</v>
      </c>
      <c r="G831" s="53">
        <f t="shared" si="114"/>
        <v>0</v>
      </c>
      <c r="H831" s="67"/>
    </row>
    <row r="832" spans="1:8" ht="12" customHeight="1">
      <c r="A832" s="66" t="s">
        <v>31</v>
      </c>
      <c r="B832" s="33" t="s">
        <v>150</v>
      </c>
      <c r="C832" s="53">
        <v>1869000</v>
      </c>
      <c r="D832" s="53">
        <v>0</v>
      </c>
      <c r="E832" s="53">
        <v>0</v>
      </c>
      <c r="F832" s="53">
        <f t="shared" si="113"/>
        <v>0</v>
      </c>
      <c r="G832" s="53">
        <f t="shared" si="114"/>
        <v>1869000</v>
      </c>
      <c r="H832" s="67">
        <f t="shared" ref="H832" si="122">F832/C832*100</f>
        <v>0</v>
      </c>
    </row>
    <row r="833" spans="1:8" ht="12" customHeight="1" thickBot="1">
      <c r="A833" s="38"/>
      <c r="B833" s="35"/>
      <c r="C833" s="39"/>
      <c r="D833" s="36"/>
      <c r="E833" s="37"/>
      <c r="F833" s="36"/>
      <c r="G833" s="36"/>
      <c r="H833" s="35"/>
    </row>
    <row r="834" spans="1:8" ht="21.75" customHeight="1" thickTop="1">
      <c r="A834" s="40"/>
      <c r="B834" s="78" t="s">
        <v>166</v>
      </c>
      <c r="C834" s="41">
        <f>SUM(C670:C832)</f>
        <v>1543895000</v>
      </c>
      <c r="D834" s="41">
        <f t="shared" ref="D834:G834" si="123">SUM(D670:D832)</f>
        <v>72267700</v>
      </c>
      <c r="E834" s="41">
        <f t="shared" si="123"/>
        <v>9300000</v>
      </c>
      <c r="F834" s="41">
        <f t="shared" si="123"/>
        <v>81567700</v>
      </c>
      <c r="G834" s="41">
        <f t="shared" si="123"/>
        <v>1462327300</v>
      </c>
      <c r="H834" s="44">
        <f>F834/C834*100</f>
        <v>5.2832414121426652</v>
      </c>
    </row>
    <row r="835" spans="1:8" ht="12" customHeight="1"/>
    <row r="836" spans="1:8" ht="12" customHeight="1">
      <c r="F836" s="464" t="s">
        <v>153</v>
      </c>
      <c r="G836" s="464"/>
      <c r="H836" s="464"/>
    </row>
    <row r="837" spans="1:8" ht="12" customHeight="1">
      <c r="F837" s="75"/>
      <c r="G837" s="75"/>
      <c r="H837" s="75"/>
    </row>
    <row r="838" spans="1:8" ht="12" customHeight="1">
      <c r="F838" s="464" t="s">
        <v>154</v>
      </c>
      <c r="G838" s="464"/>
      <c r="H838" s="464"/>
    </row>
    <row r="839" spans="1:8" ht="12" customHeight="1">
      <c r="F839" s="464" t="s">
        <v>155</v>
      </c>
      <c r="G839" s="464"/>
      <c r="H839" s="464"/>
    </row>
    <row r="840" spans="1:8" ht="12" customHeight="1">
      <c r="F840" s="20"/>
      <c r="G840" s="20"/>
      <c r="H840" s="21"/>
    </row>
    <row r="841" spans="1:8" ht="12" customHeight="1">
      <c r="F841" s="20"/>
      <c r="G841" s="20"/>
      <c r="H841" s="21"/>
    </row>
    <row r="842" spans="1:8" ht="12" customHeight="1">
      <c r="F842" s="20"/>
      <c r="G842" s="20"/>
      <c r="H842" s="20"/>
    </row>
    <row r="843" spans="1:8" ht="12" customHeight="1">
      <c r="F843" s="465" t="s">
        <v>156</v>
      </c>
      <c r="G843" s="465"/>
      <c r="H843" s="465"/>
    </row>
    <row r="844" spans="1:8" ht="12" customHeight="1">
      <c r="F844" s="456" t="s">
        <v>157</v>
      </c>
      <c r="G844" s="456"/>
      <c r="H844" s="456"/>
    </row>
    <row r="845" spans="1:8" ht="12" customHeight="1">
      <c r="F845" s="22"/>
      <c r="G845" s="1"/>
    </row>
    <row r="846" spans="1:8" ht="12" customHeight="1">
      <c r="F846" s="22"/>
      <c r="G846" s="1"/>
    </row>
    <row r="847" spans="1:8" ht="12" customHeight="1">
      <c r="F847" s="22"/>
      <c r="G847" s="1"/>
    </row>
    <row r="848" spans="1:8" ht="12" customHeight="1"/>
    <row r="849" ht="12" customHeight="1"/>
    <row r="850" ht="12" customHeight="1"/>
    <row r="851" ht="12" customHeight="1"/>
    <row r="852" ht="12" customHeight="1"/>
    <row r="853" ht="12" customHeight="1"/>
    <row r="866" spans="1:8" ht="12.75" customHeight="1">
      <c r="A866" s="457" t="s">
        <v>0</v>
      </c>
      <c r="B866" s="457"/>
      <c r="C866" s="457"/>
      <c r="D866" s="457"/>
      <c r="E866" s="457"/>
      <c r="F866" s="457"/>
      <c r="G866" s="457"/>
      <c r="H866" s="457"/>
    </row>
    <row r="867" spans="1:8" ht="12.75" customHeight="1">
      <c r="A867" s="457" t="s">
        <v>1</v>
      </c>
      <c r="B867" s="457"/>
      <c r="C867" s="457"/>
      <c r="D867" s="457"/>
      <c r="E867" s="457"/>
      <c r="F867" s="457"/>
      <c r="G867" s="457"/>
      <c r="H867" s="457"/>
    </row>
    <row r="868" spans="1:8" ht="12.75" customHeight="1">
      <c r="A868" s="457" t="s">
        <v>2</v>
      </c>
      <c r="B868" s="457"/>
      <c r="C868" s="457"/>
      <c r="D868" s="457"/>
      <c r="E868" s="457"/>
      <c r="F868" s="457"/>
      <c r="G868" s="457"/>
      <c r="H868" s="457"/>
    </row>
    <row r="869" spans="1:8" ht="12.75" customHeight="1">
      <c r="A869" s="2"/>
      <c r="B869" s="2"/>
      <c r="C869" s="2"/>
      <c r="D869" s="2"/>
      <c r="E869" s="2"/>
      <c r="F869" s="2"/>
      <c r="G869" s="2"/>
      <c r="H869" s="2"/>
    </row>
    <row r="870" spans="1:8" ht="12.75" customHeight="1">
      <c r="A870" s="2" t="s">
        <v>3</v>
      </c>
      <c r="B870" s="2"/>
      <c r="C870" s="2"/>
      <c r="D870" s="2"/>
      <c r="E870" s="2"/>
      <c r="F870" s="2"/>
      <c r="G870" s="2"/>
      <c r="H870" s="2"/>
    </row>
    <row r="871" spans="1:8" ht="12.75" customHeight="1">
      <c r="A871" s="2" t="s">
        <v>355</v>
      </c>
      <c r="B871" s="2"/>
      <c r="C871" s="2"/>
      <c r="D871" s="2"/>
      <c r="E871" s="2"/>
      <c r="F871" s="2"/>
      <c r="G871" s="2"/>
      <c r="H871" s="2"/>
    </row>
    <row r="872" spans="1:8" ht="12.75" customHeight="1">
      <c r="A872" s="2" t="s">
        <v>354</v>
      </c>
      <c r="B872" s="1"/>
      <c r="C872" s="2"/>
      <c r="D872" s="2"/>
      <c r="E872" s="2"/>
      <c r="F872" s="2"/>
      <c r="G872" s="2"/>
      <c r="H872" s="2"/>
    </row>
    <row r="873" spans="1:8" ht="12.75" customHeight="1">
      <c r="A873" s="1"/>
      <c r="B873" s="1"/>
      <c r="C873" s="3"/>
      <c r="D873" s="1"/>
      <c r="E873" s="3"/>
      <c r="F873" s="1"/>
      <c r="G873" s="1"/>
    </row>
    <row r="874" spans="1:8" ht="12.75" customHeight="1">
      <c r="A874" s="1"/>
      <c r="B874" s="1"/>
      <c r="C874" s="3"/>
      <c r="D874" s="1"/>
      <c r="E874" s="3"/>
      <c r="F874" s="22"/>
      <c r="G874" s="1"/>
    </row>
    <row r="875" spans="1:8" ht="12.75" customHeight="1">
      <c r="A875" s="458" t="s">
        <v>4</v>
      </c>
      <c r="B875" s="461" t="s">
        <v>5</v>
      </c>
      <c r="C875" s="137"/>
      <c r="D875" s="137" t="s">
        <v>6</v>
      </c>
      <c r="E875" s="137" t="s">
        <v>7</v>
      </c>
      <c r="F875" s="137" t="s">
        <v>6</v>
      </c>
      <c r="G875" s="137" t="s">
        <v>8</v>
      </c>
      <c r="H875" s="137" t="s">
        <v>9</v>
      </c>
    </row>
    <row r="876" spans="1:8" ht="12.75" customHeight="1">
      <c r="A876" s="459"/>
      <c r="B876" s="462"/>
      <c r="C876" s="138" t="s">
        <v>10</v>
      </c>
      <c r="D876" s="138" t="s">
        <v>11</v>
      </c>
      <c r="E876" s="138" t="s">
        <v>12</v>
      </c>
      <c r="F876" s="138" t="s">
        <v>13</v>
      </c>
      <c r="G876" s="138" t="s">
        <v>14</v>
      </c>
      <c r="H876" s="138" t="s">
        <v>15</v>
      </c>
    </row>
    <row r="877" spans="1:8" ht="12.75" customHeight="1">
      <c r="A877" s="459"/>
      <c r="B877" s="462"/>
      <c r="C877" s="138"/>
      <c r="D877" s="138" t="s">
        <v>16</v>
      </c>
      <c r="E877" s="138"/>
      <c r="F877" s="138" t="s">
        <v>17</v>
      </c>
      <c r="G877" s="138" t="s">
        <v>18</v>
      </c>
      <c r="H877" s="138" t="s">
        <v>19</v>
      </c>
    </row>
    <row r="878" spans="1:8" ht="12.75" customHeight="1">
      <c r="A878" s="460"/>
      <c r="B878" s="463"/>
      <c r="C878" s="138" t="s">
        <v>20</v>
      </c>
      <c r="D878" s="139" t="s">
        <v>20</v>
      </c>
      <c r="E878" s="139" t="s">
        <v>20</v>
      </c>
      <c r="F878" s="139" t="s">
        <v>20</v>
      </c>
      <c r="G878" s="139" t="s">
        <v>20</v>
      </c>
      <c r="H878" s="138" t="s">
        <v>21</v>
      </c>
    </row>
    <row r="879" spans="1:8" ht="12.75" customHeight="1">
      <c r="A879" s="7">
        <v>1</v>
      </c>
      <c r="B879" s="7">
        <v>2</v>
      </c>
      <c r="C879" s="8">
        <v>3</v>
      </c>
      <c r="D879" s="9">
        <v>4</v>
      </c>
      <c r="E879" s="8">
        <v>5</v>
      </c>
      <c r="F879" s="8">
        <v>6</v>
      </c>
      <c r="G879" s="8">
        <v>7</v>
      </c>
      <c r="H879" s="8">
        <v>8</v>
      </c>
    </row>
    <row r="880" spans="1:8" ht="12.75" customHeight="1">
      <c r="A880" s="33" t="s">
        <v>22</v>
      </c>
      <c r="B880" s="52" t="s">
        <v>170</v>
      </c>
      <c r="C880" s="34"/>
      <c r="D880" s="33"/>
      <c r="E880" s="53"/>
      <c r="F880" s="33"/>
      <c r="G880" s="33"/>
      <c r="H880" s="33"/>
    </row>
    <row r="881" spans="1:8" ht="12.75" customHeight="1">
      <c r="A881" s="33" t="s">
        <v>23</v>
      </c>
      <c r="B881" s="33" t="s">
        <v>24</v>
      </c>
      <c r="C881" s="53"/>
      <c r="D881" s="33"/>
      <c r="E881" s="53"/>
      <c r="F881" s="33"/>
      <c r="G881" s="33"/>
      <c r="H881" s="33"/>
    </row>
    <row r="882" spans="1:8" ht="12.75" customHeight="1">
      <c r="A882" s="33" t="s">
        <v>25</v>
      </c>
      <c r="B882" s="33" t="s">
        <v>161</v>
      </c>
      <c r="C882" s="53"/>
      <c r="D882" s="33"/>
      <c r="E882" s="53"/>
      <c r="F882" s="33"/>
      <c r="G882" s="33"/>
      <c r="H882" s="33"/>
    </row>
    <row r="883" spans="1:8" ht="12.75" customHeight="1">
      <c r="A883" s="33" t="s">
        <v>26</v>
      </c>
      <c r="B883" s="33" t="s">
        <v>27</v>
      </c>
      <c r="C883" s="53"/>
      <c r="D883" s="33"/>
      <c r="E883" s="53"/>
      <c r="F883" s="33"/>
      <c r="G883" s="33"/>
      <c r="H883" s="33"/>
    </row>
    <row r="884" spans="1:8" ht="12.75" customHeight="1">
      <c r="A884" s="54">
        <v>51</v>
      </c>
      <c r="B884" s="54" t="s">
        <v>28</v>
      </c>
      <c r="C884" s="55"/>
      <c r="D884" s="55"/>
      <c r="E884" s="56"/>
      <c r="F884" s="57"/>
      <c r="G884" s="57"/>
      <c r="H884" s="57"/>
    </row>
    <row r="885" spans="1:8" ht="12.75" customHeight="1">
      <c r="A885" s="58" t="s">
        <v>29</v>
      </c>
      <c r="B885" s="59" t="s">
        <v>62</v>
      </c>
      <c r="C885" s="60"/>
      <c r="D885" s="60"/>
      <c r="E885" s="60"/>
      <c r="F885" s="59"/>
      <c r="G885" s="59"/>
      <c r="H885" s="33"/>
    </row>
    <row r="886" spans="1:8" ht="12.75" customHeight="1">
      <c r="A886" s="61">
        <v>525112</v>
      </c>
      <c r="B886" s="62" t="s">
        <v>32</v>
      </c>
      <c r="C886" s="63"/>
      <c r="D886" s="33"/>
      <c r="E886" s="65"/>
      <c r="F886" s="64"/>
      <c r="G886" s="64"/>
      <c r="H886" s="33"/>
    </row>
    <row r="887" spans="1:8" ht="12.75" customHeight="1">
      <c r="A887" s="66" t="s">
        <v>31</v>
      </c>
      <c r="B887" s="33" t="s">
        <v>33</v>
      </c>
      <c r="C887" s="53">
        <v>14400000</v>
      </c>
      <c r="D887" s="53">
        <v>0</v>
      </c>
      <c r="E887" s="53">
        <v>0</v>
      </c>
      <c r="F887" s="53">
        <f>E887+D887</f>
        <v>0</v>
      </c>
      <c r="G887" s="53">
        <f>C887-F887</f>
        <v>14400000</v>
      </c>
      <c r="H887" s="67">
        <f>F887/C887*100</f>
        <v>0</v>
      </c>
    </row>
    <row r="888" spans="1:8" ht="12.75" customHeight="1">
      <c r="A888" s="66" t="s">
        <v>31</v>
      </c>
      <c r="B888" s="33" t="s">
        <v>34</v>
      </c>
      <c r="C888" s="53">
        <v>2800000</v>
      </c>
      <c r="D888" s="53">
        <v>0</v>
      </c>
      <c r="E888" s="53">
        <v>0</v>
      </c>
      <c r="F888" s="53">
        <f t="shared" ref="F888:F903" si="124">E888+D888</f>
        <v>0</v>
      </c>
      <c r="G888" s="53">
        <f t="shared" ref="G888:G903" si="125">C888-F888</f>
        <v>2800000</v>
      </c>
      <c r="H888" s="67">
        <f t="shared" ref="H888:H892" si="126">F888/C888*100</f>
        <v>0</v>
      </c>
    </row>
    <row r="889" spans="1:8" ht="12.75" customHeight="1">
      <c r="A889" s="66" t="s">
        <v>31</v>
      </c>
      <c r="B889" s="33" t="s">
        <v>35</v>
      </c>
      <c r="C889" s="53">
        <v>2800000</v>
      </c>
      <c r="D889" s="53">
        <v>0</v>
      </c>
      <c r="E889" s="53">
        <v>0</v>
      </c>
      <c r="F889" s="53">
        <f t="shared" si="124"/>
        <v>0</v>
      </c>
      <c r="G889" s="53">
        <f t="shared" si="125"/>
        <v>2800000</v>
      </c>
      <c r="H889" s="67">
        <f t="shared" si="126"/>
        <v>0</v>
      </c>
    </row>
    <row r="890" spans="1:8" ht="12.75" customHeight="1">
      <c r="A890" s="66" t="s">
        <v>31</v>
      </c>
      <c r="B890" s="33" t="s">
        <v>36</v>
      </c>
      <c r="C890" s="53">
        <v>2800000</v>
      </c>
      <c r="D890" s="53">
        <v>0</v>
      </c>
      <c r="E890" s="53">
        <v>0</v>
      </c>
      <c r="F890" s="53">
        <f t="shared" si="124"/>
        <v>0</v>
      </c>
      <c r="G890" s="53">
        <f t="shared" si="125"/>
        <v>2800000</v>
      </c>
      <c r="H890" s="67">
        <f t="shared" si="126"/>
        <v>0</v>
      </c>
    </row>
    <row r="891" spans="1:8" ht="12.75" customHeight="1">
      <c r="A891" s="66" t="s">
        <v>31</v>
      </c>
      <c r="B891" s="33" t="s">
        <v>37</v>
      </c>
      <c r="C891" s="53">
        <v>2100000</v>
      </c>
      <c r="D891" s="53">
        <v>0</v>
      </c>
      <c r="E891" s="53">
        <v>0</v>
      </c>
      <c r="F891" s="53">
        <f t="shared" si="124"/>
        <v>0</v>
      </c>
      <c r="G891" s="53">
        <f t="shared" si="125"/>
        <v>2100000</v>
      </c>
      <c r="H891" s="67">
        <f t="shared" si="126"/>
        <v>0</v>
      </c>
    </row>
    <row r="892" spans="1:8" ht="12.75" customHeight="1">
      <c r="A892" s="66" t="s">
        <v>31</v>
      </c>
      <c r="B892" s="33" t="s">
        <v>38</v>
      </c>
      <c r="C892" s="53">
        <v>26250000</v>
      </c>
      <c r="D892" s="53">
        <v>0</v>
      </c>
      <c r="E892" s="53">
        <v>6673500</v>
      </c>
      <c r="F892" s="53">
        <f>E892+D892</f>
        <v>6673500</v>
      </c>
      <c r="G892" s="53">
        <f t="shared" si="125"/>
        <v>19576500</v>
      </c>
      <c r="H892" s="67">
        <f t="shared" si="126"/>
        <v>25.42285714285714</v>
      </c>
    </row>
    <row r="893" spans="1:8" ht="12.75" customHeight="1">
      <c r="A893" s="61">
        <v>525113</v>
      </c>
      <c r="B893" s="62" t="s">
        <v>39</v>
      </c>
      <c r="C893" s="63"/>
      <c r="D893" s="53">
        <v>0</v>
      </c>
      <c r="E893" s="53">
        <v>0</v>
      </c>
      <c r="F893" s="53">
        <f t="shared" si="124"/>
        <v>0</v>
      </c>
      <c r="G893" s="53">
        <f t="shared" si="125"/>
        <v>0</v>
      </c>
      <c r="H893" s="67"/>
    </row>
    <row r="894" spans="1:8" ht="12.75" customHeight="1">
      <c r="A894" s="66" t="s">
        <v>31</v>
      </c>
      <c r="B894" s="33" t="s">
        <v>40</v>
      </c>
      <c r="C894" s="53">
        <v>5400000</v>
      </c>
      <c r="D894" s="53">
        <v>0</v>
      </c>
      <c r="E894" s="53">
        <v>0</v>
      </c>
      <c r="F894" s="53">
        <f t="shared" si="124"/>
        <v>0</v>
      </c>
      <c r="G894" s="53">
        <f t="shared" si="125"/>
        <v>5400000</v>
      </c>
      <c r="H894" s="67">
        <f t="shared" ref="H894:H896" si="127">F894/C894*100</f>
        <v>0</v>
      </c>
    </row>
    <row r="895" spans="1:8" ht="12.75" customHeight="1">
      <c r="A895" s="66" t="s">
        <v>31</v>
      </c>
      <c r="B895" s="33" t="s">
        <v>41</v>
      </c>
      <c r="C895" s="53">
        <v>5400000</v>
      </c>
      <c r="D895" s="53">
        <v>0</v>
      </c>
      <c r="E895" s="53">
        <v>0</v>
      </c>
      <c r="F895" s="53">
        <f t="shared" si="124"/>
        <v>0</v>
      </c>
      <c r="G895" s="53">
        <f t="shared" si="125"/>
        <v>5400000</v>
      </c>
      <c r="H895" s="67">
        <f t="shared" si="127"/>
        <v>0</v>
      </c>
    </row>
    <row r="896" spans="1:8" ht="12.75" customHeight="1">
      <c r="A896" s="66" t="s">
        <v>31</v>
      </c>
      <c r="B896" s="33" t="s">
        <v>42</v>
      </c>
      <c r="C896" s="53">
        <v>5400000</v>
      </c>
      <c r="D896" s="53">
        <v>0</v>
      </c>
      <c r="E896" s="53">
        <v>0</v>
      </c>
      <c r="F896" s="53">
        <f t="shared" si="124"/>
        <v>0</v>
      </c>
      <c r="G896" s="53">
        <f t="shared" si="125"/>
        <v>5400000</v>
      </c>
      <c r="H896" s="67">
        <f t="shared" si="127"/>
        <v>0</v>
      </c>
    </row>
    <row r="897" spans="1:8" ht="12.75" customHeight="1">
      <c r="A897" s="61">
        <v>525115</v>
      </c>
      <c r="B897" s="62" t="s">
        <v>43</v>
      </c>
      <c r="C897" s="63"/>
      <c r="D897" s="53">
        <v>0</v>
      </c>
      <c r="E897" s="53">
        <v>0</v>
      </c>
      <c r="F897" s="53">
        <f t="shared" si="124"/>
        <v>0</v>
      </c>
      <c r="G897" s="53">
        <f t="shared" si="125"/>
        <v>0</v>
      </c>
      <c r="H897" s="67"/>
    </row>
    <row r="898" spans="1:8" ht="12.75" customHeight="1">
      <c r="A898" s="66" t="s">
        <v>31</v>
      </c>
      <c r="B898" s="33" t="s">
        <v>44</v>
      </c>
      <c r="C898" s="53">
        <v>2000000</v>
      </c>
      <c r="D898" s="53">
        <v>0</v>
      </c>
      <c r="E898" s="53">
        <v>0</v>
      </c>
      <c r="F898" s="53">
        <f t="shared" si="124"/>
        <v>0</v>
      </c>
      <c r="G898" s="53">
        <f t="shared" si="125"/>
        <v>2000000</v>
      </c>
      <c r="H898" s="67">
        <f t="shared" ref="H898:H903" si="128">F898/C898*100</f>
        <v>0</v>
      </c>
    </row>
    <row r="899" spans="1:8" ht="12.75" customHeight="1">
      <c r="A899" s="66" t="s">
        <v>31</v>
      </c>
      <c r="B899" s="33" t="s">
        <v>45</v>
      </c>
      <c r="C899" s="53">
        <v>1200000</v>
      </c>
      <c r="D899" s="53">
        <v>0</v>
      </c>
      <c r="E899" s="53">
        <v>0</v>
      </c>
      <c r="F899" s="53">
        <f t="shared" si="124"/>
        <v>0</v>
      </c>
      <c r="G899" s="53">
        <f t="shared" si="125"/>
        <v>1200000</v>
      </c>
      <c r="H899" s="67">
        <f t="shared" si="128"/>
        <v>0</v>
      </c>
    </row>
    <row r="900" spans="1:8" ht="12.75" customHeight="1">
      <c r="A900" s="66" t="s">
        <v>31</v>
      </c>
      <c r="B900" s="33" t="s">
        <v>46</v>
      </c>
      <c r="C900" s="53">
        <v>3000000</v>
      </c>
      <c r="D900" s="53">
        <v>0</v>
      </c>
      <c r="E900" s="53">
        <v>0</v>
      </c>
      <c r="F900" s="53">
        <f t="shared" si="124"/>
        <v>0</v>
      </c>
      <c r="G900" s="53">
        <f t="shared" si="125"/>
        <v>3000000</v>
      </c>
      <c r="H900" s="67">
        <f t="shared" si="128"/>
        <v>0</v>
      </c>
    </row>
    <row r="901" spans="1:8" ht="12.75" customHeight="1">
      <c r="A901" s="66" t="s">
        <v>31</v>
      </c>
      <c r="B901" s="33" t="s">
        <v>47</v>
      </c>
      <c r="C901" s="53">
        <v>3800000</v>
      </c>
      <c r="D901" s="53">
        <v>0</v>
      </c>
      <c r="E901" s="53">
        <v>0</v>
      </c>
      <c r="F901" s="53">
        <f t="shared" si="124"/>
        <v>0</v>
      </c>
      <c r="G901" s="53">
        <f t="shared" si="125"/>
        <v>3800000</v>
      </c>
      <c r="H901" s="67">
        <f t="shared" si="128"/>
        <v>0</v>
      </c>
    </row>
    <row r="902" spans="1:8" ht="12.75" customHeight="1">
      <c r="A902" s="66" t="s">
        <v>31</v>
      </c>
      <c r="B902" s="33" t="s">
        <v>48</v>
      </c>
      <c r="C902" s="53">
        <v>2000000</v>
      </c>
      <c r="D902" s="53">
        <v>0</v>
      </c>
      <c r="E902" s="53">
        <v>0</v>
      </c>
      <c r="F902" s="53">
        <f t="shared" si="124"/>
        <v>0</v>
      </c>
      <c r="G902" s="53">
        <f t="shared" si="125"/>
        <v>2000000</v>
      </c>
      <c r="H902" s="67">
        <f t="shared" si="128"/>
        <v>0</v>
      </c>
    </row>
    <row r="903" spans="1:8" ht="12.75" customHeight="1">
      <c r="A903" s="66" t="s">
        <v>31</v>
      </c>
      <c r="B903" s="33" t="s">
        <v>49</v>
      </c>
      <c r="C903" s="53">
        <v>6000000</v>
      </c>
      <c r="D903" s="53">
        <v>0</v>
      </c>
      <c r="E903" s="53">
        <v>0</v>
      </c>
      <c r="F903" s="53">
        <f t="shared" si="124"/>
        <v>0</v>
      </c>
      <c r="G903" s="53">
        <f t="shared" si="125"/>
        <v>6000000</v>
      </c>
      <c r="H903" s="67">
        <f t="shared" si="128"/>
        <v>0</v>
      </c>
    </row>
    <row r="904" spans="1:8" ht="12.75" customHeight="1">
      <c r="A904" s="58" t="s">
        <v>50</v>
      </c>
      <c r="B904" s="59" t="s">
        <v>51</v>
      </c>
      <c r="C904" s="60"/>
      <c r="D904" s="53"/>
      <c r="E904" s="60"/>
      <c r="F904" s="53"/>
      <c r="G904" s="53"/>
      <c r="H904" s="67"/>
    </row>
    <row r="905" spans="1:8" ht="12.75" customHeight="1">
      <c r="A905" s="61">
        <v>525111</v>
      </c>
      <c r="B905" s="62" t="s">
        <v>30</v>
      </c>
      <c r="C905" s="63"/>
      <c r="D905" s="53"/>
      <c r="E905" s="53"/>
      <c r="F905" s="53"/>
      <c r="G905" s="53"/>
      <c r="H905" s="67"/>
    </row>
    <row r="906" spans="1:8" ht="12.75" customHeight="1">
      <c r="A906" s="66" t="s">
        <v>31</v>
      </c>
      <c r="B906" s="33" t="s">
        <v>52</v>
      </c>
      <c r="C906" s="53">
        <v>2000000</v>
      </c>
      <c r="D906" s="53">
        <v>0</v>
      </c>
      <c r="E906" s="53">
        <v>0</v>
      </c>
      <c r="F906" s="53">
        <f t="shared" ref="F906" si="129">E906+D906</f>
        <v>0</v>
      </c>
      <c r="G906" s="53">
        <f t="shared" ref="G906" si="130">C906-F906</f>
        <v>2000000</v>
      </c>
      <c r="H906" s="67">
        <f t="shared" ref="H906" si="131">F906/C906*100</f>
        <v>0</v>
      </c>
    </row>
    <row r="907" spans="1:8" ht="12.75" customHeight="1">
      <c r="A907" s="61">
        <v>525112</v>
      </c>
      <c r="B907" s="62" t="s">
        <v>32</v>
      </c>
      <c r="C907" s="63"/>
      <c r="D907" s="53"/>
      <c r="E907" s="53"/>
      <c r="F907" s="53"/>
      <c r="G907" s="53"/>
      <c r="H907" s="67"/>
    </row>
    <row r="908" spans="1:8" ht="12.75" customHeight="1">
      <c r="A908" s="66" t="s">
        <v>31</v>
      </c>
      <c r="B908" s="33" t="s">
        <v>53</v>
      </c>
      <c r="C908" s="53">
        <v>1175000</v>
      </c>
      <c r="D908" s="53">
        <v>0</v>
      </c>
      <c r="E908" s="53">
        <v>0</v>
      </c>
      <c r="F908" s="53">
        <f t="shared" ref="F908:F909" si="132">E908+D908</f>
        <v>0</v>
      </c>
      <c r="G908" s="53">
        <f t="shared" ref="G908:G909" si="133">C908-F908</f>
        <v>1175000</v>
      </c>
      <c r="H908" s="67">
        <f t="shared" ref="H908:H909" si="134">F908/C908*100</f>
        <v>0</v>
      </c>
    </row>
    <row r="909" spans="1:8" ht="12.75" customHeight="1">
      <c r="A909" s="66" t="s">
        <v>31</v>
      </c>
      <c r="B909" s="33" t="s">
        <v>54</v>
      </c>
      <c r="C909" s="53">
        <v>1880000</v>
      </c>
      <c r="D909" s="53">
        <v>0</v>
      </c>
      <c r="E909" s="53">
        <v>0</v>
      </c>
      <c r="F909" s="53">
        <f t="shared" si="132"/>
        <v>0</v>
      </c>
      <c r="G909" s="53">
        <f t="shared" si="133"/>
        <v>1880000</v>
      </c>
      <c r="H909" s="67">
        <f t="shared" si="134"/>
        <v>0</v>
      </c>
    </row>
    <row r="910" spans="1:8" ht="12.75" customHeight="1">
      <c r="A910" s="61">
        <v>525115</v>
      </c>
      <c r="B910" s="62" t="s">
        <v>43</v>
      </c>
      <c r="C910" s="63"/>
      <c r="D910" s="53"/>
      <c r="E910" s="53"/>
      <c r="F910" s="53"/>
      <c r="G910" s="53"/>
      <c r="H910" s="67"/>
    </row>
    <row r="911" spans="1:8" ht="12.75" customHeight="1">
      <c r="A911" s="66" t="s">
        <v>31</v>
      </c>
      <c r="B911" s="33" t="s">
        <v>55</v>
      </c>
      <c r="C911" s="53">
        <v>500000</v>
      </c>
      <c r="D911" s="53">
        <v>0</v>
      </c>
      <c r="E911" s="53">
        <v>0</v>
      </c>
      <c r="F911" s="53">
        <f t="shared" ref="F911" si="135">E911+D911</f>
        <v>0</v>
      </c>
      <c r="G911" s="53">
        <f t="shared" ref="G911" si="136">C911-F911</f>
        <v>500000</v>
      </c>
      <c r="H911" s="67">
        <f t="shared" ref="H911" si="137">F911/C911*100</f>
        <v>0</v>
      </c>
    </row>
    <row r="912" spans="1:8" ht="12.75" customHeight="1">
      <c r="A912" s="58" t="s">
        <v>56</v>
      </c>
      <c r="B912" s="59" t="s">
        <v>57</v>
      </c>
      <c r="C912" s="60"/>
      <c r="D912" s="53"/>
      <c r="E912" s="60"/>
      <c r="F912" s="53"/>
      <c r="G912" s="53"/>
      <c r="H912" s="67"/>
    </row>
    <row r="913" spans="1:8" ht="12.75" customHeight="1">
      <c r="A913" s="61">
        <v>525111</v>
      </c>
      <c r="B913" s="62" t="s">
        <v>30</v>
      </c>
      <c r="C913" s="63"/>
      <c r="D913" s="53"/>
      <c r="E913" s="53"/>
      <c r="F913" s="53"/>
      <c r="G913" s="53"/>
      <c r="H913" s="67"/>
    </row>
    <row r="914" spans="1:8" ht="12.75" customHeight="1">
      <c r="A914" s="66" t="s">
        <v>31</v>
      </c>
      <c r="B914" s="33" t="s">
        <v>58</v>
      </c>
      <c r="C914" s="53">
        <v>2000000</v>
      </c>
      <c r="D914" s="53">
        <v>2000000</v>
      </c>
      <c r="E914" s="53"/>
      <c r="F914" s="53">
        <f t="shared" ref="F914:F920" si="138">E914+D914</f>
        <v>2000000</v>
      </c>
      <c r="G914" s="53">
        <f t="shared" ref="G914:G920" si="139">C914-F914</f>
        <v>0</v>
      </c>
      <c r="H914" s="67">
        <f t="shared" ref="H914" si="140">F914/C914*100</f>
        <v>100</v>
      </c>
    </row>
    <row r="915" spans="1:8" ht="12.75" customHeight="1">
      <c r="A915" s="61">
        <v>525112</v>
      </c>
      <c r="B915" s="62" t="s">
        <v>32</v>
      </c>
      <c r="C915" s="63"/>
      <c r="D915" s="53">
        <v>0</v>
      </c>
      <c r="E915" s="53">
        <v>0</v>
      </c>
      <c r="F915" s="53">
        <f t="shared" si="138"/>
        <v>0</v>
      </c>
      <c r="G915" s="53">
        <f t="shared" si="139"/>
        <v>0</v>
      </c>
      <c r="H915" s="67"/>
    </row>
    <row r="916" spans="1:8" ht="12.75" customHeight="1">
      <c r="A916" s="66" t="s">
        <v>31</v>
      </c>
      <c r="B916" s="33" t="s">
        <v>53</v>
      </c>
      <c r="C916" s="53">
        <v>2025000</v>
      </c>
      <c r="D916" s="53">
        <v>0</v>
      </c>
      <c r="E916" s="53">
        <v>0</v>
      </c>
      <c r="F916" s="53">
        <f t="shared" si="138"/>
        <v>0</v>
      </c>
      <c r="G916" s="53">
        <f t="shared" si="139"/>
        <v>2025000</v>
      </c>
      <c r="H916" s="67">
        <f t="shared" ref="H916:H917" si="141">F916/C916*100</f>
        <v>0</v>
      </c>
    </row>
    <row r="917" spans="1:8" ht="12.75" customHeight="1">
      <c r="A917" s="66" t="s">
        <v>31</v>
      </c>
      <c r="B917" s="33" t="s">
        <v>54</v>
      </c>
      <c r="C917" s="53">
        <v>3240000</v>
      </c>
      <c r="D917" s="53">
        <v>0</v>
      </c>
      <c r="E917" s="53">
        <v>0</v>
      </c>
      <c r="F917" s="53">
        <f t="shared" si="138"/>
        <v>0</v>
      </c>
      <c r="G917" s="53">
        <f t="shared" si="139"/>
        <v>3240000</v>
      </c>
      <c r="H917" s="67">
        <f t="shared" si="141"/>
        <v>0</v>
      </c>
    </row>
    <row r="918" spans="1:8" ht="12.75" customHeight="1">
      <c r="A918" s="61">
        <v>525115</v>
      </c>
      <c r="B918" s="62" t="s">
        <v>43</v>
      </c>
      <c r="C918" s="63"/>
      <c r="D918" s="53">
        <v>0</v>
      </c>
      <c r="E918" s="53">
        <v>0</v>
      </c>
      <c r="F918" s="53">
        <f t="shared" si="138"/>
        <v>0</v>
      </c>
      <c r="G918" s="53">
        <f t="shared" si="139"/>
        <v>0</v>
      </c>
      <c r="H918" s="67"/>
    </row>
    <row r="919" spans="1:8" ht="12.75" customHeight="1">
      <c r="A919" s="66" t="s">
        <v>31</v>
      </c>
      <c r="B919" s="33" t="s">
        <v>55</v>
      </c>
      <c r="C919" s="53">
        <v>500000</v>
      </c>
      <c r="D919" s="53">
        <v>300000</v>
      </c>
      <c r="E919" s="53"/>
      <c r="F919" s="53">
        <f t="shared" si="138"/>
        <v>300000</v>
      </c>
      <c r="G919" s="53">
        <f t="shared" si="139"/>
        <v>200000</v>
      </c>
      <c r="H919" s="67">
        <f t="shared" ref="H919" si="142">F919/C919*100</f>
        <v>60</v>
      </c>
    </row>
    <row r="920" spans="1:8" ht="12.75" customHeight="1">
      <c r="A920" s="54">
        <v>52</v>
      </c>
      <c r="B920" s="54" t="s">
        <v>61</v>
      </c>
      <c r="C920" s="55"/>
      <c r="D920" s="56">
        <v>0</v>
      </c>
      <c r="E920" s="56">
        <v>0</v>
      </c>
      <c r="F920" s="56">
        <f t="shared" si="138"/>
        <v>0</v>
      </c>
      <c r="G920" s="56">
        <f t="shared" si="139"/>
        <v>0</v>
      </c>
      <c r="H920" s="69"/>
    </row>
    <row r="921" spans="1:8" ht="12.75" customHeight="1">
      <c r="A921" s="58" t="s">
        <v>29</v>
      </c>
      <c r="B921" s="59" t="s">
        <v>62</v>
      </c>
      <c r="C921" s="60"/>
      <c r="D921" s="53"/>
      <c r="E921" s="60"/>
      <c r="F921" s="53"/>
      <c r="G921" s="53"/>
      <c r="H921" s="67"/>
    </row>
    <row r="922" spans="1:8" ht="12.75" customHeight="1">
      <c r="A922" s="66">
        <v>525119</v>
      </c>
      <c r="B922" s="33" t="s">
        <v>63</v>
      </c>
      <c r="C922" s="53"/>
      <c r="D922" s="53"/>
      <c r="E922" s="53"/>
      <c r="F922" s="53"/>
      <c r="G922" s="53"/>
      <c r="H922" s="67"/>
    </row>
    <row r="923" spans="1:8" ht="12.75" customHeight="1">
      <c r="A923" s="70" t="s">
        <v>31</v>
      </c>
      <c r="B923" s="33" t="s">
        <v>64</v>
      </c>
      <c r="C923" s="53"/>
      <c r="D923" s="53"/>
      <c r="E923" s="53"/>
      <c r="F923" s="53"/>
      <c r="G923" s="53"/>
      <c r="H923" s="67"/>
    </row>
    <row r="924" spans="1:8" ht="12.75" customHeight="1">
      <c r="A924" s="70" t="s">
        <v>31</v>
      </c>
      <c r="B924" s="33" t="s">
        <v>65</v>
      </c>
      <c r="C924" s="53">
        <v>70500000</v>
      </c>
      <c r="D924" s="53">
        <v>0</v>
      </c>
      <c r="E924" s="53">
        <v>0</v>
      </c>
      <c r="F924" s="53">
        <f t="shared" ref="F924:F925" si="143">E924+D924</f>
        <v>0</v>
      </c>
      <c r="G924" s="53">
        <f t="shared" ref="G924:G925" si="144">C924-F924</f>
        <v>70500000</v>
      </c>
      <c r="H924" s="67">
        <f t="shared" ref="H924:H925" si="145">F924/C924*100</f>
        <v>0</v>
      </c>
    </row>
    <row r="925" spans="1:8" ht="12.75" customHeight="1">
      <c r="A925" s="70" t="s">
        <v>31</v>
      </c>
      <c r="B925" s="33" t="s">
        <v>66</v>
      </c>
      <c r="C925" s="53">
        <v>21150000</v>
      </c>
      <c r="D925" s="53">
        <v>0</v>
      </c>
      <c r="E925" s="53">
        <v>0</v>
      </c>
      <c r="F925" s="53">
        <f t="shared" si="143"/>
        <v>0</v>
      </c>
      <c r="G925" s="53">
        <f t="shared" si="144"/>
        <v>21150000</v>
      </c>
      <c r="H925" s="67">
        <f t="shared" si="145"/>
        <v>0</v>
      </c>
    </row>
    <row r="926" spans="1:8" ht="12.75" customHeight="1">
      <c r="A926" s="70" t="s">
        <v>31</v>
      </c>
      <c r="B926" s="33" t="s">
        <v>67</v>
      </c>
      <c r="C926" s="53"/>
      <c r="D926" s="53"/>
      <c r="E926" s="53"/>
      <c r="F926" s="53"/>
      <c r="G926" s="53"/>
      <c r="H926" s="67"/>
    </row>
    <row r="927" spans="1:8" ht="12.75" customHeight="1">
      <c r="A927" s="70" t="s">
        <v>31</v>
      </c>
      <c r="B927" s="33" t="s">
        <v>68</v>
      </c>
      <c r="C927" s="53">
        <v>121500000</v>
      </c>
      <c r="D927" s="53">
        <v>0</v>
      </c>
      <c r="E927" s="53">
        <v>0</v>
      </c>
      <c r="F927" s="53">
        <f t="shared" ref="F927:F928" si="146">E927+D927</f>
        <v>0</v>
      </c>
      <c r="G927" s="53">
        <f t="shared" ref="G927:G928" si="147">C927-F927</f>
        <v>121500000</v>
      </c>
      <c r="H927" s="67">
        <f t="shared" ref="H927:H928" si="148">F927/C927*100</f>
        <v>0</v>
      </c>
    </row>
    <row r="928" spans="1:8" ht="12.75" customHeight="1">
      <c r="A928" s="70" t="s">
        <v>31</v>
      </c>
      <c r="B928" s="33" t="s">
        <v>66</v>
      </c>
      <c r="C928" s="53">
        <v>36450000</v>
      </c>
      <c r="D928" s="53">
        <v>0</v>
      </c>
      <c r="E928" s="53">
        <v>0</v>
      </c>
      <c r="F928" s="53">
        <f t="shared" si="146"/>
        <v>0</v>
      </c>
      <c r="G928" s="53">
        <f t="shared" si="147"/>
        <v>36450000</v>
      </c>
      <c r="H928" s="67">
        <f t="shared" si="148"/>
        <v>0</v>
      </c>
    </row>
    <row r="929" spans="1:8" ht="12.75" customHeight="1">
      <c r="A929" s="70" t="s">
        <v>31</v>
      </c>
      <c r="B929" s="33" t="s">
        <v>69</v>
      </c>
      <c r="C929" s="53"/>
      <c r="D929" s="53"/>
      <c r="E929" s="53"/>
      <c r="F929" s="53"/>
      <c r="G929" s="53"/>
      <c r="H929" s="67"/>
    </row>
    <row r="930" spans="1:8" ht="12.75" customHeight="1">
      <c r="A930" s="70" t="s">
        <v>31</v>
      </c>
      <c r="B930" s="33" t="s">
        <v>68</v>
      </c>
      <c r="C930" s="53">
        <v>37500000</v>
      </c>
      <c r="D930" s="53">
        <v>0</v>
      </c>
      <c r="E930" s="53">
        <v>0</v>
      </c>
      <c r="F930" s="53">
        <f t="shared" ref="F930:F931" si="149">E930+D930</f>
        <v>0</v>
      </c>
      <c r="G930" s="53">
        <f t="shared" ref="G930:G931" si="150">C930-F930</f>
        <v>37500000</v>
      </c>
      <c r="H930" s="67">
        <f t="shared" ref="H930:H931" si="151">F930/C930*100</f>
        <v>0</v>
      </c>
    </row>
    <row r="931" spans="1:8" ht="12.75" customHeight="1">
      <c r="A931" s="70" t="s">
        <v>31</v>
      </c>
      <c r="B931" s="33" t="s">
        <v>66</v>
      </c>
      <c r="C931" s="53">
        <v>11250000</v>
      </c>
      <c r="D931" s="53">
        <v>0</v>
      </c>
      <c r="E931" s="53">
        <v>0</v>
      </c>
      <c r="F931" s="53">
        <f t="shared" si="149"/>
        <v>0</v>
      </c>
      <c r="G931" s="53">
        <f t="shared" si="150"/>
        <v>11250000</v>
      </c>
      <c r="H931" s="67">
        <f t="shared" si="151"/>
        <v>0</v>
      </c>
    </row>
    <row r="932" spans="1:8" ht="12.75" customHeight="1">
      <c r="A932" s="66">
        <v>525121</v>
      </c>
      <c r="B932" s="33" t="s">
        <v>70</v>
      </c>
      <c r="C932" s="53"/>
      <c r="D932" s="53"/>
      <c r="E932" s="53"/>
      <c r="F932" s="53"/>
      <c r="G932" s="53"/>
      <c r="H932" s="67"/>
    </row>
    <row r="933" spans="1:8" ht="12.75" customHeight="1">
      <c r="A933" s="66" t="s">
        <v>31</v>
      </c>
      <c r="B933" s="33" t="s">
        <v>71</v>
      </c>
      <c r="C933" s="53">
        <v>64861000</v>
      </c>
      <c r="D933" s="53">
        <v>2943000</v>
      </c>
      <c r="E933" s="53"/>
      <c r="F933" s="53">
        <f t="shared" ref="F933:F934" si="152">E933+D933</f>
        <v>2943000</v>
      </c>
      <c r="G933" s="53">
        <f t="shared" ref="G933:G934" si="153">C933-F933</f>
        <v>61918000</v>
      </c>
      <c r="H933" s="67">
        <f t="shared" ref="H933:H934" si="154">F933/C933*100</f>
        <v>4.5373953531397913</v>
      </c>
    </row>
    <row r="934" spans="1:8" ht="12.75" customHeight="1">
      <c r="A934" s="66" t="s">
        <v>31</v>
      </c>
      <c r="B934" s="33" t="s">
        <v>72</v>
      </c>
      <c r="C934" s="53">
        <v>150000000</v>
      </c>
      <c r="D934" s="53">
        <v>10202700</v>
      </c>
      <c r="E934" s="53">
        <v>44604000</v>
      </c>
      <c r="F934" s="53">
        <f t="shared" si="152"/>
        <v>54806700</v>
      </c>
      <c r="G934" s="53">
        <f t="shared" si="153"/>
        <v>95193300</v>
      </c>
      <c r="H934" s="67">
        <f t="shared" si="154"/>
        <v>36.537799999999997</v>
      </c>
    </row>
    <row r="935" spans="1:8" ht="12.75" customHeight="1">
      <c r="A935" s="58" t="s">
        <v>50</v>
      </c>
      <c r="B935" s="59" t="s">
        <v>51</v>
      </c>
      <c r="C935" s="60"/>
      <c r="D935" s="53"/>
      <c r="E935" s="53"/>
      <c r="F935" s="53"/>
      <c r="G935" s="53"/>
      <c r="H935" s="67"/>
    </row>
    <row r="936" spans="1:8" ht="12.75" customHeight="1">
      <c r="A936" s="66">
        <v>525113</v>
      </c>
      <c r="B936" s="33" t="s">
        <v>39</v>
      </c>
      <c r="C936" s="53"/>
      <c r="D936" s="53"/>
      <c r="E936" s="53"/>
      <c r="F936" s="53"/>
      <c r="G936" s="53"/>
      <c r="H936" s="67"/>
    </row>
    <row r="937" spans="1:8" ht="12.75" customHeight="1">
      <c r="A937" s="66" t="s">
        <v>31</v>
      </c>
      <c r="B937" s="33" t="s">
        <v>73</v>
      </c>
      <c r="C937" s="53">
        <v>10500000</v>
      </c>
      <c r="D937" s="53">
        <v>1200000</v>
      </c>
      <c r="E937" s="53"/>
      <c r="F937" s="53">
        <f t="shared" ref="F937:F939" si="155">E937+D937</f>
        <v>1200000</v>
      </c>
      <c r="G937" s="53">
        <f t="shared" ref="G937:G939" si="156">C937-F937</f>
        <v>9300000</v>
      </c>
      <c r="H937" s="67">
        <f t="shared" ref="H937:H939" si="157">F937/C937*100</f>
        <v>11.428571428571429</v>
      </c>
    </row>
    <row r="938" spans="1:8" ht="12.75" customHeight="1">
      <c r="A938" s="66" t="s">
        <v>31</v>
      </c>
      <c r="B938" s="33" t="s">
        <v>74</v>
      </c>
      <c r="C938" s="53">
        <v>10000000</v>
      </c>
      <c r="D938" s="53">
        <v>600000</v>
      </c>
      <c r="E938" s="53"/>
      <c r="F938" s="53">
        <f t="shared" si="155"/>
        <v>600000</v>
      </c>
      <c r="G938" s="53">
        <f t="shared" si="156"/>
        <v>9400000</v>
      </c>
      <c r="H938" s="67">
        <f t="shared" si="157"/>
        <v>6</v>
      </c>
    </row>
    <row r="939" spans="1:8" ht="12.75" customHeight="1">
      <c r="A939" s="66"/>
      <c r="B939" s="33" t="s">
        <v>158</v>
      </c>
      <c r="C939" s="53">
        <v>8000000</v>
      </c>
      <c r="D939" s="53">
        <v>0</v>
      </c>
      <c r="E939" s="53">
        <v>0</v>
      </c>
      <c r="F939" s="53">
        <f t="shared" si="155"/>
        <v>0</v>
      </c>
      <c r="G939" s="53">
        <f t="shared" si="156"/>
        <v>8000000</v>
      </c>
      <c r="H939" s="67">
        <f t="shared" si="157"/>
        <v>0</v>
      </c>
    </row>
    <row r="940" spans="1:8" ht="12.75" customHeight="1">
      <c r="A940" s="66">
        <v>525115</v>
      </c>
      <c r="B940" s="33" t="s">
        <v>43</v>
      </c>
      <c r="C940" s="53"/>
      <c r="D940" s="53"/>
      <c r="E940" s="53"/>
      <c r="F940" s="53"/>
      <c r="G940" s="53"/>
      <c r="H940" s="67"/>
    </row>
    <row r="941" spans="1:8" ht="12.75" customHeight="1">
      <c r="A941" s="66" t="s">
        <v>31</v>
      </c>
      <c r="B941" s="33" t="s">
        <v>160</v>
      </c>
      <c r="C941" s="53">
        <v>3600000</v>
      </c>
      <c r="D941" s="53">
        <v>0</v>
      </c>
      <c r="E941" s="53">
        <v>0</v>
      </c>
      <c r="F941" s="53">
        <f t="shared" ref="F941:F943" si="158">E941+D941</f>
        <v>0</v>
      </c>
      <c r="G941" s="53">
        <f t="shared" ref="G941:G943" si="159">C941-F941</f>
        <v>3600000</v>
      </c>
      <c r="H941" s="67">
        <f t="shared" ref="H941:H943" si="160">F941/C941*100</f>
        <v>0</v>
      </c>
    </row>
    <row r="942" spans="1:8" ht="12.75" customHeight="1">
      <c r="A942" s="66" t="s">
        <v>31</v>
      </c>
      <c r="B942" s="33" t="s">
        <v>159</v>
      </c>
      <c r="C942" s="53">
        <v>10500000</v>
      </c>
      <c r="D942" s="53">
        <v>1500000</v>
      </c>
      <c r="E942" s="53"/>
      <c r="F942" s="53">
        <f t="shared" si="158"/>
        <v>1500000</v>
      </c>
      <c r="G942" s="53">
        <f t="shared" si="159"/>
        <v>9000000</v>
      </c>
      <c r="H942" s="67">
        <f t="shared" si="160"/>
        <v>14.285714285714285</v>
      </c>
    </row>
    <row r="943" spans="1:8" ht="12.75" customHeight="1">
      <c r="A943" s="66" t="s">
        <v>31</v>
      </c>
      <c r="B943" s="33" t="s">
        <v>76</v>
      </c>
      <c r="C943" s="53">
        <v>21000000</v>
      </c>
      <c r="D943" s="53">
        <v>450000</v>
      </c>
      <c r="E943" s="53"/>
      <c r="F943" s="53">
        <f t="shared" si="158"/>
        <v>450000</v>
      </c>
      <c r="G943" s="53">
        <f t="shared" si="159"/>
        <v>20550000</v>
      </c>
      <c r="H943" s="67">
        <f t="shared" si="160"/>
        <v>2.1428571428571428</v>
      </c>
    </row>
    <row r="944" spans="1:8" ht="12.75" customHeight="1">
      <c r="A944" s="58" t="s">
        <v>56</v>
      </c>
      <c r="B944" s="59" t="s">
        <v>77</v>
      </c>
      <c r="C944" s="60"/>
      <c r="D944" s="53"/>
      <c r="E944" s="60"/>
      <c r="F944" s="53"/>
      <c r="G944" s="53"/>
      <c r="H944" s="67"/>
    </row>
    <row r="945" spans="1:8" ht="12.75" customHeight="1">
      <c r="A945" s="66">
        <v>525113</v>
      </c>
      <c r="B945" s="33" t="s">
        <v>39</v>
      </c>
      <c r="C945" s="53"/>
      <c r="D945" s="53"/>
      <c r="E945" s="53"/>
      <c r="F945" s="53"/>
      <c r="G945" s="53"/>
      <c r="H945" s="67"/>
    </row>
    <row r="946" spans="1:8" ht="12.75" customHeight="1">
      <c r="A946" s="66" t="s">
        <v>31</v>
      </c>
      <c r="B946" s="33" t="s">
        <v>78</v>
      </c>
      <c r="C946" s="53">
        <v>6300000</v>
      </c>
      <c r="D946" s="53">
        <v>900000</v>
      </c>
      <c r="E946" s="53"/>
      <c r="F946" s="53">
        <f t="shared" ref="F946:F948" si="161">E946+D946</f>
        <v>900000</v>
      </c>
      <c r="G946" s="53">
        <f t="shared" ref="G946:G948" si="162">C946-F946</f>
        <v>5400000</v>
      </c>
      <c r="H946" s="67">
        <f t="shared" ref="H946:H948" si="163">F946/C946*100</f>
        <v>14.285714285714285</v>
      </c>
    </row>
    <row r="947" spans="1:8" ht="12.75" customHeight="1">
      <c r="A947" s="66" t="s">
        <v>31</v>
      </c>
      <c r="B947" s="33" t="s">
        <v>79</v>
      </c>
      <c r="C947" s="53">
        <v>16000000</v>
      </c>
      <c r="D947" s="53">
        <v>250000</v>
      </c>
      <c r="E947" s="53"/>
      <c r="F947" s="53">
        <f t="shared" si="161"/>
        <v>250000</v>
      </c>
      <c r="G947" s="53">
        <f t="shared" si="162"/>
        <v>15750000</v>
      </c>
      <c r="H947" s="67">
        <f t="shared" si="163"/>
        <v>1.5625</v>
      </c>
    </row>
    <row r="948" spans="1:8" ht="12.75" customHeight="1">
      <c r="A948" s="66"/>
      <c r="B948" s="33" t="s">
        <v>158</v>
      </c>
      <c r="C948" s="53">
        <v>20000000</v>
      </c>
      <c r="D948" s="53">
        <v>0</v>
      </c>
      <c r="E948" s="53">
        <v>0</v>
      </c>
      <c r="F948" s="53">
        <f t="shared" si="161"/>
        <v>0</v>
      </c>
      <c r="G948" s="53">
        <f t="shared" si="162"/>
        <v>20000000</v>
      </c>
      <c r="H948" s="67">
        <f t="shared" si="163"/>
        <v>0</v>
      </c>
    </row>
    <row r="949" spans="1:8" ht="12.75" customHeight="1">
      <c r="A949" s="66">
        <v>525115</v>
      </c>
      <c r="B949" s="33" t="s">
        <v>43</v>
      </c>
      <c r="C949" s="53"/>
      <c r="D949" s="53"/>
      <c r="E949" s="53"/>
      <c r="F949" s="53"/>
      <c r="G949" s="53"/>
      <c r="H949" s="67"/>
    </row>
    <row r="950" spans="1:8" ht="12.75" customHeight="1">
      <c r="A950" s="66" t="s">
        <v>31</v>
      </c>
      <c r="B950" s="33" t="s">
        <v>75</v>
      </c>
      <c r="C950" s="53">
        <v>6300000</v>
      </c>
      <c r="D950" s="53">
        <v>1350000</v>
      </c>
      <c r="E950" s="53"/>
      <c r="F950" s="53">
        <f t="shared" ref="F950:F952" si="164">E950+D950</f>
        <v>1350000</v>
      </c>
      <c r="G950" s="53">
        <f t="shared" ref="G950:G952" si="165">C950-F950</f>
        <v>4950000</v>
      </c>
      <c r="H950" s="67">
        <f t="shared" ref="H950:H952" si="166">F950/C950*100</f>
        <v>21.428571428571427</v>
      </c>
    </row>
    <row r="951" spans="1:8" ht="12.75" customHeight="1">
      <c r="A951" s="66" t="s">
        <v>31</v>
      </c>
      <c r="B951" s="33" t="s">
        <v>80</v>
      </c>
      <c r="C951" s="53">
        <v>1500000</v>
      </c>
      <c r="D951" s="53">
        <v>0</v>
      </c>
      <c r="E951" s="53">
        <v>0</v>
      </c>
      <c r="F951" s="53">
        <f t="shared" si="164"/>
        <v>0</v>
      </c>
      <c r="G951" s="53">
        <f t="shared" si="165"/>
        <v>1500000</v>
      </c>
      <c r="H951" s="67">
        <f t="shared" si="166"/>
        <v>0</v>
      </c>
    </row>
    <row r="952" spans="1:8" ht="12.75" customHeight="1">
      <c r="A952" s="66" t="s">
        <v>31</v>
      </c>
      <c r="B952" s="33" t="s">
        <v>81</v>
      </c>
      <c r="C952" s="53">
        <v>21000000</v>
      </c>
      <c r="D952" s="53">
        <v>750000</v>
      </c>
      <c r="E952" s="53"/>
      <c r="F952" s="53">
        <f t="shared" si="164"/>
        <v>750000</v>
      </c>
      <c r="G952" s="53">
        <f t="shared" si="165"/>
        <v>20250000</v>
      </c>
      <c r="H952" s="67">
        <f t="shared" si="166"/>
        <v>3.5714285714285712</v>
      </c>
    </row>
    <row r="953" spans="1:8" ht="12.75" customHeight="1">
      <c r="A953" s="54">
        <v>53</v>
      </c>
      <c r="B953" s="54" t="s">
        <v>82</v>
      </c>
      <c r="C953" s="55"/>
      <c r="D953" s="56"/>
      <c r="E953" s="56"/>
      <c r="F953" s="56"/>
      <c r="G953" s="56"/>
      <c r="H953" s="69"/>
    </row>
    <row r="954" spans="1:8" ht="12.75" customHeight="1">
      <c r="A954" s="58" t="s">
        <v>50</v>
      </c>
      <c r="B954" s="59" t="s">
        <v>51</v>
      </c>
      <c r="C954" s="60"/>
      <c r="D954" s="53"/>
      <c r="E954" s="60"/>
      <c r="F954" s="53"/>
      <c r="G954" s="53"/>
      <c r="H954" s="67"/>
    </row>
    <row r="955" spans="1:8" ht="12.75" customHeight="1">
      <c r="A955" s="66">
        <v>525113</v>
      </c>
      <c r="B955" s="33" t="s">
        <v>39</v>
      </c>
      <c r="C955" s="53"/>
      <c r="D955" s="53"/>
      <c r="E955" s="53"/>
      <c r="F955" s="53"/>
      <c r="G955" s="53"/>
      <c r="H955" s="67"/>
    </row>
    <row r="956" spans="1:8" ht="12.75" customHeight="1">
      <c r="A956" s="66" t="s">
        <v>31</v>
      </c>
      <c r="B956" s="33" t="s">
        <v>83</v>
      </c>
      <c r="C956" s="53">
        <v>3600000</v>
      </c>
      <c r="D956" s="53">
        <v>0</v>
      </c>
      <c r="E956" s="53">
        <v>0</v>
      </c>
      <c r="F956" s="53">
        <f t="shared" ref="F956:F957" si="167">E956+D956</f>
        <v>0</v>
      </c>
      <c r="G956" s="53">
        <f t="shared" ref="G956:G957" si="168">C956-F956</f>
        <v>3600000</v>
      </c>
      <c r="H956" s="67">
        <f t="shared" ref="H956:H957" si="169">F956/C956*100</f>
        <v>0</v>
      </c>
    </row>
    <row r="957" spans="1:8" ht="12.75" customHeight="1">
      <c r="A957" s="66" t="s">
        <v>31</v>
      </c>
      <c r="B957" s="33" t="s">
        <v>84</v>
      </c>
      <c r="C957" s="53">
        <v>3650000</v>
      </c>
      <c r="D957" s="53">
        <v>0</v>
      </c>
      <c r="E957" s="53">
        <v>0</v>
      </c>
      <c r="F957" s="53">
        <f t="shared" si="167"/>
        <v>0</v>
      </c>
      <c r="G957" s="53">
        <f t="shared" si="168"/>
        <v>3650000</v>
      </c>
      <c r="H957" s="67">
        <f t="shared" si="169"/>
        <v>0</v>
      </c>
    </row>
    <row r="958" spans="1:8" ht="12.75" customHeight="1">
      <c r="A958" s="66">
        <v>525115</v>
      </c>
      <c r="B958" s="33" t="s">
        <v>43</v>
      </c>
      <c r="C958" s="53"/>
      <c r="D958" s="53"/>
      <c r="E958" s="53"/>
      <c r="F958" s="53"/>
      <c r="G958" s="53"/>
      <c r="H958" s="67"/>
    </row>
    <row r="959" spans="1:8" ht="12.75" customHeight="1">
      <c r="A959" s="66" t="s">
        <v>31</v>
      </c>
      <c r="B959" s="33" t="s">
        <v>162</v>
      </c>
      <c r="C959" s="53">
        <v>4000000</v>
      </c>
      <c r="D959" s="53">
        <v>1080000</v>
      </c>
      <c r="E959" s="53"/>
      <c r="F959" s="53">
        <f t="shared" ref="F959:F965" si="170">E959+D959</f>
        <v>1080000</v>
      </c>
      <c r="G959" s="53">
        <f t="shared" ref="G959:G965" si="171">C959-F959</f>
        <v>2920000</v>
      </c>
      <c r="H959" s="67">
        <f t="shared" ref="H959:H965" si="172">F959/C959*100</f>
        <v>27</v>
      </c>
    </row>
    <row r="960" spans="1:8" ht="12.75" customHeight="1">
      <c r="A960" s="66" t="s">
        <v>31</v>
      </c>
      <c r="B960" s="33" t="s">
        <v>85</v>
      </c>
      <c r="C960" s="53">
        <v>300000</v>
      </c>
      <c r="D960" s="53">
        <v>0</v>
      </c>
      <c r="E960" s="53">
        <v>0</v>
      </c>
      <c r="F960" s="53">
        <f t="shared" si="170"/>
        <v>0</v>
      </c>
      <c r="G960" s="53">
        <f t="shared" si="171"/>
        <v>300000</v>
      </c>
      <c r="H960" s="67">
        <f t="shared" si="172"/>
        <v>0</v>
      </c>
    </row>
    <row r="961" spans="1:8" ht="12.75" customHeight="1">
      <c r="A961" s="66" t="s">
        <v>31</v>
      </c>
      <c r="B961" s="33" t="s">
        <v>86</v>
      </c>
      <c r="C961" s="53">
        <v>7500000</v>
      </c>
      <c r="D961" s="53">
        <v>5970000</v>
      </c>
      <c r="E961" s="53">
        <v>0</v>
      </c>
      <c r="F961" s="53">
        <f t="shared" si="170"/>
        <v>5970000</v>
      </c>
      <c r="G961" s="53">
        <f t="shared" si="171"/>
        <v>1530000</v>
      </c>
      <c r="H961" s="67">
        <f t="shared" si="172"/>
        <v>79.600000000000009</v>
      </c>
    </row>
    <row r="962" spans="1:8" ht="12.75" customHeight="1">
      <c r="A962" s="66" t="s">
        <v>31</v>
      </c>
      <c r="B962" s="33" t="s">
        <v>163</v>
      </c>
      <c r="C962" s="53">
        <v>5000000</v>
      </c>
      <c r="D962" s="53">
        <v>2000000</v>
      </c>
      <c r="E962" s="53"/>
      <c r="F962" s="53">
        <f t="shared" si="170"/>
        <v>2000000</v>
      </c>
      <c r="G962" s="53">
        <f t="shared" si="171"/>
        <v>3000000</v>
      </c>
      <c r="H962" s="67">
        <f t="shared" si="172"/>
        <v>40</v>
      </c>
    </row>
    <row r="963" spans="1:8" ht="12.75" customHeight="1">
      <c r="A963" s="66"/>
      <c r="B963" s="33" t="s">
        <v>164</v>
      </c>
      <c r="C963" s="53">
        <v>5000000</v>
      </c>
      <c r="D963" s="53">
        <v>5000000</v>
      </c>
      <c r="E963" s="53">
        <v>0</v>
      </c>
      <c r="F963" s="53">
        <f t="shared" si="170"/>
        <v>5000000</v>
      </c>
      <c r="G963" s="53">
        <f t="shared" si="171"/>
        <v>0</v>
      </c>
      <c r="H963" s="67">
        <f t="shared" si="172"/>
        <v>100</v>
      </c>
    </row>
    <row r="964" spans="1:8" ht="12.75" customHeight="1">
      <c r="A964" s="66" t="s">
        <v>31</v>
      </c>
      <c r="B964" s="33" t="s">
        <v>87</v>
      </c>
      <c r="C964" s="53">
        <v>6000000</v>
      </c>
      <c r="D964" s="53">
        <v>0</v>
      </c>
      <c r="E964" s="53">
        <v>0</v>
      </c>
      <c r="F964" s="53">
        <f t="shared" si="170"/>
        <v>0</v>
      </c>
      <c r="G964" s="53">
        <f t="shared" si="171"/>
        <v>6000000</v>
      </c>
      <c r="H964" s="67">
        <f t="shared" si="172"/>
        <v>0</v>
      </c>
    </row>
    <row r="965" spans="1:8" ht="12.75" customHeight="1">
      <c r="A965" s="66" t="s">
        <v>31</v>
      </c>
      <c r="B965" s="33" t="s">
        <v>88</v>
      </c>
      <c r="C965" s="53">
        <v>4500000</v>
      </c>
      <c r="D965" s="53">
        <v>0</v>
      </c>
      <c r="E965" s="53">
        <v>0</v>
      </c>
      <c r="F965" s="53">
        <f t="shared" si="170"/>
        <v>0</v>
      </c>
      <c r="G965" s="53">
        <f t="shared" si="171"/>
        <v>4500000</v>
      </c>
      <c r="H965" s="67">
        <f t="shared" si="172"/>
        <v>0</v>
      </c>
    </row>
    <row r="966" spans="1:8" ht="12.75" customHeight="1">
      <c r="A966" s="66">
        <v>525119</v>
      </c>
      <c r="B966" s="33" t="s">
        <v>63</v>
      </c>
      <c r="C966" s="65"/>
      <c r="D966" s="53"/>
      <c r="E966" s="53"/>
      <c r="F966" s="53"/>
      <c r="G966" s="53"/>
      <c r="H966" s="67"/>
    </row>
    <row r="967" spans="1:8" ht="12.75" customHeight="1">
      <c r="A967" s="66"/>
      <c r="B967" s="33" t="s">
        <v>165</v>
      </c>
      <c r="C967" s="53">
        <v>2400000</v>
      </c>
      <c r="D967" s="53">
        <v>0</v>
      </c>
      <c r="E967" s="53">
        <v>0</v>
      </c>
      <c r="F967" s="53">
        <f t="shared" ref="F967:F980" si="173">E967+D967</f>
        <v>0</v>
      </c>
      <c r="G967" s="53">
        <f t="shared" ref="G967:G980" si="174">C967-F967</f>
        <v>2400000</v>
      </c>
      <c r="H967" s="67">
        <f t="shared" ref="H967:H980" si="175">F967/C967*100</f>
        <v>0</v>
      </c>
    </row>
    <row r="968" spans="1:8" ht="12.75" customHeight="1">
      <c r="A968" s="70" t="s">
        <v>31</v>
      </c>
      <c r="B968" s="33" t="s">
        <v>89</v>
      </c>
      <c r="C968" s="53">
        <v>2300000</v>
      </c>
      <c r="D968" s="53">
        <v>0</v>
      </c>
      <c r="E968" s="53">
        <v>0</v>
      </c>
      <c r="F968" s="53">
        <f t="shared" si="173"/>
        <v>0</v>
      </c>
      <c r="G968" s="53">
        <f t="shared" si="174"/>
        <v>2300000</v>
      </c>
      <c r="H968" s="67">
        <f t="shared" si="175"/>
        <v>0</v>
      </c>
    </row>
    <row r="969" spans="1:8" ht="12.75" customHeight="1">
      <c r="A969" s="70" t="s">
        <v>31</v>
      </c>
      <c r="B969" s="33" t="s">
        <v>90</v>
      </c>
      <c r="C969" s="53">
        <v>20000000</v>
      </c>
      <c r="D969" s="53">
        <v>0</v>
      </c>
      <c r="E969" s="53">
        <v>0</v>
      </c>
      <c r="F969" s="53">
        <f t="shared" si="173"/>
        <v>0</v>
      </c>
      <c r="G969" s="53">
        <f t="shared" si="174"/>
        <v>20000000</v>
      </c>
      <c r="H969" s="67">
        <f t="shared" si="175"/>
        <v>0</v>
      </c>
    </row>
    <row r="970" spans="1:8" ht="12.75" customHeight="1">
      <c r="A970" s="70" t="s">
        <v>31</v>
      </c>
      <c r="B970" s="33" t="s">
        <v>91</v>
      </c>
      <c r="C970" s="53">
        <v>12625000</v>
      </c>
      <c r="D970" s="53">
        <v>0</v>
      </c>
      <c r="E970" s="53">
        <v>0</v>
      </c>
      <c r="F970" s="53">
        <f t="shared" si="173"/>
        <v>0</v>
      </c>
      <c r="G970" s="53">
        <f t="shared" si="174"/>
        <v>12625000</v>
      </c>
      <c r="H970" s="67">
        <f t="shared" si="175"/>
        <v>0</v>
      </c>
    </row>
    <row r="971" spans="1:8" ht="12.75" customHeight="1">
      <c r="A971" s="70" t="s">
        <v>31</v>
      </c>
      <c r="B971" s="33" t="s">
        <v>92</v>
      </c>
      <c r="C971" s="53">
        <v>3030000</v>
      </c>
      <c r="D971" s="53">
        <v>0</v>
      </c>
      <c r="E971" s="53">
        <v>0</v>
      </c>
      <c r="F971" s="53">
        <f t="shared" si="173"/>
        <v>0</v>
      </c>
      <c r="G971" s="53">
        <f t="shared" si="174"/>
        <v>3030000</v>
      </c>
      <c r="H971" s="67">
        <f t="shared" si="175"/>
        <v>0</v>
      </c>
    </row>
    <row r="972" spans="1:8" ht="12.75" customHeight="1">
      <c r="A972" s="70" t="s">
        <v>31</v>
      </c>
      <c r="B972" s="33" t="s">
        <v>93</v>
      </c>
      <c r="C972" s="53">
        <v>6060000</v>
      </c>
      <c r="D972" s="53">
        <v>0</v>
      </c>
      <c r="E972" s="53">
        <v>0</v>
      </c>
      <c r="F972" s="53">
        <f t="shared" si="173"/>
        <v>0</v>
      </c>
      <c r="G972" s="53">
        <f t="shared" si="174"/>
        <v>6060000</v>
      </c>
      <c r="H972" s="67">
        <f t="shared" si="175"/>
        <v>0</v>
      </c>
    </row>
    <row r="973" spans="1:8" ht="12.75" customHeight="1">
      <c r="A973" s="70" t="s">
        <v>31</v>
      </c>
      <c r="B973" s="33" t="s">
        <v>94</v>
      </c>
      <c r="C973" s="53">
        <v>2350000</v>
      </c>
      <c r="D973" s="53">
        <v>0</v>
      </c>
      <c r="E973" s="53">
        <v>0</v>
      </c>
      <c r="F973" s="53">
        <f t="shared" si="173"/>
        <v>0</v>
      </c>
      <c r="G973" s="53">
        <f t="shared" si="174"/>
        <v>2350000</v>
      </c>
      <c r="H973" s="67">
        <f t="shared" si="175"/>
        <v>0</v>
      </c>
    </row>
    <row r="974" spans="1:8" ht="12.75" customHeight="1">
      <c r="A974" s="70" t="s">
        <v>31</v>
      </c>
      <c r="B974" s="33" t="s">
        <v>95</v>
      </c>
      <c r="C974" s="53">
        <v>9400000</v>
      </c>
      <c r="D974" s="53">
        <v>0</v>
      </c>
      <c r="E974" s="53">
        <v>0</v>
      </c>
      <c r="F974" s="53">
        <f t="shared" si="173"/>
        <v>0</v>
      </c>
      <c r="G974" s="53">
        <f t="shared" si="174"/>
        <v>9400000</v>
      </c>
      <c r="H974" s="67">
        <f t="shared" si="175"/>
        <v>0</v>
      </c>
    </row>
    <row r="975" spans="1:8" ht="12.75" customHeight="1">
      <c r="A975" s="70" t="s">
        <v>31</v>
      </c>
      <c r="B975" s="33" t="s">
        <v>96</v>
      </c>
      <c r="C975" s="53">
        <v>3525000</v>
      </c>
      <c r="D975" s="53">
        <v>0</v>
      </c>
      <c r="E975" s="53">
        <v>0</v>
      </c>
      <c r="F975" s="53">
        <f t="shared" si="173"/>
        <v>0</v>
      </c>
      <c r="G975" s="53">
        <f t="shared" si="174"/>
        <v>3525000</v>
      </c>
      <c r="H975" s="67">
        <f t="shared" si="175"/>
        <v>0</v>
      </c>
    </row>
    <row r="976" spans="1:8" ht="12.75" customHeight="1">
      <c r="A976" s="70" t="s">
        <v>31</v>
      </c>
      <c r="B976" s="33" t="s">
        <v>97</v>
      </c>
      <c r="C976" s="53">
        <v>3525000</v>
      </c>
      <c r="D976" s="53">
        <v>0</v>
      </c>
      <c r="E976" s="53">
        <v>0</v>
      </c>
      <c r="F976" s="53">
        <f t="shared" si="173"/>
        <v>0</v>
      </c>
      <c r="G976" s="53">
        <f t="shared" si="174"/>
        <v>3525000</v>
      </c>
      <c r="H976" s="67">
        <f t="shared" si="175"/>
        <v>0</v>
      </c>
    </row>
    <row r="977" spans="1:8" ht="12.75" customHeight="1">
      <c r="A977" s="70" t="s">
        <v>31</v>
      </c>
      <c r="B977" s="33" t="s">
        <v>98</v>
      </c>
      <c r="C977" s="53">
        <v>1175000</v>
      </c>
      <c r="D977" s="53">
        <v>0</v>
      </c>
      <c r="E977" s="53">
        <v>0</v>
      </c>
      <c r="F977" s="53">
        <f t="shared" si="173"/>
        <v>0</v>
      </c>
      <c r="G977" s="53">
        <f t="shared" si="174"/>
        <v>1175000</v>
      </c>
      <c r="H977" s="67">
        <f t="shared" si="175"/>
        <v>0</v>
      </c>
    </row>
    <row r="978" spans="1:8" ht="12.75" customHeight="1">
      <c r="A978" s="70" t="s">
        <v>31</v>
      </c>
      <c r="B978" s="33" t="s">
        <v>99</v>
      </c>
      <c r="C978" s="53">
        <v>64400000</v>
      </c>
      <c r="D978" s="53">
        <v>45072000</v>
      </c>
      <c r="E978" s="53">
        <v>0</v>
      </c>
      <c r="F978" s="53">
        <f t="shared" si="173"/>
        <v>45072000</v>
      </c>
      <c r="G978" s="53">
        <f t="shared" si="174"/>
        <v>19328000</v>
      </c>
      <c r="H978" s="67">
        <f t="shared" si="175"/>
        <v>69.987577639751549</v>
      </c>
    </row>
    <row r="979" spans="1:8" ht="12.75" customHeight="1">
      <c r="A979" s="70" t="s">
        <v>31</v>
      </c>
      <c r="B979" s="33" t="s">
        <v>100</v>
      </c>
      <c r="C979" s="53">
        <v>2350000</v>
      </c>
      <c r="D979" s="53">
        <v>0</v>
      </c>
      <c r="E979" s="53">
        <v>0</v>
      </c>
      <c r="F979" s="53">
        <f t="shared" si="173"/>
        <v>0</v>
      </c>
      <c r="G979" s="53">
        <f t="shared" si="174"/>
        <v>2350000</v>
      </c>
      <c r="H979" s="67">
        <f t="shared" si="175"/>
        <v>0</v>
      </c>
    </row>
    <row r="980" spans="1:8" ht="12.75" customHeight="1">
      <c r="A980" s="70" t="s">
        <v>31</v>
      </c>
      <c r="B980" s="33" t="s">
        <v>101</v>
      </c>
      <c r="C980" s="53">
        <v>23000000</v>
      </c>
      <c r="D980" s="53">
        <v>0</v>
      </c>
      <c r="E980" s="53">
        <v>0</v>
      </c>
      <c r="F980" s="53">
        <f t="shared" si="173"/>
        <v>0</v>
      </c>
      <c r="G980" s="53">
        <f t="shared" si="174"/>
        <v>23000000</v>
      </c>
      <c r="H980" s="67">
        <f t="shared" si="175"/>
        <v>0</v>
      </c>
    </row>
    <row r="981" spans="1:8" ht="12.75" customHeight="1">
      <c r="A981" s="58" t="s">
        <v>56</v>
      </c>
      <c r="B981" s="59" t="s">
        <v>102</v>
      </c>
      <c r="C981" s="60"/>
      <c r="D981" s="53"/>
      <c r="E981" s="60"/>
      <c r="F981" s="53"/>
      <c r="G981" s="53"/>
      <c r="H981" s="67"/>
    </row>
    <row r="982" spans="1:8" ht="12.75" customHeight="1">
      <c r="A982" s="66">
        <v>525113</v>
      </c>
      <c r="B982" s="33" t="s">
        <v>39</v>
      </c>
      <c r="C982" s="53"/>
      <c r="D982" s="53"/>
      <c r="E982" s="53"/>
      <c r="F982" s="53"/>
      <c r="G982" s="53"/>
      <c r="H982" s="67"/>
    </row>
    <row r="983" spans="1:8" ht="12.75" customHeight="1">
      <c r="A983" s="66" t="s">
        <v>31</v>
      </c>
      <c r="B983" s="33" t="s">
        <v>103</v>
      </c>
      <c r="C983" s="53">
        <v>3600000</v>
      </c>
      <c r="D983" s="53">
        <v>0</v>
      </c>
      <c r="E983" s="53">
        <v>0</v>
      </c>
      <c r="F983" s="53">
        <f t="shared" ref="F983:F985" si="176">E983+D983</f>
        <v>0</v>
      </c>
      <c r="G983" s="53">
        <f t="shared" ref="G983:G985" si="177">C983-F983</f>
        <v>3600000</v>
      </c>
      <c r="H983" s="67">
        <f t="shared" ref="H983:H985" si="178">F983/C983*100</f>
        <v>0</v>
      </c>
    </row>
    <row r="984" spans="1:8" ht="12.75" customHeight="1">
      <c r="A984" s="66" t="s">
        <v>31</v>
      </c>
      <c r="B984" s="33" t="s">
        <v>104</v>
      </c>
      <c r="C984" s="53">
        <v>4000000</v>
      </c>
      <c r="D984" s="53">
        <v>0</v>
      </c>
      <c r="E984" s="53">
        <v>0</v>
      </c>
      <c r="F984" s="53">
        <f t="shared" si="176"/>
        <v>0</v>
      </c>
      <c r="G984" s="53">
        <f t="shared" si="177"/>
        <v>4000000</v>
      </c>
      <c r="H984" s="67">
        <f t="shared" si="178"/>
        <v>0</v>
      </c>
    </row>
    <row r="985" spans="1:8" ht="12.75" customHeight="1">
      <c r="A985" s="66" t="s">
        <v>31</v>
      </c>
      <c r="B985" s="33" t="s">
        <v>105</v>
      </c>
      <c r="C985" s="53">
        <v>7300000</v>
      </c>
      <c r="D985" s="53">
        <v>0</v>
      </c>
      <c r="E985" s="53">
        <v>0</v>
      </c>
      <c r="F985" s="53">
        <f t="shared" si="176"/>
        <v>0</v>
      </c>
      <c r="G985" s="53">
        <f t="shared" si="177"/>
        <v>7300000</v>
      </c>
      <c r="H985" s="67">
        <f t="shared" si="178"/>
        <v>0</v>
      </c>
    </row>
    <row r="986" spans="1:8" ht="12.75" customHeight="1">
      <c r="A986" s="66">
        <v>525115</v>
      </c>
      <c r="B986" s="33" t="s">
        <v>43</v>
      </c>
      <c r="C986" s="53"/>
      <c r="D986" s="53"/>
      <c r="E986" s="53"/>
      <c r="F986" s="53"/>
      <c r="G986" s="53"/>
      <c r="H986" s="67"/>
    </row>
    <row r="987" spans="1:8" ht="12.75" customHeight="1">
      <c r="A987" s="66" t="s">
        <v>31</v>
      </c>
      <c r="B987" s="33" t="s">
        <v>106</v>
      </c>
      <c r="C987" s="53">
        <v>300000</v>
      </c>
      <c r="D987" s="53">
        <v>0</v>
      </c>
      <c r="E987" s="53">
        <v>0</v>
      </c>
      <c r="F987" s="53">
        <f t="shared" ref="F987:F995" si="179">E987+D987</f>
        <v>0</v>
      </c>
      <c r="G987" s="53">
        <f t="shared" ref="G987:G995" si="180">C987-F987</f>
        <v>300000</v>
      </c>
      <c r="H987" s="67">
        <f t="shared" ref="H987:H995" si="181">F987/C987*100</f>
        <v>0</v>
      </c>
    </row>
    <row r="988" spans="1:8" ht="12.75" customHeight="1">
      <c r="A988" s="66" t="s">
        <v>31</v>
      </c>
      <c r="B988" s="33" t="s">
        <v>107</v>
      </c>
      <c r="C988" s="53">
        <v>400000</v>
      </c>
      <c r="D988" s="53">
        <v>0</v>
      </c>
      <c r="E988" s="53">
        <v>0</v>
      </c>
      <c r="F988" s="53">
        <f t="shared" si="179"/>
        <v>0</v>
      </c>
      <c r="G988" s="53">
        <f t="shared" si="180"/>
        <v>400000</v>
      </c>
      <c r="H988" s="67">
        <f t="shared" si="181"/>
        <v>0</v>
      </c>
    </row>
    <row r="989" spans="1:8" ht="12.75" customHeight="1">
      <c r="A989" s="66" t="s">
        <v>31</v>
      </c>
      <c r="B989" s="33" t="s">
        <v>108</v>
      </c>
      <c r="C989" s="53">
        <v>30000000</v>
      </c>
      <c r="D989" s="53">
        <v>0</v>
      </c>
      <c r="E989" s="53"/>
      <c r="F989" s="53">
        <f t="shared" si="179"/>
        <v>0</v>
      </c>
      <c r="G989" s="53">
        <f t="shared" si="180"/>
        <v>30000000</v>
      </c>
      <c r="H989" s="67">
        <f t="shared" si="181"/>
        <v>0</v>
      </c>
    </row>
    <row r="990" spans="1:8" ht="12.75" customHeight="1">
      <c r="A990" s="66" t="s">
        <v>31</v>
      </c>
      <c r="B990" s="33" t="s">
        <v>109</v>
      </c>
      <c r="C990" s="53">
        <v>18000000</v>
      </c>
      <c r="D990" s="53">
        <v>0</v>
      </c>
      <c r="E990" s="53"/>
      <c r="F990" s="53">
        <f t="shared" si="179"/>
        <v>0</v>
      </c>
      <c r="G990" s="53">
        <f t="shared" si="180"/>
        <v>18000000</v>
      </c>
      <c r="H990" s="67">
        <f t="shared" si="181"/>
        <v>0</v>
      </c>
    </row>
    <row r="991" spans="1:8" ht="12.75" customHeight="1">
      <c r="A991" s="66" t="s">
        <v>31</v>
      </c>
      <c r="B991" s="33" t="s">
        <v>110</v>
      </c>
      <c r="C991" s="53">
        <v>7200000</v>
      </c>
      <c r="D991" s="53">
        <v>0</v>
      </c>
      <c r="E991" s="53">
        <v>0</v>
      </c>
      <c r="F991" s="53">
        <f t="shared" si="179"/>
        <v>0</v>
      </c>
      <c r="G991" s="53">
        <f t="shared" si="180"/>
        <v>7200000</v>
      </c>
      <c r="H991" s="67">
        <f t="shared" si="181"/>
        <v>0</v>
      </c>
    </row>
    <row r="992" spans="1:8" ht="12.75" customHeight="1">
      <c r="A992" s="66" t="s">
        <v>31</v>
      </c>
      <c r="B992" s="33" t="s">
        <v>111</v>
      </c>
      <c r="C992" s="53">
        <v>9600000</v>
      </c>
      <c r="D992" s="53">
        <v>0</v>
      </c>
      <c r="E992" s="53">
        <v>0</v>
      </c>
      <c r="F992" s="53">
        <f t="shared" si="179"/>
        <v>0</v>
      </c>
      <c r="G992" s="53">
        <f t="shared" si="180"/>
        <v>9600000</v>
      </c>
      <c r="H992" s="67">
        <f t="shared" si="181"/>
        <v>0</v>
      </c>
    </row>
    <row r="993" spans="1:8" ht="12.75" customHeight="1">
      <c r="A993" s="66" t="s">
        <v>31</v>
      </c>
      <c r="B993" s="33" t="s">
        <v>112</v>
      </c>
      <c r="C993" s="53">
        <v>4000000</v>
      </c>
      <c r="D993" s="53">
        <v>0</v>
      </c>
      <c r="E993" s="53">
        <v>0</v>
      </c>
      <c r="F993" s="53">
        <f t="shared" si="179"/>
        <v>0</v>
      </c>
      <c r="G993" s="53">
        <f t="shared" si="180"/>
        <v>4000000</v>
      </c>
      <c r="H993" s="67">
        <f t="shared" si="181"/>
        <v>0</v>
      </c>
    </row>
    <row r="994" spans="1:8" ht="12.75" customHeight="1">
      <c r="A994" s="70" t="s">
        <v>31</v>
      </c>
      <c r="B994" s="33" t="s">
        <v>113</v>
      </c>
      <c r="C994" s="53">
        <v>3000000</v>
      </c>
      <c r="D994" s="53">
        <v>0</v>
      </c>
      <c r="E994" s="53">
        <v>0</v>
      </c>
      <c r="F994" s="53">
        <f t="shared" si="179"/>
        <v>0</v>
      </c>
      <c r="G994" s="53">
        <f t="shared" si="180"/>
        <v>3000000</v>
      </c>
      <c r="H994" s="67">
        <f t="shared" si="181"/>
        <v>0</v>
      </c>
    </row>
    <row r="995" spans="1:8" ht="12.75" customHeight="1">
      <c r="A995" s="70" t="s">
        <v>31</v>
      </c>
      <c r="B995" s="33" t="s">
        <v>114</v>
      </c>
      <c r="C995" s="53">
        <v>2600000</v>
      </c>
      <c r="D995" s="53">
        <v>0</v>
      </c>
      <c r="E995" s="53">
        <v>0</v>
      </c>
      <c r="F995" s="53">
        <f t="shared" si="179"/>
        <v>0</v>
      </c>
      <c r="G995" s="53">
        <f t="shared" si="180"/>
        <v>2600000</v>
      </c>
      <c r="H995" s="67">
        <f t="shared" si="181"/>
        <v>0</v>
      </c>
    </row>
    <row r="996" spans="1:8" ht="12.75" customHeight="1">
      <c r="A996" s="66">
        <v>525119</v>
      </c>
      <c r="B996" s="33" t="s">
        <v>63</v>
      </c>
      <c r="C996" s="53"/>
      <c r="D996" s="53"/>
      <c r="E996" s="53"/>
      <c r="F996" s="53"/>
      <c r="G996" s="53"/>
      <c r="H996" s="67"/>
    </row>
    <row r="997" spans="1:8" ht="12.75" customHeight="1">
      <c r="A997" s="66" t="s">
        <v>31</v>
      </c>
      <c r="B997" s="33" t="s">
        <v>115</v>
      </c>
      <c r="C997" s="53">
        <v>4750000</v>
      </c>
      <c r="D997" s="53">
        <v>0</v>
      </c>
      <c r="E997" s="53">
        <v>0</v>
      </c>
      <c r="F997" s="53">
        <f t="shared" ref="F997:F1014" si="182">E997+D997</f>
        <v>0</v>
      </c>
      <c r="G997" s="53">
        <f t="shared" ref="G997:G1014" si="183">C997-F997</f>
        <v>4750000</v>
      </c>
      <c r="H997" s="67">
        <f t="shared" ref="H997:H1014" si="184">F997/C997*100</f>
        <v>0</v>
      </c>
    </row>
    <row r="998" spans="1:8" ht="12.75" customHeight="1">
      <c r="A998" s="66" t="s">
        <v>31</v>
      </c>
      <c r="B998" s="33" t="s">
        <v>116</v>
      </c>
      <c r="C998" s="53">
        <v>4750000</v>
      </c>
      <c r="D998" s="53">
        <v>0</v>
      </c>
      <c r="E998" s="53">
        <v>0</v>
      </c>
      <c r="F998" s="53">
        <f t="shared" si="182"/>
        <v>0</v>
      </c>
      <c r="G998" s="53">
        <f t="shared" si="183"/>
        <v>4750000</v>
      </c>
      <c r="H998" s="67">
        <f t="shared" si="184"/>
        <v>0</v>
      </c>
    </row>
    <row r="999" spans="1:8" ht="12.75" customHeight="1">
      <c r="A999" s="66" t="s">
        <v>31</v>
      </c>
      <c r="B999" s="33" t="s">
        <v>117</v>
      </c>
      <c r="C999" s="53">
        <v>20000000</v>
      </c>
      <c r="D999" s="53">
        <v>0</v>
      </c>
      <c r="E999" s="53">
        <v>0</v>
      </c>
      <c r="F999" s="53">
        <f t="shared" si="182"/>
        <v>0</v>
      </c>
      <c r="G999" s="53">
        <f t="shared" si="183"/>
        <v>20000000</v>
      </c>
      <c r="H999" s="67">
        <f t="shared" si="184"/>
        <v>0</v>
      </c>
    </row>
    <row r="1000" spans="1:8" ht="12.75" customHeight="1">
      <c r="A1000" s="70" t="s">
        <v>31</v>
      </c>
      <c r="B1000" s="33" t="s">
        <v>118</v>
      </c>
      <c r="C1000" s="53">
        <v>13000000</v>
      </c>
      <c r="D1000" s="53">
        <v>0</v>
      </c>
      <c r="E1000" s="53">
        <v>0</v>
      </c>
      <c r="F1000" s="53">
        <f t="shared" si="182"/>
        <v>0</v>
      </c>
      <c r="G1000" s="53">
        <f t="shared" si="183"/>
        <v>13000000</v>
      </c>
      <c r="H1000" s="67">
        <f t="shared" si="184"/>
        <v>0</v>
      </c>
    </row>
    <row r="1001" spans="1:8" ht="12.75" customHeight="1">
      <c r="A1001" s="70" t="s">
        <v>31</v>
      </c>
      <c r="B1001" s="33" t="s">
        <v>119</v>
      </c>
      <c r="C1001" s="53">
        <v>2100000</v>
      </c>
      <c r="D1001" s="53">
        <v>0</v>
      </c>
      <c r="E1001" s="53">
        <v>0</v>
      </c>
      <c r="F1001" s="53">
        <f t="shared" si="182"/>
        <v>0</v>
      </c>
      <c r="G1001" s="53">
        <f t="shared" si="183"/>
        <v>2100000</v>
      </c>
      <c r="H1001" s="67">
        <f t="shared" si="184"/>
        <v>0</v>
      </c>
    </row>
    <row r="1002" spans="1:8" ht="12.75" customHeight="1">
      <c r="A1002" s="70" t="s">
        <v>31</v>
      </c>
      <c r="B1002" s="33" t="s">
        <v>120</v>
      </c>
      <c r="C1002" s="53">
        <v>5200000</v>
      </c>
      <c r="D1002" s="53">
        <v>0</v>
      </c>
      <c r="E1002" s="53">
        <v>0</v>
      </c>
      <c r="F1002" s="53">
        <f t="shared" si="182"/>
        <v>0</v>
      </c>
      <c r="G1002" s="53">
        <f t="shared" si="183"/>
        <v>5200000</v>
      </c>
      <c r="H1002" s="67">
        <f t="shared" si="184"/>
        <v>0</v>
      </c>
    </row>
    <row r="1003" spans="1:8" ht="12.75" customHeight="1">
      <c r="A1003" s="70" t="s">
        <v>31</v>
      </c>
      <c r="B1003" s="33" t="s">
        <v>121</v>
      </c>
      <c r="C1003" s="53">
        <v>2520000</v>
      </c>
      <c r="D1003" s="53">
        <v>0</v>
      </c>
      <c r="E1003" s="53">
        <v>0</v>
      </c>
      <c r="F1003" s="53">
        <f t="shared" si="182"/>
        <v>0</v>
      </c>
      <c r="G1003" s="53">
        <f t="shared" si="183"/>
        <v>2520000</v>
      </c>
      <c r="H1003" s="67">
        <f t="shared" si="184"/>
        <v>0</v>
      </c>
    </row>
    <row r="1004" spans="1:8" ht="12.75" customHeight="1">
      <c r="A1004" s="70" t="s">
        <v>31</v>
      </c>
      <c r="B1004" s="33" t="s">
        <v>122</v>
      </c>
      <c r="C1004" s="53">
        <v>3150000</v>
      </c>
      <c r="D1004" s="53">
        <v>0</v>
      </c>
      <c r="E1004" s="53">
        <v>0</v>
      </c>
      <c r="F1004" s="53">
        <f t="shared" si="182"/>
        <v>0</v>
      </c>
      <c r="G1004" s="53">
        <f t="shared" si="183"/>
        <v>3150000</v>
      </c>
      <c r="H1004" s="67">
        <f t="shared" si="184"/>
        <v>0</v>
      </c>
    </row>
    <row r="1005" spans="1:8" ht="12.75" customHeight="1">
      <c r="A1005" s="70" t="s">
        <v>31</v>
      </c>
      <c r="B1005" s="33" t="s">
        <v>123</v>
      </c>
      <c r="C1005" s="53">
        <v>8400000</v>
      </c>
      <c r="D1005" s="53">
        <v>0</v>
      </c>
      <c r="E1005" s="53">
        <v>0</v>
      </c>
      <c r="F1005" s="53">
        <f t="shared" si="182"/>
        <v>0</v>
      </c>
      <c r="G1005" s="53">
        <f t="shared" si="183"/>
        <v>8400000</v>
      </c>
      <c r="H1005" s="67">
        <f t="shared" si="184"/>
        <v>0</v>
      </c>
    </row>
    <row r="1006" spans="1:8" ht="12.75" customHeight="1">
      <c r="A1006" s="70" t="s">
        <v>31</v>
      </c>
      <c r="B1006" s="33" t="s">
        <v>124</v>
      </c>
      <c r="C1006" s="53">
        <v>6225000</v>
      </c>
      <c r="D1006" s="53">
        <v>0</v>
      </c>
      <c r="E1006" s="53">
        <v>0</v>
      </c>
      <c r="F1006" s="53">
        <f t="shared" si="182"/>
        <v>0</v>
      </c>
      <c r="G1006" s="53">
        <f t="shared" si="183"/>
        <v>6225000</v>
      </c>
      <c r="H1006" s="67">
        <f t="shared" si="184"/>
        <v>0</v>
      </c>
    </row>
    <row r="1007" spans="1:8" ht="12.75" customHeight="1">
      <c r="A1007" s="70" t="s">
        <v>31</v>
      </c>
      <c r="B1007" s="33" t="s">
        <v>125</v>
      </c>
      <c r="C1007" s="53">
        <v>8200000</v>
      </c>
      <c r="D1007" s="53">
        <v>0</v>
      </c>
      <c r="E1007" s="53">
        <v>0</v>
      </c>
      <c r="F1007" s="53">
        <f t="shared" si="182"/>
        <v>0</v>
      </c>
      <c r="G1007" s="53">
        <f t="shared" si="183"/>
        <v>8200000</v>
      </c>
      <c r="H1007" s="67">
        <f t="shared" si="184"/>
        <v>0</v>
      </c>
    </row>
    <row r="1008" spans="1:8" ht="12.75" customHeight="1">
      <c r="A1008" s="70" t="s">
        <v>31</v>
      </c>
      <c r="B1008" s="33" t="s">
        <v>126</v>
      </c>
      <c r="C1008" s="53">
        <v>12300000</v>
      </c>
      <c r="D1008" s="53">
        <v>0</v>
      </c>
      <c r="E1008" s="53">
        <v>0</v>
      </c>
      <c r="F1008" s="53">
        <f t="shared" si="182"/>
        <v>0</v>
      </c>
      <c r="G1008" s="53">
        <f t="shared" si="183"/>
        <v>12300000</v>
      </c>
      <c r="H1008" s="67">
        <f t="shared" si="184"/>
        <v>0</v>
      </c>
    </row>
    <row r="1009" spans="1:8" ht="12.75" customHeight="1">
      <c r="A1009" s="70" t="s">
        <v>31</v>
      </c>
      <c r="B1009" s="33" t="s">
        <v>127</v>
      </c>
      <c r="C1009" s="53">
        <v>6150000</v>
      </c>
      <c r="D1009" s="53">
        <v>0</v>
      </c>
      <c r="E1009" s="53">
        <v>0</v>
      </c>
      <c r="F1009" s="53">
        <f t="shared" si="182"/>
        <v>0</v>
      </c>
      <c r="G1009" s="53">
        <f t="shared" si="183"/>
        <v>6150000</v>
      </c>
      <c r="H1009" s="67">
        <f t="shared" si="184"/>
        <v>0</v>
      </c>
    </row>
    <row r="1010" spans="1:8" ht="12.75" customHeight="1">
      <c r="A1010" s="70" t="s">
        <v>31</v>
      </c>
      <c r="B1010" s="33" t="s">
        <v>128</v>
      </c>
      <c r="C1010" s="53">
        <v>2050000</v>
      </c>
      <c r="D1010" s="53">
        <v>0</v>
      </c>
      <c r="E1010" s="53">
        <v>0</v>
      </c>
      <c r="F1010" s="53">
        <f t="shared" si="182"/>
        <v>0</v>
      </c>
      <c r="G1010" s="53">
        <f t="shared" si="183"/>
        <v>2050000</v>
      </c>
      <c r="H1010" s="67">
        <f t="shared" si="184"/>
        <v>0</v>
      </c>
    </row>
    <row r="1011" spans="1:8" ht="12.75" customHeight="1">
      <c r="A1011" s="70" t="s">
        <v>31</v>
      </c>
      <c r="B1011" s="33" t="s">
        <v>129</v>
      </c>
      <c r="C1011" s="53">
        <v>180400000</v>
      </c>
      <c r="D1011" s="53">
        <v>0</v>
      </c>
      <c r="E1011" s="53"/>
      <c r="F1011" s="53">
        <f t="shared" si="182"/>
        <v>0</v>
      </c>
      <c r="G1011" s="53">
        <f t="shared" si="183"/>
        <v>180400000</v>
      </c>
      <c r="H1011" s="67">
        <f t="shared" si="184"/>
        <v>0</v>
      </c>
    </row>
    <row r="1012" spans="1:8" ht="12.75" customHeight="1">
      <c r="A1012" s="70" t="s">
        <v>31</v>
      </c>
      <c r="B1012" s="33" t="s">
        <v>130</v>
      </c>
      <c r="C1012" s="53">
        <v>4100000</v>
      </c>
      <c r="D1012" s="53">
        <v>0</v>
      </c>
      <c r="E1012" s="53">
        <v>0</v>
      </c>
      <c r="F1012" s="53">
        <f t="shared" si="182"/>
        <v>0</v>
      </c>
      <c r="G1012" s="53">
        <f t="shared" si="183"/>
        <v>4100000</v>
      </c>
      <c r="H1012" s="67">
        <f t="shared" si="184"/>
        <v>0</v>
      </c>
    </row>
    <row r="1013" spans="1:8" ht="12.75" customHeight="1">
      <c r="A1013" s="70" t="s">
        <v>31</v>
      </c>
      <c r="B1013" s="33" t="s">
        <v>131</v>
      </c>
      <c r="C1013" s="53">
        <v>6150000</v>
      </c>
      <c r="D1013" s="53">
        <v>0</v>
      </c>
      <c r="E1013" s="53">
        <v>0</v>
      </c>
      <c r="F1013" s="53">
        <f t="shared" si="182"/>
        <v>0</v>
      </c>
      <c r="G1013" s="53">
        <f t="shared" si="183"/>
        <v>6150000</v>
      </c>
      <c r="H1013" s="67">
        <f t="shared" si="184"/>
        <v>0</v>
      </c>
    </row>
    <row r="1014" spans="1:8" ht="12.75" customHeight="1">
      <c r="A1014" s="70" t="s">
        <v>31</v>
      </c>
      <c r="B1014" s="33" t="s">
        <v>132</v>
      </c>
      <c r="C1014" s="53">
        <v>7400000</v>
      </c>
      <c r="D1014" s="53">
        <v>0</v>
      </c>
      <c r="E1014" s="53">
        <v>0</v>
      </c>
      <c r="F1014" s="53">
        <f t="shared" si="182"/>
        <v>0</v>
      </c>
      <c r="G1014" s="53">
        <f t="shared" si="183"/>
        <v>7400000</v>
      </c>
      <c r="H1014" s="67">
        <f t="shared" si="184"/>
        <v>0</v>
      </c>
    </row>
    <row r="1015" spans="1:8" ht="12.75" customHeight="1">
      <c r="A1015" s="58" t="s">
        <v>59</v>
      </c>
      <c r="B1015" s="59" t="s">
        <v>60</v>
      </c>
      <c r="C1015" s="60"/>
      <c r="D1015" s="53"/>
      <c r="E1015" s="60"/>
      <c r="F1015" s="53"/>
      <c r="G1015" s="53"/>
      <c r="H1015" s="67"/>
    </row>
    <row r="1016" spans="1:8" ht="12.75" customHeight="1">
      <c r="A1016" s="66">
        <v>525113</v>
      </c>
      <c r="B1016" s="33" t="s">
        <v>39</v>
      </c>
      <c r="C1016" s="53"/>
      <c r="D1016" s="53"/>
      <c r="E1016" s="53"/>
      <c r="F1016" s="53"/>
      <c r="G1016" s="53"/>
      <c r="H1016" s="67"/>
    </row>
    <row r="1017" spans="1:8" ht="12.75" customHeight="1">
      <c r="A1017" s="70" t="s">
        <v>31</v>
      </c>
      <c r="B1017" s="33" t="s">
        <v>133</v>
      </c>
      <c r="C1017" s="53">
        <v>12000000</v>
      </c>
      <c r="D1017" s="53">
        <v>0</v>
      </c>
      <c r="E1017" s="53">
        <v>0</v>
      </c>
      <c r="F1017" s="53">
        <f t="shared" ref="F1017:F1020" si="185">E1017+D1017</f>
        <v>0</v>
      </c>
      <c r="G1017" s="53">
        <f t="shared" ref="G1017:G1020" si="186">C1017-F1017</f>
        <v>12000000</v>
      </c>
      <c r="H1017" s="67">
        <f t="shared" ref="H1017:H1020" si="187">F1017/C1017*100</f>
        <v>0</v>
      </c>
    </row>
    <row r="1018" spans="1:8" ht="12.75" customHeight="1">
      <c r="A1018" s="70" t="s">
        <v>31</v>
      </c>
      <c r="B1018" s="33" t="s">
        <v>134</v>
      </c>
      <c r="C1018" s="53">
        <v>9600000</v>
      </c>
      <c r="D1018" s="53">
        <v>0</v>
      </c>
      <c r="E1018" s="53">
        <v>0</v>
      </c>
      <c r="F1018" s="53">
        <f t="shared" si="185"/>
        <v>0</v>
      </c>
      <c r="G1018" s="53">
        <f t="shared" si="186"/>
        <v>9600000</v>
      </c>
      <c r="H1018" s="67">
        <f t="shared" si="187"/>
        <v>0</v>
      </c>
    </row>
    <row r="1019" spans="1:8" ht="12.75" customHeight="1">
      <c r="A1019" s="70" t="s">
        <v>31</v>
      </c>
      <c r="B1019" s="33" t="s">
        <v>135</v>
      </c>
      <c r="C1019" s="53">
        <v>3600000</v>
      </c>
      <c r="D1019" s="53">
        <v>0</v>
      </c>
      <c r="E1019" s="53">
        <v>0</v>
      </c>
      <c r="F1019" s="53">
        <f t="shared" si="185"/>
        <v>0</v>
      </c>
      <c r="G1019" s="53">
        <f t="shared" si="186"/>
        <v>3600000</v>
      </c>
      <c r="H1019" s="67">
        <f t="shared" si="187"/>
        <v>0</v>
      </c>
    </row>
    <row r="1020" spans="1:8" ht="12.75" customHeight="1">
      <c r="A1020" s="70" t="s">
        <v>31</v>
      </c>
      <c r="B1020" s="33" t="s">
        <v>73</v>
      </c>
      <c r="C1020" s="53">
        <v>14400000</v>
      </c>
      <c r="D1020" s="53">
        <v>0</v>
      </c>
      <c r="E1020" s="53">
        <v>0</v>
      </c>
      <c r="F1020" s="53">
        <f t="shared" si="185"/>
        <v>0</v>
      </c>
      <c r="G1020" s="53">
        <f t="shared" si="186"/>
        <v>14400000</v>
      </c>
      <c r="H1020" s="67">
        <f t="shared" si="187"/>
        <v>0</v>
      </c>
    </row>
    <row r="1021" spans="1:8" ht="12.75" customHeight="1">
      <c r="A1021" s="66">
        <v>525115</v>
      </c>
      <c r="B1021" s="33" t="s">
        <v>43</v>
      </c>
      <c r="C1021" s="65"/>
      <c r="D1021" s="53"/>
      <c r="E1021" s="53"/>
      <c r="F1021" s="53"/>
      <c r="G1021" s="53"/>
      <c r="H1021" s="67"/>
    </row>
    <row r="1022" spans="1:8" ht="12.75" customHeight="1">
      <c r="A1022" s="66" t="s">
        <v>31</v>
      </c>
      <c r="B1022" s="33" t="s">
        <v>136</v>
      </c>
      <c r="C1022" s="53">
        <v>18750000</v>
      </c>
      <c r="D1022" s="53">
        <v>0</v>
      </c>
      <c r="E1022" s="53">
        <v>0</v>
      </c>
      <c r="F1022" s="53">
        <f t="shared" ref="F1022:F1028" si="188">E1022+D1022</f>
        <v>0</v>
      </c>
      <c r="G1022" s="53">
        <f t="shared" ref="G1022:G1028" si="189">C1022-F1022</f>
        <v>18750000</v>
      </c>
      <c r="H1022" s="67">
        <f t="shared" ref="H1022:H1028" si="190">F1022/C1022*100</f>
        <v>0</v>
      </c>
    </row>
    <row r="1023" spans="1:8" ht="12.75" customHeight="1">
      <c r="A1023" s="66" t="s">
        <v>31</v>
      </c>
      <c r="B1023" s="33" t="s">
        <v>137</v>
      </c>
      <c r="C1023" s="53">
        <v>10000000</v>
      </c>
      <c r="D1023" s="53">
        <v>0</v>
      </c>
      <c r="E1023" s="53">
        <v>0</v>
      </c>
      <c r="F1023" s="53">
        <f t="shared" si="188"/>
        <v>0</v>
      </c>
      <c r="G1023" s="53">
        <f t="shared" si="189"/>
        <v>10000000</v>
      </c>
      <c r="H1023" s="67">
        <f t="shared" si="190"/>
        <v>0</v>
      </c>
    </row>
    <row r="1024" spans="1:8" ht="12.75" customHeight="1">
      <c r="A1024" s="70" t="s">
        <v>31</v>
      </c>
      <c r="B1024" s="33" t="s">
        <v>138</v>
      </c>
      <c r="C1024" s="53">
        <v>6000000</v>
      </c>
      <c r="D1024" s="53">
        <v>0</v>
      </c>
      <c r="E1024" s="53">
        <v>0</v>
      </c>
      <c r="F1024" s="53">
        <f t="shared" si="188"/>
        <v>0</v>
      </c>
      <c r="G1024" s="53">
        <f t="shared" si="189"/>
        <v>6000000</v>
      </c>
      <c r="H1024" s="67">
        <f t="shared" si="190"/>
        <v>0</v>
      </c>
    </row>
    <row r="1025" spans="1:8" ht="12.75" customHeight="1">
      <c r="A1025" s="70" t="s">
        <v>31</v>
      </c>
      <c r="B1025" s="33" t="s">
        <v>139</v>
      </c>
      <c r="C1025" s="53">
        <v>6300000</v>
      </c>
      <c r="D1025" s="53">
        <v>0</v>
      </c>
      <c r="E1025" s="53">
        <v>0</v>
      </c>
      <c r="F1025" s="53">
        <f t="shared" si="188"/>
        <v>0</v>
      </c>
      <c r="G1025" s="53">
        <f t="shared" si="189"/>
        <v>6300000</v>
      </c>
      <c r="H1025" s="67">
        <f t="shared" si="190"/>
        <v>0</v>
      </c>
    </row>
    <row r="1026" spans="1:8" ht="12.75" customHeight="1">
      <c r="A1026" s="70" t="s">
        <v>31</v>
      </c>
      <c r="B1026" s="33" t="s">
        <v>140</v>
      </c>
      <c r="C1026" s="53">
        <v>14000000</v>
      </c>
      <c r="D1026" s="53">
        <v>0</v>
      </c>
      <c r="E1026" s="53">
        <v>0</v>
      </c>
      <c r="F1026" s="53">
        <f t="shared" si="188"/>
        <v>0</v>
      </c>
      <c r="G1026" s="53">
        <f t="shared" si="189"/>
        <v>14000000</v>
      </c>
      <c r="H1026" s="67">
        <f t="shared" si="190"/>
        <v>0</v>
      </c>
    </row>
    <row r="1027" spans="1:8" ht="12.75" customHeight="1">
      <c r="A1027" s="70" t="s">
        <v>31</v>
      </c>
      <c r="B1027" s="33" t="s">
        <v>141</v>
      </c>
      <c r="C1027" s="53">
        <v>6000000</v>
      </c>
      <c r="D1027" s="53">
        <v>0</v>
      </c>
      <c r="E1027" s="53">
        <v>0</v>
      </c>
      <c r="F1027" s="53">
        <f t="shared" si="188"/>
        <v>0</v>
      </c>
      <c r="G1027" s="53">
        <f t="shared" si="189"/>
        <v>6000000</v>
      </c>
      <c r="H1027" s="67">
        <f t="shared" si="190"/>
        <v>0</v>
      </c>
    </row>
    <row r="1028" spans="1:8" ht="12.75" customHeight="1">
      <c r="A1028" s="70" t="s">
        <v>31</v>
      </c>
      <c r="B1028" s="33" t="s">
        <v>142</v>
      </c>
      <c r="C1028" s="53">
        <v>3600000</v>
      </c>
      <c r="D1028" s="53">
        <v>0</v>
      </c>
      <c r="E1028" s="53">
        <v>0</v>
      </c>
      <c r="F1028" s="53">
        <f t="shared" si="188"/>
        <v>0</v>
      </c>
      <c r="G1028" s="53">
        <f t="shared" si="189"/>
        <v>3600000</v>
      </c>
      <c r="H1028" s="67">
        <f t="shared" si="190"/>
        <v>0</v>
      </c>
    </row>
    <row r="1029" spans="1:8" ht="12.75" customHeight="1">
      <c r="A1029" s="66">
        <v>525119</v>
      </c>
      <c r="B1029" s="33" t="s">
        <v>63</v>
      </c>
      <c r="C1029" s="65"/>
      <c r="D1029" s="53"/>
      <c r="E1029" s="53"/>
      <c r="F1029" s="53"/>
      <c r="G1029" s="53"/>
      <c r="H1029" s="67"/>
    </row>
    <row r="1030" spans="1:8" ht="12.75" customHeight="1">
      <c r="A1030" s="70" t="s">
        <v>31</v>
      </c>
      <c r="B1030" s="33" t="s">
        <v>143</v>
      </c>
      <c r="C1030" s="53">
        <v>35000000</v>
      </c>
      <c r="D1030" s="53">
        <v>0</v>
      </c>
      <c r="E1030" s="53">
        <v>0</v>
      </c>
      <c r="F1030" s="53">
        <f t="shared" ref="F1030:F1034" si="191">E1030+D1030</f>
        <v>0</v>
      </c>
      <c r="G1030" s="53">
        <f t="shared" ref="G1030:G1034" si="192">C1030-F1030</f>
        <v>35000000</v>
      </c>
      <c r="H1030" s="67">
        <f t="shared" ref="H1030:H1033" si="193">F1030/C1030*100</f>
        <v>0</v>
      </c>
    </row>
    <row r="1031" spans="1:8" ht="12.75" customHeight="1">
      <c r="A1031" s="70" t="s">
        <v>31</v>
      </c>
      <c r="B1031" s="33" t="s">
        <v>144</v>
      </c>
      <c r="C1031" s="53">
        <v>20000000</v>
      </c>
      <c r="D1031" s="53">
        <v>0</v>
      </c>
      <c r="E1031" s="53">
        <v>0</v>
      </c>
      <c r="F1031" s="53">
        <f t="shared" si="191"/>
        <v>0</v>
      </c>
      <c r="G1031" s="53">
        <f t="shared" si="192"/>
        <v>20000000</v>
      </c>
      <c r="H1031" s="67">
        <f t="shared" si="193"/>
        <v>0</v>
      </c>
    </row>
    <row r="1032" spans="1:8" ht="12.75" customHeight="1">
      <c r="A1032" s="70" t="s">
        <v>31</v>
      </c>
      <c r="B1032" s="33" t="s">
        <v>145</v>
      </c>
      <c r="C1032" s="53">
        <v>18750000</v>
      </c>
      <c r="D1032" s="53">
        <v>0</v>
      </c>
      <c r="E1032" s="53">
        <v>0</v>
      </c>
      <c r="F1032" s="53">
        <f t="shared" si="191"/>
        <v>0</v>
      </c>
      <c r="G1032" s="53">
        <f t="shared" si="192"/>
        <v>18750000</v>
      </c>
      <c r="H1032" s="67">
        <f t="shared" si="193"/>
        <v>0</v>
      </c>
    </row>
    <row r="1033" spans="1:8" ht="12.75" customHeight="1">
      <c r="A1033" s="70" t="s">
        <v>31</v>
      </c>
      <c r="B1033" s="33" t="s">
        <v>146</v>
      </c>
      <c r="C1033" s="53">
        <v>3750000</v>
      </c>
      <c r="D1033" s="53">
        <v>0</v>
      </c>
      <c r="E1033" s="53">
        <v>0</v>
      </c>
      <c r="F1033" s="53">
        <f t="shared" si="191"/>
        <v>0</v>
      </c>
      <c r="G1033" s="53">
        <f t="shared" si="192"/>
        <v>3750000</v>
      </c>
      <c r="H1033" s="67">
        <f t="shared" si="193"/>
        <v>0</v>
      </c>
    </row>
    <row r="1034" spans="1:8" ht="12.75" customHeight="1">
      <c r="A1034" s="54">
        <v>54</v>
      </c>
      <c r="B1034" s="54" t="s">
        <v>147</v>
      </c>
      <c r="C1034" s="55"/>
      <c r="D1034" s="56">
        <v>0</v>
      </c>
      <c r="E1034" s="56">
        <v>0</v>
      </c>
      <c r="F1034" s="56">
        <f t="shared" si="191"/>
        <v>0</v>
      </c>
      <c r="G1034" s="56">
        <f t="shared" si="192"/>
        <v>0</v>
      </c>
      <c r="H1034" s="69"/>
    </row>
    <row r="1035" spans="1:8" ht="12.75" customHeight="1">
      <c r="A1035" s="58" t="s">
        <v>50</v>
      </c>
      <c r="B1035" s="59" t="s">
        <v>51</v>
      </c>
      <c r="C1035" s="60"/>
      <c r="D1035" s="68"/>
      <c r="E1035" s="60"/>
      <c r="F1035" s="53"/>
      <c r="G1035" s="53"/>
      <c r="H1035" s="67"/>
    </row>
    <row r="1036" spans="1:8" ht="12.75" customHeight="1">
      <c r="A1036" s="61">
        <v>525113</v>
      </c>
      <c r="B1036" s="62" t="s">
        <v>39</v>
      </c>
      <c r="C1036" s="60"/>
      <c r="D1036" s="68"/>
      <c r="E1036" s="60"/>
      <c r="F1036" s="53"/>
      <c r="G1036" s="53"/>
      <c r="H1036" s="67"/>
    </row>
    <row r="1037" spans="1:8" ht="12.75" customHeight="1">
      <c r="A1037" s="66" t="s">
        <v>31</v>
      </c>
      <c r="B1037" s="33" t="s">
        <v>148</v>
      </c>
      <c r="C1037" s="53">
        <v>3900000</v>
      </c>
      <c r="D1037" s="53">
        <v>0</v>
      </c>
      <c r="E1037" s="53">
        <v>0</v>
      </c>
      <c r="F1037" s="53">
        <f t="shared" ref="F1037:F1038" si="194">E1037+D1037</f>
        <v>0</v>
      </c>
      <c r="G1037" s="53">
        <f t="shared" ref="G1037:G1038" si="195">C1037-F1037</f>
        <v>3900000</v>
      </c>
      <c r="H1037" s="67">
        <f t="shared" ref="H1037:H1038" si="196">F1037/C1037*100</f>
        <v>0</v>
      </c>
    </row>
    <row r="1038" spans="1:8" ht="12.75" customHeight="1">
      <c r="A1038" s="66" t="s">
        <v>31</v>
      </c>
      <c r="B1038" s="33" t="s">
        <v>149</v>
      </c>
      <c r="C1038" s="53">
        <v>6760000</v>
      </c>
      <c r="D1038" s="53">
        <v>0</v>
      </c>
      <c r="E1038" s="53">
        <v>0</v>
      </c>
      <c r="F1038" s="53">
        <f t="shared" si="194"/>
        <v>0</v>
      </c>
      <c r="G1038" s="53">
        <f t="shared" si="195"/>
        <v>6760000</v>
      </c>
      <c r="H1038" s="67">
        <f t="shared" si="196"/>
        <v>0</v>
      </c>
    </row>
    <row r="1039" spans="1:8" ht="12.75" customHeight="1">
      <c r="A1039" s="66">
        <v>525119</v>
      </c>
      <c r="B1039" s="33" t="s">
        <v>63</v>
      </c>
      <c r="C1039" s="53"/>
      <c r="D1039" s="53"/>
      <c r="E1039" s="53"/>
      <c r="F1039" s="53"/>
      <c r="G1039" s="53"/>
      <c r="H1039" s="67"/>
    </row>
    <row r="1040" spans="1:8" ht="12.75" customHeight="1">
      <c r="A1040" s="66" t="s">
        <v>31</v>
      </c>
      <c r="B1040" s="33" t="s">
        <v>150</v>
      </c>
      <c r="C1040" s="53">
        <v>1700000</v>
      </c>
      <c r="D1040" s="53">
        <v>0</v>
      </c>
      <c r="E1040" s="53">
        <v>0</v>
      </c>
      <c r="F1040" s="53">
        <f t="shared" ref="F1040" si="197">E1040+D1040</f>
        <v>0</v>
      </c>
      <c r="G1040" s="53">
        <f t="shared" ref="G1040" si="198">C1040-F1040</f>
        <v>1700000</v>
      </c>
      <c r="H1040" s="67">
        <f t="shared" ref="H1040" si="199">F1040/C1040*100</f>
        <v>0</v>
      </c>
    </row>
    <row r="1041" spans="1:8" ht="12.75" customHeight="1">
      <c r="A1041" s="58" t="s">
        <v>56</v>
      </c>
      <c r="B1041" s="59" t="s">
        <v>57</v>
      </c>
      <c r="C1041" s="60"/>
      <c r="D1041" s="60"/>
      <c r="E1041" s="60"/>
      <c r="F1041" s="53"/>
      <c r="G1041" s="53"/>
      <c r="H1041" s="67"/>
    </row>
    <row r="1042" spans="1:8" ht="12.75" customHeight="1">
      <c r="A1042" s="66">
        <v>525113</v>
      </c>
      <c r="B1042" s="33" t="s">
        <v>39</v>
      </c>
      <c r="C1042" s="53"/>
      <c r="D1042" s="53"/>
      <c r="E1042" s="53"/>
      <c r="F1042" s="53"/>
      <c r="G1042" s="53"/>
      <c r="H1042" s="67"/>
    </row>
    <row r="1043" spans="1:8" ht="12.75" customHeight="1">
      <c r="A1043" s="66" t="s">
        <v>31</v>
      </c>
      <c r="B1043" s="33" t="s">
        <v>151</v>
      </c>
      <c r="C1043" s="53">
        <v>5100000</v>
      </c>
      <c r="D1043" s="53">
        <v>0</v>
      </c>
      <c r="E1043" s="53">
        <v>0</v>
      </c>
      <c r="F1043" s="53">
        <f t="shared" ref="F1043:F1044" si="200">E1043+D1043</f>
        <v>0</v>
      </c>
      <c r="G1043" s="53">
        <f t="shared" ref="G1043:G1044" si="201">C1043-F1043</f>
        <v>5100000</v>
      </c>
      <c r="H1043" s="67">
        <f t="shared" ref="H1043:H1044" si="202">F1043/C1043*100</f>
        <v>0</v>
      </c>
    </row>
    <row r="1044" spans="1:8" ht="12.75" customHeight="1">
      <c r="A1044" s="66" t="s">
        <v>31</v>
      </c>
      <c r="B1044" s="33" t="s">
        <v>152</v>
      </c>
      <c r="C1044" s="53">
        <v>11200000</v>
      </c>
      <c r="D1044" s="53">
        <v>0</v>
      </c>
      <c r="E1044" s="53">
        <v>0</v>
      </c>
      <c r="F1044" s="53">
        <f t="shared" si="200"/>
        <v>0</v>
      </c>
      <c r="G1044" s="53">
        <f t="shared" si="201"/>
        <v>11200000</v>
      </c>
      <c r="H1044" s="67">
        <f t="shared" si="202"/>
        <v>0</v>
      </c>
    </row>
    <row r="1045" spans="1:8" ht="12.75" customHeight="1">
      <c r="A1045" s="66">
        <v>525119</v>
      </c>
      <c r="B1045" s="33" t="s">
        <v>63</v>
      </c>
      <c r="C1045" s="53"/>
      <c r="D1045" s="53"/>
      <c r="E1045" s="53"/>
      <c r="F1045" s="53"/>
      <c r="G1045" s="53"/>
      <c r="H1045" s="67"/>
    </row>
    <row r="1046" spans="1:8" ht="12.75" customHeight="1">
      <c r="A1046" s="66" t="s">
        <v>31</v>
      </c>
      <c r="B1046" s="33" t="s">
        <v>150</v>
      </c>
      <c r="C1046" s="53">
        <v>2500000</v>
      </c>
      <c r="D1046" s="53">
        <v>0</v>
      </c>
      <c r="E1046" s="53">
        <v>0</v>
      </c>
      <c r="F1046" s="53">
        <f t="shared" ref="F1046" si="203">E1046+D1046</f>
        <v>0</v>
      </c>
      <c r="G1046" s="53">
        <f t="shared" ref="G1046" si="204">C1046-F1046</f>
        <v>2500000</v>
      </c>
      <c r="H1046" s="67">
        <f t="shared" ref="H1046" si="205">F1046/C1046*100</f>
        <v>0</v>
      </c>
    </row>
    <row r="1047" spans="1:8" ht="12.75" customHeight="1">
      <c r="A1047" s="58" t="s">
        <v>59</v>
      </c>
      <c r="B1047" s="59" t="s">
        <v>60</v>
      </c>
      <c r="C1047" s="60"/>
      <c r="D1047" s="60"/>
      <c r="E1047" s="60"/>
      <c r="F1047" s="53"/>
      <c r="G1047" s="53"/>
      <c r="H1047" s="67"/>
    </row>
    <row r="1048" spans="1:8" ht="12.75" customHeight="1">
      <c r="A1048" s="66">
        <v>525119</v>
      </c>
      <c r="B1048" s="33" t="s">
        <v>63</v>
      </c>
      <c r="C1048" s="53"/>
      <c r="D1048" s="53">
        <v>0</v>
      </c>
      <c r="E1048" s="53">
        <v>0</v>
      </c>
      <c r="F1048" s="53">
        <f t="shared" ref="F1048:F1049" si="206">E1048+D1048</f>
        <v>0</v>
      </c>
      <c r="G1048" s="53">
        <f t="shared" ref="G1048:G1049" si="207">C1048-F1048</f>
        <v>0</v>
      </c>
      <c r="H1048" s="67"/>
    </row>
    <row r="1049" spans="1:8" ht="12.75" customHeight="1">
      <c r="A1049" s="66" t="s">
        <v>31</v>
      </c>
      <c r="B1049" s="33" t="s">
        <v>150</v>
      </c>
      <c r="C1049" s="53">
        <v>1869000</v>
      </c>
      <c r="D1049" s="53">
        <v>0</v>
      </c>
      <c r="E1049" s="53">
        <v>0</v>
      </c>
      <c r="F1049" s="53">
        <f t="shared" si="206"/>
        <v>0</v>
      </c>
      <c r="G1049" s="53">
        <f t="shared" si="207"/>
        <v>1869000</v>
      </c>
      <c r="H1049" s="67">
        <f t="shared" ref="H1049" si="208">F1049/C1049*100</f>
        <v>0</v>
      </c>
    </row>
    <row r="1050" spans="1:8" ht="12.75" customHeight="1" thickBot="1">
      <c r="A1050" s="38"/>
      <c r="B1050" s="35"/>
      <c r="C1050" s="39"/>
      <c r="D1050" s="36"/>
      <c r="E1050" s="37"/>
      <c r="F1050" s="36"/>
      <c r="G1050" s="36"/>
      <c r="H1050" s="35"/>
    </row>
    <row r="1051" spans="1:8" ht="24.75" customHeight="1" thickTop="1">
      <c r="A1051" s="40"/>
      <c r="B1051" s="139" t="s">
        <v>166</v>
      </c>
      <c r="C1051" s="41">
        <f>SUM(C887:C1049)</f>
        <v>1543895000</v>
      </c>
      <c r="D1051" s="41">
        <f t="shared" ref="D1051:G1051" si="209">SUM(D887:D1049)</f>
        <v>81567700</v>
      </c>
      <c r="E1051" s="41">
        <f t="shared" si="209"/>
        <v>51277500</v>
      </c>
      <c r="F1051" s="41">
        <f t="shared" si="209"/>
        <v>132845200</v>
      </c>
      <c r="G1051" s="41">
        <f t="shared" si="209"/>
        <v>1411049800</v>
      </c>
      <c r="H1051" s="44">
        <f>F1051/C1051*100</f>
        <v>8.6045488844772482</v>
      </c>
    </row>
    <row r="1052" spans="1:8" ht="12.75" customHeight="1"/>
    <row r="1053" spans="1:8" ht="12.75" customHeight="1">
      <c r="F1053" s="464" t="s">
        <v>356</v>
      </c>
      <c r="G1053" s="464"/>
      <c r="H1053" s="464"/>
    </row>
    <row r="1054" spans="1:8" ht="12.75" customHeight="1">
      <c r="F1054" s="140"/>
      <c r="G1054" s="140"/>
      <c r="H1054" s="140"/>
    </row>
    <row r="1055" spans="1:8" ht="12.75" customHeight="1">
      <c r="F1055" s="464" t="s">
        <v>154</v>
      </c>
      <c r="G1055" s="464"/>
      <c r="H1055" s="464"/>
    </row>
    <row r="1056" spans="1:8" ht="12.75" customHeight="1">
      <c r="F1056" s="464" t="s">
        <v>155</v>
      </c>
      <c r="G1056" s="464"/>
      <c r="H1056" s="464"/>
    </row>
    <row r="1057" spans="1:8" ht="12.75" customHeight="1">
      <c r="F1057" s="20"/>
      <c r="G1057" s="20"/>
      <c r="H1057" s="21"/>
    </row>
    <row r="1058" spans="1:8" ht="12.75" customHeight="1">
      <c r="F1058" s="20"/>
      <c r="G1058" s="20"/>
      <c r="H1058" s="21"/>
    </row>
    <row r="1059" spans="1:8" ht="12.75" customHeight="1">
      <c r="F1059" s="20"/>
      <c r="G1059" s="20"/>
      <c r="H1059" s="20"/>
    </row>
    <row r="1060" spans="1:8" ht="12.75" customHeight="1">
      <c r="F1060" s="465" t="s">
        <v>156</v>
      </c>
      <c r="G1060" s="465"/>
      <c r="H1060" s="465"/>
    </row>
    <row r="1061" spans="1:8" ht="12.75" customHeight="1">
      <c r="F1061" s="456" t="s">
        <v>157</v>
      </c>
      <c r="G1061" s="456"/>
      <c r="H1061" s="456"/>
    </row>
    <row r="1062" spans="1:8" ht="12.75" customHeight="1">
      <c r="F1062" s="22"/>
      <c r="G1062" s="1"/>
    </row>
    <row r="1063" spans="1:8" ht="12.75" customHeight="1">
      <c r="F1063" s="22"/>
      <c r="G1063" s="1"/>
    </row>
    <row r="1064" spans="1:8" ht="12.75" customHeight="1">
      <c r="F1064" s="22"/>
      <c r="G1064" s="1"/>
    </row>
    <row r="1072" spans="1:8" ht="15.75">
      <c r="A1072" s="457" t="s">
        <v>0</v>
      </c>
      <c r="B1072" s="457"/>
      <c r="C1072" s="457"/>
      <c r="D1072" s="457"/>
      <c r="E1072" s="457"/>
      <c r="F1072" s="457"/>
      <c r="G1072" s="457"/>
      <c r="H1072" s="457"/>
    </row>
    <row r="1073" spans="1:8" ht="15.75">
      <c r="A1073" s="457" t="s">
        <v>1</v>
      </c>
      <c r="B1073" s="457"/>
      <c r="C1073" s="457"/>
      <c r="D1073" s="457"/>
      <c r="E1073" s="457"/>
      <c r="F1073" s="457"/>
      <c r="G1073" s="457"/>
      <c r="H1073" s="457"/>
    </row>
    <row r="1074" spans="1:8" ht="15.75">
      <c r="A1074" s="457" t="s">
        <v>2</v>
      </c>
      <c r="B1074" s="457"/>
      <c r="C1074" s="457"/>
      <c r="D1074" s="457"/>
      <c r="E1074" s="457"/>
      <c r="F1074" s="457"/>
      <c r="G1074" s="457"/>
      <c r="H1074" s="457"/>
    </row>
    <row r="1075" spans="1:8" ht="11.25" customHeight="1">
      <c r="A1075" s="2"/>
      <c r="B1075" s="2"/>
      <c r="C1075" s="2"/>
      <c r="D1075" s="2"/>
      <c r="E1075" s="2"/>
      <c r="F1075" s="2"/>
      <c r="G1075" s="2"/>
      <c r="H1075" s="2"/>
    </row>
    <row r="1076" spans="1:8" ht="11.25" customHeight="1">
      <c r="A1076" s="2" t="s">
        <v>3</v>
      </c>
      <c r="B1076" s="2"/>
      <c r="C1076" s="2"/>
      <c r="D1076" s="2"/>
      <c r="E1076" s="2"/>
      <c r="F1076" s="2"/>
      <c r="G1076" s="232" t="s">
        <v>484</v>
      </c>
      <c r="H1076" s="2"/>
    </row>
    <row r="1077" spans="1:8" ht="11.25" customHeight="1">
      <c r="A1077" s="2" t="s">
        <v>374</v>
      </c>
      <c r="B1077" s="2"/>
      <c r="C1077" s="2"/>
      <c r="D1077" s="2"/>
      <c r="E1077" s="2"/>
      <c r="F1077" s="2"/>
      <c r="G1077" s="2"/>
      <c r="H1077" s="2"/>
    </row>
    <row r="1078" spans="1:8" ht="11.25" customHeight="1">
      <c r="A1078" s="2" t="s">
        <v>354</v>
      </c>
      <c r="B1078" s="1"/>
      <c r="C1078" s="2"/>
      <c r="D1078" s="2"/>
      <c r="E1078" s="2"/>
      <c r="F1078" s="2"/>
      <c r="G1078" s="2"/>
      <c r="H1078" s="2"/>
    </row>
    <row r="1079" spans="1:8" ht="11.25" customHeight="1">
      <c r="A1079" s="1"/>
      <c r="B1079" s="1"/>
      <c r="C1079" s="3"/>
      <c r="D1079" s="1"/>
      <c r="E1079" s="3"/>
      <c r="F1079" s="1"/>
      <c r="G1079" s="1"/>
    </row>
    <row r="1080" spans="1:8" ht="11.25" customHeight="1">
      <c r="A1080" s="1"/>
      <c r="B1080" s="1"/>
      <c r="C1080" s="3"/>
      <c r="D1080" s="1"/>
      <c r="E1080" s="3"/>
      <c r="F1080" s="22"/>
      <c r="G1080" s="1"/>
    </row>
    <row r="1081" spans="1:8">
      <c r="A1081" s="458" t="s">
        <v>4</v>
      </c>
      <c r="B1081" s="461" t="s">
        <v>5</v>
      </c>
      <c r="C1081" s="149"/>
      <c r="D1081" s="149" t="s">
        <v>6</v>
      </c>
      <c r="E1081" s="149" t="s">
        <v>7</v>
      </c>
      <c r="F1081" s="149" t="s">
        <v>6</v>
      </c>
      <c r="G1081" s="149" t="s">
        <v>8</v>
      </c>
      <c r="H1081" s="149" t="s">
        <v>9</v>
      </c>
    </row>
    <row r="1082" spans="1:8">
      <c r="A1082" s="459"/>
      <c r="B1082" s="462"/>
      <c r="C1082" s="150" t="s">
        <v>10</v>
      </c>
      <c r="D1082" s="150" t="s">
        <v>11</v>
      </c>
      <c r="E1082" s="150" t="s">
        <v>12</v>
      </c>
      <c r="F1082" s="150" t="s">
        <v>13</v>
      </c>
      <c r="G1082" s="150" t="s">
        <v>14</v>
      </c>
      <c r="H1082" s="150" t="s">
        <v>15</v>
      </c>
    </row>
    <row r="1083" spans="1:8">
      <c r="A1083" s="459"/>
      <c r="B1083" s="462"/>
      <c r="C1083" s="150"/>
      <c r="D1083" s="150" t="s">
        <v>16</v>
      </c>
      <c r="E1083" s="150"/>
      <c r="F1083" s="150" t="s">
        <v>17</v>
      </c>
      <c r="G1083" s="150" t="s">
        <v>18</v>
      </c>
      <c r="H1083" s="150" t="s">
        <v>19</v>
      </c>
    </row>
    <row r="1084" spans="1:8">
      <c r="A1084" s="460"/>
      <c r="B1084" s="463"/>
      <c r="C1084" s="150" t="s">
        <v>20</v>
      </c>
      <c r="D1084" s="151" t="s">
        <v>20</v>
      </c>
      <c r="E1084" s="151" t="s">
        <v>20</v>
      </c>
      <c r="F1084" s="151" t="s">
        <v>20</v>
      </c>
      <c r="G1084" s="151" t="s">
        <v>20</v>
      </c>
      <c r="H1084" s="150" t="s">
        <v>21</v>
      </c>
    </row>
    <row r="1085" spans="1:8" ht="12.75" customHeight="1">
      <c r="A1085" s="7">
        <v>1</v>
      </c>
      <c r="B1085" s="7">
        <v>2</v>
      </c>
      <c r="C1085" s="8">
        <v>3</v>
      </c>
      <c r="D1085" s="9">
        <v>4</v>
      </c>
      <c r="E1085" s="8">
        <v>5</v>
      </c>
      <c r="F1085" s="8">
        <v>6</v>
      </c>
      <c r="G1085" s="8">
        <v>7</v>
      </c>
      <c r="H1085" s="8">
        <v>8</v>
      </c>
    </row>
    <row r="1086" spans="1:8" ht="12.75" customHeight="1">
      <c r="A1086" s="33" t="s">
        <v>22</v>
      </c>
      <c r="B1086" s="52" t="s">
        <v>170</v>
      </c>
      <c r="C1086" s="34"/>
      <c r="D1086" s="33"/>
      <c r="E1086" s="53"/>
      <c r="F1086" s="33"/>
      <c r="G1086" s="33"/>
      <c r="H1086" s="33"/>
    </row>
    <row r="1087" spans="1:8" ht="12.75" customHeight="1">
      <c r="A1087" s="33" t="s">
        <v>23</v>
      </c>
      <c r="B1087" s="33" t="s">
        <v>24</v>
      </c>
      <c r="C1087" s="53"/>
      <c r="D1087" s="33"/>
      <c r="E1087" s="53"/>
      <c r="F1087" s="33"/>
      <c r="G1087" s="33"/>
      <c r="H1087" s="33"/>
    </row>
    <row r="1088" spans="1:8" ht="12.75" customHeight="1">
      <c r="A1088" s="33" t="s">
        <v>25</v>
      </c>
      <c r="B1088" s="33" t="s">
        <v>161</v>
      </c>
      <c r="C1088" s="53"/>
      <c r="D1088" s="33"/>
      <c r="E1088" s="53"/>
      <c r="F1088" s="33"/>
      <c r="G1088" s="33"/>
      <c r="H1088" s="33"/>
    </row>
    <row r="1089" spans="1:8" ht="12.75" customHeight="1">
      <c r="A1089" s="33" t="s">
        <v>26</v>
      </c>
      <c r="B1089" s="33" t="s">
        <v>27</v>
      </c>
      <c r="C1089" s="53"/>
      <c r="D1089" s="33"/>
      <c r="E1089" s="53"/>
      <c r="F1089" s="33"/>
      <c r="G1089" s="33"/>
      <c r="H1089" s="33"/>
    </row>
    <row r="1090" spans="1:8" ht="12.75" customHeight="1">
      <c r="A1090" s="54">
        <v>51</v>
      </c>
      <c r="B1090" s="54" t="s">
        <v>28</v>
      </c>
      <c r="C1090" s="55"/>
      <c r="D1090" s="55"/>
      <c r="E1090" s="56"/>
      <c r="F1090" s="57"/>
      <c r="G1090" s="57"/>
      <c r="H1090" s="57"/>
    </row>
    <row r="1091" spans="1:8" ht="12.75" customHeight="1">
      <c r="A1091" s="58" t="s">
        <v>29</v>
      </c>
      <c r="B1091" s="59" t="s">
        <v>62</v>
      </c>
      <c r="C1091" s="60"/>
      <c r="D1091" s="60"/>
      <c r="E1091" s="60"/>
      <c r="F1091" s="59"/>
      <c r="G1091" s="59"/>
      <c r="H1091" s="33"/>
    </row>
    <row r="1092" spans="1:8" ht="12.75" customHeight="1">
      <c r="A1092" s="61">
        <v>525112</v>
      </c>
      <c r="B1092" s="62" t="s">
        <v>32</v>
      </c>
      <c r="C1092" s="63"/>
      <c r="D1092" s="33"/>
      <c r="E1092" s="65"/>
      <c r="F1092" s="64"/>
      <c r="G1092" s="64"/>
      <c r="H1092" s="33"/>
    </row>
    <row r="1093" spans="1:8" ht="12.75" customHeight="1">
      <c r="A1093" s="66" t="s">
        <v>31</v>
      </c>
      <c r="B1093" s="33" t="s">
        <v>33</v>
      </c>
      <c r="C1093" s="53">
        <v>12500000</v>
      </c>
      <c r="D1093" s="53">
        <v>6673500</v>
      </c>
      <c r="E1093" s="53">
        <v>0</v>
      </c>
      <c r="F1093" s="53">
        <f>E1093+D1093</f>
        <v>6673500</v>
      </c>
      <c r="G1093" s="53">
        <f>C1093-F1093</f>
        <v>5826500</v>
      </c>
      <c r="H1093" s="67">
        <f>F1093/C1093*100</f>
        <v>53.388000000000005</v>
      </c>
    </row>
    <row r="1094" spans="1:8" ht="12.75" customHeight="1">
      <c r="A1094" s="66" t="s">
        <v>31</v>
      </c>
      <c r="B1094" s="33" t="s">
        <v>34</v>
      </c>
      <c r="C1094" s="53">
        <v>2800000</v>
      </c>
      <c r="D1094" s="53">
        <v>0</v>
      </c>
      <c r="E1094" s="53">
        <v>0</v>
      </c>
      <c r="F1094" s="53">
        <f t="shared" ref="F1094:F1117" si="210">E1094+D1094</f>
        <v>0</v>
      </c>
      <c r="G1094" s="53">
        <f t="shared" ref="G1094:G1109" si="211">C1094-F1094</f>
        <v>2800000</v>
      </c>
      <c r="H1094" s="67">
        <f t="shared" ref="H1094:H1100" si="212">F1094/C1094*100</f>
        <v>0</v>
      </c>
    </row>
    <row r="1095" spans="1:8" ht="12.75" customHeight="1">
      <c r="A1095" s="66" t="s">
        <v>31</v>
      </c>
      <c r="B1095" s="33" t="s">
        <v>35</v>
      </c>
      <c r="C1095" s="53">
        <v>4200000</v>
      </c>
      <c r="D1095" s="53">
        <v>0</v>
      </c>
      <c r="E1095" s="53">
        <v>0</v>
      </c>
      <c r="F1095" s="53">
        <f t="shared" si="210"/>
        <v>0</v>
      </c>
      <c r="G1095" s="53">
        <f t="shared" si="211"/>
        <v>4200000</v>
      </c>
      <c r="H1095" s="67">
        <f t="shared" si="212"/>
        <v>0</v>
      </c>
    </row>
    <row r="1096" spans="1:8" ht="12.75" customHeight="1">
      <c r="A1096" s="66" t="s">
        <v>31</v>
      </c>
      <c r="B1096" s="33" t="s">
        <v>36</v>
      </c>
      <c r="C1096" s="53">
        <v>4200000</v>
      </c>
      <c r="D1096" s="53">
        <v>0</v>
      </c>
      <c r="E1096" s="53">
        <v>0</v>
      </c>
      <c r="F1096" s="53">
        <f t="shared" si="210"/>
        <v>0</v>
      </c>
      <c r="G1096" s="53">
        <f t="shared" si="211"/>
        <v>4200000</v>
      </c>
      <c r="H1096" s="67">
        <f t="shared" si="212"/>
        <v>0</v>
      </c>
    </row>
    <row r="1097" spans="1:8" ht="12.75" customHeight="1">
      <c r="A1097" s="66" t="s">
        <v>31</v>
      </c>
      <c r="B1097" s="33" t="s">
        <v>37</v>
      </c>
      <c r="C1097" s="53">
        <v>2100000</v>
      </c>
      <c r="D1097" s="53">
        <v>0</v>
      </c>
      <c r="E1097" s="53">
        <v>0</v>
      </c>
      <c r="F1097" s="53">
        <f t="shared" si="210"/>
        <v>0</v>
      </c>
      <c r="G1097" s="53">
        <f t="shared" si="211"/>
        <v>2100000</v>
      </c>
      <c r="H1097" s="67">
        <f t="shared" si="212"/>
        <v>0</v>
      </c>
    </row>
    <row r="1098" spans="1:8" ht="12.75" customHeight="1">
      <c r="A1098" s="61">
        <v>525113</v>
      </c>
      <c r="B1098" s="62" t="s">
        <v>39</v>
      </c>
      <c r="C1098" s="63"/>
      <c r="D1098" s="53"/>
      <c r="E1098" s="53"/>
      <c r="F1098" s="53"/>
      <c r="G1098" s="53">
        <f t="shared" si="211"/>
        <v>0</v>
      </c>
      <c r="H1098" s="67"/>
    </row>
    <row r="1099" spans="1:8" ht="12.75" customHeight="1">
      <c r="A1099" s="61"/>
      <c r="B1099" s="33" t="s">
        <v>376</v>
      </c>
      <c r="C1099" s="53">
        <v>10800000</v>
      </c>
      <c r="D1099" s="53">
        <v>0</v>
      </c>
      <c r="E1099" s="53">
        <v>0</v>
      </c>
      <c r="F1099" s="53">
        <f t="shared" si="210"/>
        <v>0</v>
      </c>
      <c r="G1099" s="53">
        <f t="shared" si="211"/>
        <v>10800000</v>
      </c>
      <c r="H1099" s="67">
        <f t="shared" si="212"/>
        <v>0</v>
      </c>
    </row>
    <row r="1100" spans="1:8" ht="12.75" customHeight="1">
      <c r="A1100" s="61"/>
      <c r="B1100" s="33" t="s">
        <v>375</v>
      </c>
      <c r="C1100" s="53">
        <v>1500000</v>
      </c>
      <c r="D1100" s="53">
        <v>0</v>
      </c>
      <c r="E1100" s="53">
        <v>0</v>
      </c>
      <c r="F1100" s="53">
        <f t="shared" si="210"/>
        <v>0</v>
      </c>
      <c r="G1100" s="53">
        <f t="shared" si="211"/>
        <v>1500000</v>
      </c>
      <c r="H1100" s="67">
        <f t="shared" si="212"/>
        <v>0</v>
      </c>
    </row>
    <row r="1101" spans="1:8" ht="12.75" customHeight="1">
      <c r="A1101" s="66" t="s">
        <v>31</v>
      </c>
      <c r="B1101" s="33" t="s">
        <v>40</v>
      </c>
      <c r="C1101" s="53">
        <v>5400000</v>
      </c>
      <c r="D1101" s="53">
        <v>0</v>
      </c>
      <c r="E1101" s="53">
        <v>0</v>
      </c>
      <c r="F1101" s="53">
        <f t="shared" si="210"/>
        <v>0</v>
      </c>
      <c r="G1101" s="53">
        <f t="shared" si="211"/>
        <v>5400000</v>
      </c>
      <c r="H1101" s="67">
        <f t="shared" ref="H1101:H1106" si="213">F1101/C1101*100</f>
        <v>0</v>
      </c>
    </row>
    <row r="1102" spans="1:8" ht="12.75" customHeight="1">
      <c r="A1102" s="66" t="s">
        <v>31</v>
      </c>
      <c r="B1102" s="33" t="s">
        <v>41</v>
      </c>
      <c r="C1102" s="53">
        <v>5400000</v>
      </c>
      <c r="D1102" s="53">
        <v>0</v>
      </c>
      <c r="E1102" s="53">
        <v>0</v>
      </c>
      <c r="F1102" s="53">
        <f t="shared" si="210"/>
        <v>0</v>
      </c>
      <c r="G1102" s="53">
        <f t="shared" si="211"/>
        <v>5400000</v>
      </c>
      <c r="H1102" s="67">
        <f t="shared" si="213"/>
        <v>0</v>
      </c>
    </row>
    <row r="1103" spans="1:8" ht="12.75" customHeight="1">
      <c r="A1103" s="66" t="s">
        <v>31</v>
      </c>
      <c r="B1103" s="33" t="s">
        <v>42</v>
      </c>
      <c r="C1103" s="53">
        <v>5400000</v>
      </c>
      <c r="D1103" s="53">
        <v>0</v>
      </c>
      <c r="E1103" s="53">
        <v>0</v>
      </c>
      <c r="F1103" s="53">
        <f t="shared" si="210"/>
        <v>0</v>
      </c>
      <c r="G1103" s="53">
        <f t="shared" si="211"/>
        <v>5400000</v>
      </c>
      <c r="H1103" s="67">
        <f t="shared" si="213"/>
        <v>0</v>
      </c>
    </row>
    <row r="1104" spans="1:8" ht="12.75" customHeight="1">
      <c r="A1104" s="61">
        <v>525115</v>
      </c>
      <c r="B1104" s="62" t="s">
        <v>43</v>
      </c>
      <c r="C1104" s="63"/>
      <c r="D1104" s="53"/>
      <c r="E1104" s="53"/>
      <c r="F1104" s="53"/>
      <c r="G1104" s="53">
        <f t="shared" si="211"/>
        <v>0</v>
      </c>
      <c r="H1104" s="67"/>
    </row>
    <row r="1105" spans="1:8" ht="12.75" customHeight="1">
      <c r="A1105" s="61"/>
      <c r="B1105" s="33" t="s">
        <v>377</v>
      </c>
      <c r="C1105" s="53">
        <v>10400000</v>
      </c>
      <c r="D1105" s="53">
        <v>0</v>
      </c>
      <c r="E1105" s="53">
        <v>10200000</v>
      </c>
      <c r="F1105" s="53">
        <f>E1105+D1105</f>
        <v>10200000</v>
      </c>
      <c r="G1105" s="53">
        <f>C1105-E1105</f>
        <v>200000</v>
      </c>
      <c r="H1105" s="67">
        <f t="shared" si="213"/>
        <v>98.076923076923066</v>
      </c>
    </row>
    <row r="1106" spans="1:8" ht="12.75" customHeight="1">
      <c r="A1106" s="61"/>
      <c r="B1106" s="33" t="s">
        <v>378</v>
      </c>
      <c r="C1106" s="53">
        <v>10400000</v>
      </c>
      <c r="D1106" s="53">
        <v>0</v>
      </c>
      <c r="E1106" s="53">
        <v>10200000</v>
      </c>
      <c r="F1106" s="53">
        <f>E1106+D1106</f>
        <v>10200000</v>
      </c>
      <c r="G1106" s="53">
        <f>C1106-E1106</f>
        <v>200000</v>
      </c>
      <c r="H1106" s="67">
        <f t="shared" si="213"/>
        <v>98.076923076923066</v>
      </c>
    </row>
    <row r="1107" spans="1:8" ht="12.75" customHeight="1">
      <c r="A1107" s="66" t="s">
        <v>31</v>
      </c>
      <c r="B1107" s="33" t="s">
        <v>44</v>
      </c>
      <c r="C1107" s="53">
        <v>4000000</v>
      </c>
      <c r="D1107" s="53">
        <v>0</v>
      </c>
      <c r="E1107" s="53">
        <v>0</v>
      </c>
      <c r="F1107" s="53">
        <f t="shared" si="210"/>
        <v>0</v>
      </c>
      <c r="G1107" s="53">
        <f t="shared" si="211"/>
        <v>4000000</v>
      </c>
      <c r="H1107" s="67">
        <f t="shared" ref="H1107:H1119" si="214">F1107/C1107*100</f>
        <v>0</v>
      </c>
    </row>
    <row r="1108" spans="1:8" ht="12.75" customHeight="1">
      <c r="A1108" s="66" t="s">
        <v>31</v>
      </c>
      <c r="B1108" s="33" t="s">
        <v>45</v>
      </c>
      <c r="C1108" s="53">
        <v>1200000</v>
      </c>
      <c r="D1108" s="53">
        <v>0</v>
      </c>
      <c r="E1108" s="53">
        <v>0</v>
      </c>
      <c r="F1108" s="53">
        <f t="shared" si="210"/>
        <v>0</v>
      </c>
      <c r="G1108" s="53">
        <f t="shared" si="211"/>
        <v>1200000</v>
      </c>
      <c r="H1108" s="67">
        <f t="shared" si="214"/>
        <v>0</v>
      </c>
    </row>
    <row r="1109" spans="1:8" ht="12.75" customHeight="1">
      <c r="A1109" s="66" t="s">
        <v>31</v>
      </c>
      <c r="B1109" s="33" t="s">
        <v>46</v>
      </c>
      <c r="C1109" s="53">
        <v>3000000</v>
      </c>
      <c r="D1109" s="53">
        <v>0</v>
      </c>
      <c r="E1109" s="53">
        <v>0</v>
      </c>
      <c r="F1109" s="53">
        <f t="shared" si="210"/>
        <v>0</v>
      </c>
      <c r="G1109" s="53">
        <f t="shared" si="211"/>
        <v>3000000</v>
      </c>
      <c r="H1109" s="67">
        <f t="shared" si="214"/>
        <v>0</v>
      </c>
    </row>
    <row r="1110" spans="1:8" ht="12.75" customHeight="1">
      <c r="A1110" s="66" t="s">
        <v>31</v>
      </c>
      <c r="B1110" s="33" t="s">
        <v>47</v>
      </c>
      <c r="C1110" s="53">
        <v>3800000</v>
      </c>
      <c r="D1110" s="53">
        <v>0</v>
      </c>
      <c r="E1110" s="53">
        <v>0</v>
      </c>
      <c r="F1110" s="53">
        <f t="shared" si="210"/>
        <v>0</v>
      </c>
      <c r="G1110" s="53">
        <f t="shared" ref="G1110:G1119" si="215">C1110-F1110</f>
        <v>3800000</v>
      </c>
      <c r="H1110" s="67">
        <f t="shared" si="214"/>
        <v>0</v>
      </c>
    </row>
    <row r="1111" spans="1:8" ht="12.75" customHeight="1">
      <c r="A1111" s="66" t="s">
        <v>31</v>
      </c>
      <c r="B1111" s="33" t="s">
        <v>48</v>
      </c>
      <c r="C1111" s="53">
        <v>2000000</v>
      </c>
      <c r="D1111" s="53">
        <v>0</v>
      </c>
      <c r="E1111" s="53">
        <v>0</v>
      </c>
      <c r="F1111" s="53">
        <f t="shared" si="210"/>
        <v>0</v>
      </c>
      <c r="G1111" s="53">
        <f t="shared" si="215"/>
        <v>2000000</v>
      </c>
      <c r="H1111" s="67">
        <f t="shared" si="214"/>
        <v>0</v>
      </c>
    </row>
    <row r="1112" spans="1:8" ht="12.75" customHeight="1">
      <c r="A1112" s="66"/>
      <c r="B1112" s="33" t="s">
        <v>379</v>
      </c>
      <c r="C1112" s="53">
        <v>1000000</v>
      </c>
      <c r="D1112" s="53">
        <v>0</v>
      </c>
      <c r="E1112" s="53">
        <v>0</v>
      </c>
      <c r="F1112" s="53">
        <f t="shared" si="210"/>
        <v>0</v>
      </c>
      <c r="G1112" s="53">
        <f t="shared" si="215"/>
        <v>1000000</v>
      </c>
      <c r="H1112" s="67">
        <f t="shared" si="214"/>
        <v>0</v>
      </c>
    </row>
    <row r="1113" spans="1:8" ht="12.75" customHeight="1">
      <c r="A1113" s="66"/>
      <c r="B1113" s="33" t="s">
        <v>380</v>
      </c>
      <c r="C1113" s="53">
        <v>4500000</v>
      </c>
      <c r="D1113" s="53">
        <v>0</v>
      </c>
      <c r="E1113" s="53">
        <v>0</v>
      </c>
      <c r="F1113" s="53">
        <f t="shared" si="210"/>
        <v>0</v>
      </c>
      <c r="G1113" s="53">
        <f t="shared" si="215"/>
        <v>4500000</v>
      </c>
      <c r="H1113" s="67">
        <f t="shared" si="214"/>
        <v>0</v>
      </c>
    </row>
    <row r="1114" spans="1:8" ht="12.75" customHeight="1">
      <c r="A1114" s="66"/>
      <c r="B1114" s="33" t="s">
        <v>381</v>
      </c>
      <c r="C1114" s="53">
        <v>1500000</v>
      </c>
      <c r="D1114" s="53">
        <v>0</v>
      </c>
      <c r="E1114" s="53">
        <v>0</v>
      </c>
      <c r="F1114" s="53">
        <f t="shared" si="210"/>
        <v>0</v>
      </c>
      <c r="G1114" s="53">
        <f t="shared" si="215"/>
        <v>1500000</v>
      </c>
      <c r="H1114" s="67">
        <f t="shared" si="214"/>
        <v>0</v>
      </c>
    </row>
    <row r="1115" spans="1:8" ht="12.75" customHeight="1">
      <c r="A1115" s="66"/>
      <c r="B1115" s="33" t="s">
        <v>382</v>
      </c>
      <c r="C1115" s="53">
        <v>1500000</v>
      </c>
      <c r="D1115" s="53">
        <v>0</v>
      </c>
      <c r="E1115" s="53">
        <v>0</v>
      </c>
      <c r="F1115" s="53">
        <f t="shared" si="210"/>
        <v>0</v>
      </c>
      <c r="G1115" s="53">
        <f t="shared" si="215"/>
        <v>1500000</v>
      </c>
      <c r="H1115" s="67">
        <f t="shared" si="214"/>
        <v>0</v>
      </c>
    </row>
    <row r="1116" spans="1:8" ht="12.75" customHeight="1">
      <c r="A1116" s="66"/>
      <c r="B1116" s="33" t="s">
        <v>383</v>
      </c>
      <c r="C1116" s="53">
        <v>5250000</v>
      </c>
      <c r="D1116" s="53">
        <v>0</v>
      </c>
      <c r="E1116" s="53">
        <v>0</v>
      </c>
      <c r="F1116" s="53">
        <f t="shared" si="210"/>
        <v>0</v>
      </c>
      <c r="G1116" s="53">
        <f t="shared" si="215"/>
        <v>5250000</v>
      </c>
      <c r="H1116" s="67">
        <f t="shared" si="214"/>
        <v>0</v>
      </c>
    </row>
    <row r="1117" spans="1:8" ht="12.75" customHeight="1">
      <c r="A1117" s="66"/>
      <c r="B1117" s="33" t="s">
        <v>384</v>
      </c>
      <c r="C1117" s="53">
        <v>2800000</v>
      </c>
      <c r="D1117" s="53">
        <v>0</v>
      </c>
      <c r="E1117" s="53">
        <v>0</v>
      </c>
      <c r="F1117" s="53">
        <f t="shared" si="210"/>
        <v>0</v>
      </c>
      <c r="G1117" s="53">
        <f t="shared" si="215"/>
        <v>2800000</v>
      </c>
      <c r="H1117" s="67">
        <f t="shared" si="214"/>
        <v>0</v>
      </c>
    </row>
    <row r="1118" spans="1:8" ht="12.75" customHeight="1">
      <c r="A1118" s="61">
        <v>525119</v>
      </c>
      <c r="B1118" s="62" t="s">
        <v>63</v>
      </c>
      <c r="C1118" s="53"/>
      <c r="D1118" s="53"/>
      <c r="E1118" s="53"/>
      <c r="F1118" s="53"/>
      <c r="G1118" s="53"/>
      <c r="H1118" s="67"/>
    </row>
    <row r="1119" spans="1:8" ht="12.75" customHeight="1">
      <c r="A1119" s="66"/>
      <c r="B1119" s="33" t="s">
        <v>385</v>
      </c>
      <c r="C1119" s="53">
        <v>28600000</v>
      </c>
      <c r="D1119" s="53">
        <v>0</v>
      </c>
      <c r="E1119" s="53">
        <v>26000000</v>
      </c>
      <c r="F1119" s="53">
        <f>E1119+D1119</f>
        <v>26000000</v>
      </c>
      <c r="G1119" s="53">
        <f t="shared" si="215"/>
        <v>2600000</v>
      </c>
      <c r="H1119" s="67">
        <f t="shared" si="214"/>
        <v>90.909090909090907</v>
      </c>
    </row>
    <row r="1120" spans="1:8" ht="12.75" customHeight="1">
      <c r="A1120" s="58" t="s">
        <v>50</v>
      </c>
      <c r="B1120" s="59" t="s">
        <v>51</v>
      </c>
      <c r="C1120" s="60"/>
      <c r="D1120" s="53"/>
      <c r="E1120" s="60"/>
      <c r="F1120" s="53"/>
      <c r="G1120" s="53"/>
      <c r="H1120" s="67"/>
    </row>
    <row r="1121" spans="1:8" ht="12.75" customHeight="1">
      <c r="A1121" s="61">
        <v>525112</v>
      </c>
      <c r="B1121" s="62" t="s">
        <v>32</v>
      </c>
      <c r="C1121" s="63"/>
      <c r="D1121" s="53"/>
      <c r="E1121" s="53"/>
      <c r="F1121" s="53"/>
      <c r="G1121" s="53"/>
      <c r="H1121" s="67"/>
    </row>
    <row r="1122" spans="1:8" ht="12.75" customHeight="1">
      <c r="A1122" s="66" t="s">
        <v>31</v>
      </c>
      <c r="B1122" s="33" t="s">
        <v>53</v>
      </c>
      <c r="C1122" s="53">
        <v>1175000</v>
      </c>
      <c r="D1122" s="53">
        <v>0</v>
      </c>
      <c r="E1122" s="53">
        <v>0</v>
      </c>
      <c r="F1122" s="53">
        <f t="shared" ref="F1122:F1123" si="216">E1122+D1122</f>
        <v>0</v>
      </c>
      <c r="G1122" s="53">
        <f t="shared" ref="G1122:G1123" si="217">C1122-F1122</f>
        <v>1175000</v>
      </c>
      <c r="H1122" s="67">
        <f t="shared" ref="H1122:H1123" si="218">F1122/C1122*100</f>
        <v>0</v>
      </c>
    </row>
    <row r="1123" spans="1:8" ht="12.75" customHeight="1">
      <c r="A1123" s="66" t="s">
        <v>31</v>
      </c>
      <c r="B1123" s="33" t="s">
        <v>54</v>
      </c>
      <c r="C1123" s="53">
        <v>1880000</v>
      </c>
      <c r="D1123" s="53">
        <v>0</v>
      </c>
      <c r="E1123" s="53">
        <v>0</v>
      </c>
      <c r="F1123" s="53">
        <f t="shared" si="216"/>
        <v>0</v>
      </c>
      <c r="G1123" s="53">
        <f t="shared" si="217"/>
        <v>1880000</v>
      </c>
      <c r="H1123" s="67">
        <f t="shared" si="218"/>
        <v>0</v>
      </c>
    </row>
    <row r="1124" spans="1:8" ht="12.75" customHeight="1">
      <c r="A1124" s="61">
        <v>525113</v>
      </c>
      <c r="B1124" s="62" t="s">
        <v>39</v>
      </c>
      <c r="C1124" s="63"/>
      <c r="D1124" s="53"/>
      <c r="E1124" s="53"/>
      <c r="F1124" s="53"/>
      <c r="G1124" s="53"/>
      <c r="H1124" s="67"/>
    </row>
    <row r="1125" spans="1:8" ht="12.75" customHeight="1">
      <c r="A1125" s="66" t="s">
        <v>31</v>
      </c>
      <c r="B1125" s="33" t="s">
        <v>52</v>
      </c>
      <c r="C1125" s="53">
        <v>2000000</v>
      </c>
      <c r="D1125" s="53">
        <v>0</v>
      </c>
      <c r="E1125" s="53">
        <v>0</v>
      </c>
      <c r="F1125" s="53">
        <f t="shared" ref="F1125" si="219">E1125+D1125</f>
        <v>0</v>
      </c>
      <c r="G1125" s="53">
        <f t="shared" ref="G1125" si="220">C1125-F1125</f>
        <v>2000000</v>
      </c>
      <c r="H1125" s="67">
        <f t="shared" ref="H1125" si="221">F1125/C1125*100</f>
        <v>0</v>
      </c>
    </row>
    <row r="1126" spans="1:8" ht="12.75" customHeight="1">
      <c r="A1126" s="61">
        <v>525115</v>
      </c>
      <c r="B1126" s="62" t="s">
        <v>43</v>
      </c>
      <c r="C1126" s="63"/>
      <c r="D1126" s="53"/>
      <c r="E1126" s="53"/>
      <c r="F1126" s="53"/>
      <c r="G1126" s="53"/>
      <c r="H1126" s="67"/>
    </row>
    <row r="1127" spans="1:8" ht="12.75" customHeight="1">
      <c r="A1127" s="66" t="s">
        <v>31</v>
      </c>
      <c r="B1127" s="33" t="s">
        <v>55</v>
      </c>
      <c r="C1127" s="53">
        <v>500000</v>
      </c>
      <c r="D1127" s="53">
        <v>0</v>
      </c>
      <c r="E1127" s="53">
        <v>0</v>
      </c>
      <c r="F1127" s="53">
        <f t="shared" ref="F1127" si="222">E1127+D1127</f>
        <v>0</v>
      </c>
      <c r="G1127" s="53">
        <f t="shared" ref="G1127" si="223">C1127-F1127</f>
        <v>500000</v>
      </c>
      <c r="H1127" s="67">
        <f t="shared" ref="H1127" si="224">F1127/C1127*100</f>
        <v>0</v>
      </c>
    </row>
    <row r="1128" spans="1:8" ht="12.75" customHeight="1">
      <c r="A1128" s="58" t="s">
        <v>56</v>
      </c>
      <c r="B1128" s="59" t="s">
        <v>57</v>
      </c>
      <c r="C1128" s="60"/>
      <c r="D1128" s="53"/>
      <c r="E1128" s="60"/>
      <c r="F1128" s="53"/>
      <c r="G1128" s="53"/>
      <c r="H1128" s="67"/>
    </row>
    <row r="1129" spans="1:8" ht="12.75" customHeight="1">
      <c r="A1129" s="61">
        <v>525111</v>
      </c>
      <c r="B1129" s="62" t="s">
        <v>30</v>
      </c>
      <c r="C1129" s="63"/>
      <c r="D1129" s="53"/>
      <c r="E1129" s="53"/>
      <c r="F1129" s="53"/>
      <c r="G1129" s="53"/>
      <c r="H1129" s="67"/>
    </row>
    <row r="1130" spans="1:8" ht="12.75" customHeight="1">
      <c r="A1130" s="66" t="s">
        <v>31</v>
      </c>
      <c r="B1130" s="33" t="s">
        <v>58</v>
      </c>
      <c r="C1130" s="53">
        <v>2000000</v>
      </c>
      <c r="D1130" s="53">
        <v>2000000</v>
      </c>
      <c r="E1130" s="53"/>
      <c r="F1130" s="53">
        <f t="shared" ref="F1130:F1136" si="225">E1130+D1130</f>
        <v>2000000</v>
      </c>
      <c r="G1130" s="53">
        <f t="shared" ref="G1130:G1136" si="226">C1130-F1130</f>
        <v>0</v>
      </c>
      <c r="H1130" s="67">
        <f t="shared" ref="H1130" si="227">F1130/C1130*100</f>
        <v>100</v>
      </c>
    </row>
    <row r="1131" spans="1:8" ht="12.75" customHeight="1">
      <c r="A1131" s="61">
        <v>525112</v>
      </c>
      <c r="B1131" s="62" t="s">
        <v>32</v>
      </c>
      <c r="C1131" s="63"/>
      <c r="D1131" s="53">
        <v>0</v>
      </c>
      <c r="E1131" s="53">
        <v>0</v>
      </c>
      <c r="F1131" s="53">
        <f t="shared" si="225"/>
        <v>0</v>
      </c>
      <c r="G1131" s="53">
        <f t="shared" si="226"/>
        <v>0</v>
      </c>
      <c r="H1131" s="67"/>
    </row>
    <row r="1132" spans="1:8" ht="12.75" customHeight="1">
      <c r="A1132" s="66" t="s">
        <v>31</v>
      </c>
      <c r="B1132" s="33" t="s">
        <v>53</v>
      </c>
      <c r="C1132" s="53">
        <v>2025000</v>
      </c>
      <c r="D1132" s="53">
        <v>0</v>
      </c>
      <c r="E1132" s="53">
        <v>0</v>
      </c>
      <c r="F1132" s="53">
        <f t="shared" si="225"/>
        <v>0</v>
      </c>
      <c r="G1132" s="53">
        <f t="shared" si="226"/>
        <v>2025000</v>
      </c>
      <c r="H1132" s="67">
        <f t="shared" ref="H1132:H1133" si="228">F1132/C1132*100</f>
        <v>0</v>
      </c>
    </row>
    <row r="1133" spans="1:8" ht="12.75" customHeight="1">
      <c r="A1133" s="66" t="s">
        <v>31</v>
      </c>
      <c r="B1133" s="33" t="s">
        <v>54</v>
      </c>
      <c r="C1133" s="53">
        <v>3240000</v>
      </c>
      <c r="D1133" s="53">
        <v>0</v>
      </c>
      <c r="E1133" s="53">
        <v>0</v>
      </c>
      <c r="F1133" s="53">
        <f t="shared" si="225"/>
        <v>0</v>
      </c>
      <c r="G1133" s="53">
        <f t="shared" si="226"/>
        <v>3240000</v>
      </c>
      <c r="H1133" s="67">
        <f t="shared" si="228"/>
        <v>0</v>
      </c>
    </row>
    <row r="1134" spans="1:8" ht="12.75" customHeight="1">
      <c r="A1134" s="61">
        <v>525115</v>
      </c>
      <c r="B1134" s="62" t="s">
        <v>43</v>
      </c>
      <c r="C1134" s="63"/>
      <c r="D1134" s="53">
        <v>0</v>
      </c>
      <c r="E1134" s="53">
        <v>0</v>
      </c>
      <c r="F1134" s="53">
        <f t="shared" si="225"/>
        <v>0</v>
      </c>
      <c r="G1134" s="53">
        <f t="shared" si="226"/>
        <v>0</v>
      </c>
      <c r="H1134" s="67"/>
    </row>
    <row r="1135" spans="1:8" ht="12.75" customHeight="1">
      <c r="A1135" s="66" t="s">
        <v>31</v>
      </c>
      <c r="B1135" s="33" t="s">
        <v>55</v>
      </c>
      <c r="C1135" s="53">
        <v>500000</v>
      </c>
      <c r="D1135" s="53">
        <v>300000</v>
      </c>
      <c r="E1135" s="53"/>
      <c r="F1135" s="53">
        <f t="shared" si="225"/>
        <v>300000</v>
      </c>
      <c r="G1135" s="53">
        <f t="shared" si="226"/>
        <v>200000</v>
      </c>
      <c r="H1135" s="67">
        <f t="shared" ref="H1135" si="229">F1135/C1135*100</f>
        <v>60</v>
      </c>
    </row>
    <row r="1136" spans="1:8" ht="12.75" customHeight="1">
      <c r="A1136" s="54">
        <v>52</v>
      </c>
      <c r="B1136" s="54" t="s">
        <v>61</v>
      </c>
      <c r="C1136" s="55"/>
      <c r="D1136" s="56">
        <v>0</v>
      </c>
      <c r="E1136" s="56">
        <v>0</v>
      </c>
      <c r="F1136" s="56">
        <f t="shared" si="225"/>
        <v>0</v>
      </c>
      <c r="G1136" s="56">
        <f t="shared" si="226"/>
        <v>0</v>
      </c>
      <c r="H1136" s="69"/>
    </row>
    <row r="1137" spans="1:8" ht="12.75" customHeight="1">
      <c r="A1137" s="58" t="s">
        <v>29</v>
      </c>
      <c r="B1137" s="59" t="s">
        <v>62</v>
      </c>
      <c r="C1137" s="60"/>
      <c r="D1137" s="53"/>
      <c r="E1137" s="60"/>
      <c r="F1137" s="53"/>
      <c r="G1137" s="53"/>
      <c r="H1137" s="67"/>
    </row>
    <row r="1138" spans="1:8" ht="12.75" customHeight="1">
      <c r="A1138" s="66">
        <v>525119</v>
      </c>
      <c r="B1138" s="33" t="s">
        <v>63</v>
      </c>
      <c r="C1138" s="53"/>
      <c r="D1138" s="53"/>
      <c r="E1138" s="53"/>
      <c r="F1138" s="53"/>
      <c r="G1138" s="53"/>
      <c r="H1138" s="67"/>
    </row>
    <row r="1139" spans="1:8" ht="12.75" customHeight="1">
      <c r="A1139" s="70" t="s">
        <v>31</v>
      </c>
      <c r="B1139" s="33" t="s">
        <v>64</v>
      </c>
      <c r="C1139" s="53"/>
      <c r="D1139" s="53"/>
      <c r="E1139" s="53"/>
      <c r="F1139" s="53"/>
      <c r="G1139" s="53"/>
      <c r="H1139" s="67"/>
    </row>
    <row r="1140" spans="1:8" ht="12.75" customHeight="1">
      <c r="A1140" s="70" t="s">
        <v>31</v>
      </c>
      <c r="B1140" s="33" t="s">
        <v>65</v>
      </c>
      <c r="C1140" s="53">
        <v>70500000</v>
      </c>
      <c r="D1140" s="53">
        <v>0</v>
      </c>
      <c r="E1140" s="53">
        <v>0</v>
      </c>
      <c r="F1140" s="53">
        <f t="shared" ref="F1140:F1141" si="230">E1140+D1140</f>
        <v>0</v>
      </c>
      <c r="G1140" s="53">
        <f t="shared" ref="G1140:G1141" si="231">C1140-F1140</f>
        <v>70500000</v>
      </c>
      <c r="H1140" s="67">
        <f t="shared" ref="H1140:H1141" si="232">F1140/C1140*100</f>
        <v>0</v>
      </c>
    </row>
    <row r="1141" spans="1:8" ht="12.75" customHeight="1">
      <c r="A1141" s="70" t="s">
        <v>31</v>
      </c>
      <c r="B1141" s="33" t="s">
        <v>66</v>
      </c>
      <c r="C1141" s="53">
        <v>21150000</v>
      </c>
      <c r="D1141" s="53">
        <v>0</v>
      </c>
      <c r="E1141" s="53">
        <v>0</v>
      </c>
      <c r="F1141" s="53">
        <f t="shared" si="230"/>
        <v>0</v>
      </c>
      <c r="G1141" s="53">
        <f t="shared" si="231"/>
        <v>21150000</v>
      </c>
      <c r="H1141" s="67">
        <f t="shared" si="232"/>
        <v>0</v>
      </c>
    </row>
    <row r="1142" spans="1:8" ht="12.75" customHeight="1">
      <c r="A1142" s="70" t="s">
        <v>31</v>
      </c>
      <c r="B1142" s="33" t="s">
        <v>67</v>
      </c>
      <c r="C1142" s="53"/>
      <c r="D1142" s="53"/>
      <c r="E1142" s="53"/>
      <c r="F1142" s="53"/>
      <c r="G1142" s="53"/>
      <c r="H1142" s="67"/>
    </row>
    <row r="1143" spans="1:8" ht="12.75" customHeight="1">
      <c r="A1143" s="70" t="s">
        <v>31</v>
      </c>
      <c r="B1143" s="33" t="s">
        <v>68</v>
      </c>
      <c r="C1143" s="53">
        <v>121500000</v>
      </c>
      <c r="D1143" s="53">
        <v>0</v>
      </c>
      <c r="E1143" s="53">
        <v>0</v>
      </c>
      <c r="F1143" s="53">
        <f t="shared" ref="F1143:F1144" si="233">E1143+D1143</f>
        <v>0</v>
      </c>
      <c r="G1143" s="53">
        <f t="shared" ref="G1143:G1144" si="234">C1143-F1143</f>
        <v>121500000</v>
      </c>
      <c r="H1143" s="67">
        <f t="shared" ref="H1143:H1144" si="235">F1143/C1143*100</f>
        <v>0</v>
      </c>
    </row>
    <row r="1144" spans="1:8" ht="12.75" customHeight="1">
      <c r="A1144" s="70" t="s">
        <v>31</v>
      </c>
      <c r="B1144" s="33" t="s">
        <v>66</v>
      </c>
      <c r="C1144" s="53">
        <v>36450000</v>
      </c>
      <c r="D1144" s="53">
        <v>0</v>
      </c>
      <c r="E1144" s="53">
        <v>0</v>
      </c>
      <c r="F1144" s="53">
        <f t="shared" si="233"/>
        <v>0</v>
      </c>
      <c r="G1144" s="53">
        <f t="shared" si="234"/>
        <v>36450000</v>
      </c>
      <c r="H1144" s="67">
        <f t="shared" si="235"/>
        <v>0</v>
      </c>
    </row>
    <row r="1145" spans="1:8" ht="12.75" customHeight="1">
      <c r="A1145" s="70" t="s">
        <v>31</v>
      </c>
      <c r="B1145" s="33" t="s">
        <v>69</v>
      </c>
      <c r="C1145" s="53"/>
      <c r="D1145" s="53"/>
      <c r="E1145" s="53"/>
      <c r="F1145" s="53"/>
      <c r="G1145" s="53"/>
      <c r="H1145" s="67"/>
    </row>
    <row r="1146" spans="1:8" ht="12.75" customHeight="1">
      <c r="A1146" s="70" t="s">
        <v>31</v>
      </c>
      <c r="B1146" s="33" t="s">
        <v>68</v>
      </c>
      <c r="C1146" s="53">
        <v>37500000</v>
      </c>
      <c r="D1146" s="53">
        <v>0</v>
      </c>
      <c r="E1146" s="53">
        <v>0</v>
      </c>
      <c r="F1146" s="53">
        <f t="shared" ref="F1146:F1147" si="236">E1146+D1146</f>
        <v>0</v>
      </c>
      <c r="G1146" s="53">
        <f t="shared" ref="G1146:G1147" si="237">C1146-F1146</f>
        <v>37500000</v>
      </c>
      <c r="H1146" s="67">
        <f t="shared" ref="H1146:H1147" si="238">F1146/C1146*100</f>
        <v>0</v>
      </c>
    </row>
    <row r="1147" spans="1:8" ht="12.75" customHeight="1">
      <c r="A1147" s="70" t="s">
        <v>31</v>
      </c>
      <c r="B1147" s="33" t="s">
        <v>66</v>
      </c>
      <c r="C1147" s="53">
        <v>11250000</v>
      </c>
      <c r="D1147" s="53">
        <v>0</v>
      </c>
      <c r="E1147" s="53">
        <v>0</v>
      </c>
      <c r="F1147" s="53">
        <f t="shared" si="236"/>
        <v>0</v>
      </c>
      <c r="G1147" s="53">
        <f t="shared" si="237"/>
        <v>11250000</v>
      </c>
      <c r="H1147" s="67">
        <f t="shared" si="238"/>
        <v>0</v>
      </c>
    </row>
    <row r="1148" spans="1:8" ht="12.75" customHeight="1">
      <c r="A1148" s="66">
        <v>525121</v>
      </c>
      <c r="B1148" s="33" t="s">
        <v>70</v>
      </c>
      <c r="C1148" s="53"/>
      <c r="D1148" s="53"/>
      <c r="E1148" s="53"/>
      <c r="F1148" s="53"/>
      <c r="G1148" s="53"/>
      <c r="H1148" s="67"/>
    </row>
    <row r="1149" spans="1:8" ht="12.75" customHeight="1">
      <c r="A1149" s="66" t="s">
        <v>31</v>
      </c>
      <c r="B1149" s="33" t="s">
        <v>71</v>
      </c>
      <c r="C1149" s="53">
        <v>64861000</v>
      </c>
      <c r="D1149" s="53">
        <v>2943000</v>
      </c>
      <c r="E1149" s="53"/>
      <c r="F1149" s="53">
        <f t="shared" ref="F1149:F1150" si="239">E1149+D1149</f>
        <v>2943000</v>
      </c>
      <c r="G1149" s="53">
        <f t="shared" ref="G1149:G1150" si="240">C1149-F1149</f>
        <v>61918000</v>
      </c>
      <c r="H1149" s="67">
        <f t="shared" ref="H1149:H1150" si="241">F1149/C1149*100</f>
        <v>4.5373953531397913</v>
      </c>
    </row>
    <row r="1150" spans="1:8" ht="12.75" customHeight="1">
      <c r="A1150" s="66" t="s">
        <v>31</v>
      </c>
      <c r="B1150" s="33" t="s">
        <v>72</v>
      </c>
      <c r="C1150" s="53">
        <v>150000000</v>
      </c>
      <c r="D1150" s="53">
        <v>54806700</v>
      </c>
      <c r="E1150" s="53">
        <v>0</v>
      </c>
      <c r="F1150" s="53">
        <f t="shared" si="239"/>
        <v>54806700</v>
      </c>
      <c r="G1150" s="53">
        <f t="shared" si="240"/>
        <v>95193300</v>
      </c>
      <c r="H1150" s="67">
        <f t="shared" si="241"/>
        <v>36.537799999999997</v>
      </c>
    </row>
    <row r="1151" spans="1:8" ht="12.75" customHeight="1">
      <c r="A1151" s="58" t="s">
        <v>50</v>
      </c>
      <c r="B1151" s="59" t="s">
        <v>51</v>
      </c>
      <c r="C1151" s="60"/>
      <c r="D1151" s="53"/>
      <c r="E1151" s="53"/>
      <c r="F1151" s="53"/>
      <c r="G1151" s="53"/>
      <c r="H1151" s="67"/>
    </row>
    <row r="1152" spans="1:8" ht="12.75" customHeight="1">
      <c r="A1152" s="66">
        <v>525113</v>
      </c>
      <c r="B1152" s="33" t="s">
        <v>39</v>
      </c>
      <c r="C1152" s="53"/>
      <c r="D1152" s="53"/>
      <c r="E1152" s="53"/>
      <c r="F1152" s="53"/>
      <c r="G1152" s="53"/>
      <c r="H1152" s="67"/>
    </row>
    <row r="1153" spans="1:8" ht="12.75" customHeight="1">
      <c r="A1153" s="66" t="s">
        <v>31</v>
      </c>
      <c r="B1153" s="33" t="s">
        <v>73</v>
      </c>
      <c r="C1153" s="53">
        <v>10500000</v>
      </c>
      <c r="D1153" s="53">
        <v>1200000</v>
      </c>
      <c r="E1153" s="53"/>
      <c r="F1153" s="53">
        <f t="shared" ref="F1153:F1155" si="242">E1153+D1153</f>
        <v>1200000</v>
      </c>
      <c r="G1153" s="53">
        <f t="shared" ref="G1153:G1155" si="243">C1153-F1153</f>
        <v>9300000</v>
      </c>
      <c r="H1153" s="67">
        <f t="shared" ref="H1153:H1155" si="244">F1153/C1153*100</f>
        <v>11.428571428571429</v>
      </c>
    </row>
    <row r="1154" spans="1:8" ht="12.75" customHeight="1">
      <c r="A1154" s="66" t="s">
        <v>31</v>
      </c>
      <c r="B1154" s="33" t="s">
        <v>74</v>
      </c>
      <c r="C1154" s="53">
        <v>10000000</v>
      </c>
      <c r="D1154" s="53">
        <v>600000</v>
      </c>
      <c r="E1154" s="53"/>
      <c r="F1154" s="53">
        <f t="shared" si="242"/>
        <v>600000</v>
      </c>
      <c r="G1154" s="53">
        <f t="shared" si="243"/>
        <v>9400000</v>
      </c>
      <c r="H1154" s="67">
        <f t="shared" si="244"/>
        <v>6</v>
      </c>
    </row>
    <row r="1155" spans="1:8" ht="12.75" customHeight="1">
      <c r="A1155" s="66"/>
      <c r="B1155" s="33" t="s">
        <v>158</v>
      </c>
      <c r="C1155" s="53">
        <v>8000000</v>
      </c>
      <c r="D1155" s="53">
        <v>0</v>
      </c>
      <c r="E1155" s="53">
        <v>0</v>
      </c>
      <c r="F1155" s="53">
        <f t="shared" si="242"/>
        <v>0</v>
      </c>
      <c r="G1155" s="53">
        <f t="shared" si="243"/>
        <v>8000000</v>
      </c>
      <c r="H1155" s="67">
        <f t="shared" si="244"/>
        <v>0</v>
      </c>
    </row>
    <row r="1156" spans="1:8" ht="12.75" customHeight="1">
      <c r="A1156" s="66">
        <v>525115</v>
      </c>
      <c r="B1156" s="33" t="s">
        <v>43</v>
      </c>
      <c r="C1156" s="53"/>
      <c r="D1156" s="53"/>
      <c r="E1156" s="53"/>
      <c r="F1156" s="53"/>
      <c r="G1156" s="53"/>
      <c r="H1156" s="67"/>
    </row>
    <row r="1157" spans="1:8" ht="12.75" customHeight="1">
      <c r="A1157" s="66" t="s">
        <v>31</v>
      </c>
      <c r="B1157" s="33" t="s">
        <v>160</v>
      </c>
      <c r="C1157" s="53">
        <v>3600000</v>
      </c>
      <c r="D1157" s="53">
        <v>0</v>
      </c>
      <c r="E1157" s="53">
        <v>0</v>
      </c>
      <c r="F1157" s="53">
        <f t="shared" ref="F1157:F1159" si="245">E1157+D1157</f>
        <v>0</v>
      </c>
      <c r="G1157" s="53">
        <f t="shared" ref="G1157:G1159" si="246">C1157-F1157</f>
        <v>3600000</v>
      </c>
      <c r="H1157" s="67">
        <f t="shared" ref="H1157:H1159" si="247">F1157/C1157*100</f>
        <v>0</v>
      </c>
    </row>
    <row r="1158" spans="1:8" ht="12.75" customHeight="1">
      <c r="A1158" s="66" t="s">
        <v>31</v>
      </c>
      <c r="B1158" s="33" t="s">
        <v>159</v>
      </c>
      <c r="C1158" s="53">
        <v>10500000</v>
      </c>
      <c r="D1158" s="53">
        <v>1500000</v>
      </c>
      <c r="E1158" s="53"/>
      <c r="F1158" s="53">
        <f t="shared" si="245"/>
        <v>1500000</v>
      </c>
      <c r="G1158" s="53">
        <f t="shared" si="246"/>
        <v>9000000</v>
      </c>
      <c r="H1158" s="67">
        <f t="shared" si="247"/>
        <v>14.285714285714285</v>
      </c>
    </row>
    <row r="1159" spans="1:8" ht="12.75" customHeight="1">
      <c r="A1159" s="66" t="s">
        <v>31</v>
      </c>
      <c r="B1159" s="33" t="s">
        <v>76</v>
      </c>
      <c r="C1159" s="53">
        <v>21000000</v>
      </c>
      <c r="D1159" s="53">
        <v>450000</v>
      </c>
      <c r="E1159" s="53"/>
      <c r="F1159" s="53">
        <f t="shared" si="245"/>
        <v>450000</v>
      </c>
      <c r="G1159" s="53">
        <f t="shared" si="246"/>
        <v>20550000</v>
      </c>
      <c r="H1159" s="67">
        <f t="shared" si="247"/>
        <v>2.1428571428571428</v>
      </c>
    </row>
    <row r="1160" spans="1:8" ht="12.75" customHeight="1">
      <c r="A1160" s="58" t="s">
        <v>56</v>
      </c>
      <c r="B1160" s="59" t="s">
        <v>77</v>
      </c>
      <c r="C1160" s="60"/>
      <c r="D1160" s="53"/>
      <c r="E1160" s="60"/>
      <c r="F1160" s="53"/>
      <c r="G1160" s="53"/>
      <c r="H1160" s="67"/>
    </row>
    <row r="1161" spans="1:8" ht="12.75" customHeight="1">
      <c r="A1161" s="66">
        <v>525113</v>
      </c>
      <c r="B1161" s="33" t="s">
        <v>39</v>
      </c>
      <c r="C1161" s="53"/>
      <c r="D1161" s="53"/>
      <c r="E1161" s="53"/>
      <c r="F1161" s="53"/>
      <c r="G1161" s="53"/>
      <c r="H1161" s="67"/>
    </row>
    <row r="1162" spans="1:8" ht="12.75" customHeight="1">
      <c r="A1162" s="66" t="s">
        <v>31</v>
      </c>
      <c r="B1162" s="33" t="s">
        <v>78</v>
      </c>
      <c r="C1162" s="53">
        <v>6300000</v>
      </c>
      <c r="D1162" s="53">
        <v>900000</v>
      </c>
      <c r="E1162" s="53"/>
      <c r="F1162" s="53">
        <f t="shared" ref="F1162:F1164" si="248">E1162+D1162</f>
        <v>900000</v>
      </c>
      <c r="G1162" s="53">
        <f t="shared" ref="G1162:G1164" si="249">C1162-F1162</f>
        <v>5400000</v>
      </c>
      <c r="H1162" s="67">
        <f t="shared" ref="H1162:H1164" si="250">F1162/C1162*100</f>
        <v>14.285714285714285</v>
      </c>
    </row>
    <row r="1163" spans="1:8" ht="12.75" customHeight="1">
      <c r="A1163" s="66" t="s">
        <v>31</v>
      </c>
      <c r="B1163" s="33" t="s">
        <v>79</v>
      </c>
      <c r="C1163" s="53">
        <v>16000000</v>
      </c>
      <c r="D1163" s="53">
        <v>250000</v>
      </c>
      <c r="E1163" s="53"/>
      <c r="F1163" s="53">
        <f t="shared" si="248"/>
        <v>250000</v>
      </c>
      <c r="G1163" s="53">
        <f t="shared" si="249"/>
        <v>15750000</v>
      </c>
      <c r="H1163" s="67">
        <f t="shared" si="250"/>
        <v>1.5625</v>
      </c>
    </row>
    <row r="1164" spans="1:8" ht="12.75" customHeight="1">
      <c r="A1164" s="66"/>
      <c r="B1164" s="33" t="s">
        <v>158</v>
      </c>
      <c r="C1164" s="53">
        <v>20000000</v>
      </c>
      <c r="D1164" s="53">
        <v>0</v>
      </c>
      <c r="E1164" s="53">
        <v>0</v>
      </c>
      <c r="F1164" s="53">
        <f t="shared" si="248"/>
        <v>0</v>
      </c>
      <c r="G1164" s="53">
        <f t="shared" si="249"/>
        <v>20000000</v>
      </c>
      <c r="H1164" s="67">
        <f t="shared" si="250"/>
        <v>0</v>
      </c>
    </row>
    <row r="1165" spans="1:8" ht="12.75" customHeight="1">
      <c r="A1165" s="66">
        <v>525115</v>
      </c>
      <c r="B1165" s="33" t="s">
        <v>43</v>
      </c>
      <c r="C1165" s="53"/>
      <c r="D1165" s="53"/>
      <c r="E1165" s="53"/>
      <c r="F1165" s="53"/>
      <c r="G1165" s="53"/>
      <c r="H1165" s="67"/>
    </row>
    <row r="1166" spans="1:8" ht="12.75" customHeight="1">
      <c r="A1166" s="66" t="s">
        <v>31</v>
      </c>
      <c r="B1166" s="33" t="s">
        <v>75</v>
      </c>
      <c r="C1166" s="53">
        <v>6300000</v>
      </c>
      <c r="D1166" s="53">
        <v>1350000</v>
      </c>
      <c r="E1166" s="53"/>
      <c r="F1166" s="53">
        <f t="shared" ref="F1166:F1168" si="251">E1166+D1166</f>
        <v>1350000</v>
      </c>
      <c r="G1166" s="53">
        <f t="shared" ref="G1166:G1168" si="252">C1166-F1166</f>
        <v>4950000</v>
      </c>
      <c r="H1166" s="67">
        <f t="shared" ref="H1166:H1168" si="253">F1166/C1166*100</f>
        <v>21.428571428571427</v>
      </c>
    </row>
    <row r="1167" spans="1:8" ht="12.75" customHeight="1">
      <c r="A1167" s="66" t="s">
        <v>31</v>
      </c>
      <c r="B1167" s="33" t="s">
        <v>80</v>
      </c>
      <c r="C1167" s="53">
        <v>1500000</v>
      </c>
      <c r="D1167" s="53">
        <v>0</v>
      </c>
      <c r="E1167" s="53">
        <v>0</v>
      </c>
      <c r="F1167" s="53">
        <f t="shared" si="251"/>
        <v>0</v>
      </c>
      <c r="G1167" s="53">
        <f t="shared" si="252"/>
        <v>1500000</v>
      </c>
      <c r="H1167" s="67">
        <f t="shared" si="253"/>
        <v>0</v>
      </c>
    </row>
    <row r="1168" spans="1:8" ht="12.75" customHeight="1">
      <c r="A1168" s="66" t="s">
        <v>31</v>
      </c>
      <c r="B1168" s="33" t="s">
        <v>81</v>
      </c>
      <c r="C1168" s="53">
        <v>21000000</v>
      </c>
      <c r="D1168" s="53">
        <v>750000</v>
      </c>
      <c r="E1168" s="53"/>
      <c r="F1168" s="53">
        <f t="shared" si="251"/>
        <v>750000</v>
      </c>
      <c r="G1168" s="53">
        <f t="shared" si="252"/>
        <v>20250000</v>
      </c>
      <c r="H1168" s="67">
        <f t="shared" si="253"/>
        <v>3.5714285714285712</v>
      </c>
    </row>
    <row r="1169" spans="1:8" ht="12.75" customHeight="1">
      <c r="A1169" s="54">
        <v>53</v>
      </c>
      <c r="B1169" s="54" t="s">
        <v>82</v>
      </c>
      <c r="C1169" s="55"/>
      <c r="D1169" s="56"/>
      <c r="E1169" s="56"/>
      <c r="F1169" s="56"/>
      <c r="G1169" s="56"/>
      <c r="H1169" s="69"/>
    </row>
    <row r="1170" spans="1:8" ht="12.75" customHeight="1">
      <c r="A1170" s="58" t="s">
        <v>50</v>
      </c>
      <c r="B1170" s="59" t="s">
        <v>51</v>
      </c>
      <c r="C1170" s="60"/>
      <c r="D1170" s="53"/>
      <c r="E1170" s="60"/>
      <c r="F1170" s="53"/>
      <c r="G1170" s="53"/>
      <c r="H1170" s="67"/>
    </row>
    <row r="1171" spans="1:8" ht="12.75" customHeight="1">
      <c r="A1171" s="66">
        <v>525113</v>
      </c>
      <c r="B1171" s="33" t="s">
        <v>39</v>
      </c>
      <c r="C1171" s="53"/>
      <c r="D1171" s="53"/>
      <c r="E1171" s="53"/>
      <c r="F1171" s="53"/>
      <c r="G1171" s="53"/>
      <c r="H1171" s="67"/>
    </row>
    <row r="1172" spans="1:8" ht="12.75" customHeight="1">
      <c r="A1172" s="66" t="s">
        <v>31</v>
      </c>
      <c r="B1172" s="33" t="s">
        <v>83</v>
      </c>
      <c r="C1172" s="53">
        <v>3600000</v>
      </c>
      <c r="D1172" s="53">
        <v>0</v>
      </c>
      <c r="E1172" s="53">
        <v>0</v>
      </c>
      <c r="F1172" s="53">
        <f t="shared" ref="F1172:F1173" si="254">E1172+D1172</f>
        <v>0</v>
      </c>
      <c r="G1172" s="53">
        <f t="shared" ref="G1172:G1179" si="255">C1172-F1172</f>
        <v>3600000</v>
      </c>
      <c r="H1172" s="67">
        <f t="shared" ref="H1172:H1179" si="256">F1172/C1172*100</f>
        <v>0</v>
      </c>
    </row>
    <row r="1173" spans="1:8" ht="12.75" customHeight="1">
      <c r="A1173" s="66" t="s">
        <v>31</v>
      </c>
      <c r="B1173" s="33" t="s">
        <v>84</v>
      </c>
      <c r="C1173" s="53">
        <v>3650000</v>
      </c>
      <c r="D1173" s="53">
        <v>0</v>
      </c>
      <c r="E1173" s="53">
        <v>0</v>
      </c>
      <c r="F1173" s="53">
        <f t="shared" si="254"/>
        <v>0</v>
      </c>
      <c r="G1173" s="53">
        <f t="shared" si="255"/>
        <v>3650000</v>
      </c>
      <c r="H1173" s="67">
        <f t="shared" si="256"/>
        <v>0</v>
      </c>
    </row>
    <row r="1174" spans="1:8" ht="12.75" customHeight="1">
      <c r="A1174" s="66"/>
      <c r="B1174" s="33" t="s">
        <v>386</v>
      </c>
      <c r="C1174" s="53">
        <v>3030000</v>
      </c>
      <c r="D1174" s="53">
        <v>0</v>
      </c>
      <c r="E1174" s="53">
        <v>0</v>
      </c>
      <c r="F1174" s="53">
        <f t="shared" ref="F1174:F1179" si="257">E1174+D1174</f>
        <v>0</v>
      </c>
      <c r="G1174" s="53">
        <f t="shared" si="255"/>
        <v>3030000</v>
      </c>
      <c r="H1174" s="67">
        <f t="shared" si="256"/>
        <v>0</v>
      </c>
    </row>
    <row r="1175" spans="1:8" ht="12.75" customHeight="1">
      <c r="A1175" s="66"/>
      <c r="B1175" s="33" t="s">
        <v>387</v>
      </c>
      <c r="C1175" s="53">
        <v>6060000</v>
      </c>
      <c r="D1175" s="53">
        <v>0</v>
      </c>
      <c r="E1175" s="53">
        <v>0</v>
      </c>
      <c r="F1175" s="53">
        <f t="shared" si="257"/>
        <v>0</v>
      </c>
      <c r="G1175" s="53">
        <f t="shared" si="255"/>
        <v>6060000</v>
      </c>
      <c r="H1175" s="67">
        <f t="shared" si="256"/>
        <v>0</v>
      </c>
    </row>
    <row r="1176" spans="1:8" ht="12.75" customHeight="1">
      <c r="A1176" s="66"/>
      <c r="B1176" s="33" t="s">
        <v>388</v>
      </c>
      <c r="C1176" s="53">
        <v>2350000</v>
      </c>
      <c r="D1176" s="53">
        <v>0</v>
      </c>
      <c r="E1176" s="53">
        <v>0</v>
      </c>
      <c r="F1176" s="53">
        <f t="shared" si="257"/>
        <v>0</v>
      </c>
      <c r="G1176" s="53">
        <f t="shared" si="255"/>
        <v>2350000</v>
      </c>
      <c r="H1176" s="67">
        <f t="shared" si="256"/>
        <v>0</v>
      </c>
    </row>
    <row r="1177" spans="1:8" ht="12.75" customHeight="1">
      <c r="A1177" s="66"/>
      <c r="B1177" s="33" t="s">
        <v>389</v>
      </c>
      <c r="C1177" s="53">
        <v>3525000</v>
      </c>
      <c r="D1177" s="53">
        <v>0</v>
      </c>
      <c r="E1177" s="53">
        <v>0</v>
      </c>
      <c r="F1177" s="53">
        <f t="shared" si="257"/>
        <v>0</v>
      </c>
      <c r="G1177" s="53">
        <f t="shared" si="255"/>
        <v>3525000</v>
      </c>
      <c r="H1177" s="67">
        <f t="shared" si="256"/>
        <v>0</v>
      </c>
    </row>
    <row r="1178" spans="1:8" ht="12.75" customHeight="1">
      <c r="A1178" s="66"/>
      <c r="B1178" s="33" t="s">
        <v>390</v>
      </c>
      <c r="C1178" s="53">
        <v>3525000</v>
      </c>
      <c r="D1178" s="53">
        <v>0</v>
      </c>
      <c r="E1178" s="53">
        <v>0</v>
      </c>
      <c r="F1178" s="53">
        <f t="shared" si="257"/>
        <v>0</v>
      </c>
      <c r="G1178" s="53">
        <f t="shared" si="255"/>
        <v>3525000</v>
      </c>
      <c r="H1178" s="67">
        <f t="shared" si="256"/>
        <v>0</v>
      </c>
    </row>
    <row r="1179" spans="1:8" ht="12.75" customHeight="1">
      <c r="A1179" s="66"/>
      <c r="B1179" s="33" t="s">
        <v>391</v>
      </c>
      <c r="C1179" s="53">
        <v>1175000</v>
      </c>
      <c r="D1179" s="53">
        <v>0</v>
      </c>
      <c r="E1179" s="53">
        <v>0</v>
      </c>
      <c r="F1179" s="53">
        <f t="shared" si="257"/>
        <v>0</v>
      </c>
      <c r="G1179" s="53">
        <f t="shared" si="255"/>
        <v>1175000</v>
      </c>
      <c r="H1179" s="67">
        <f t="shared" si="256"/>
        <v>0</v>
      </c>
    </row>
    <row r="1180" spans="1:8" ht="12.75" customHeight="1">
      <c r="A1180" s="66">
        <v>525115</v>
      </c>
      <c r="B1180" s="33" t="s">
        <v>43</v>
      </c>
      <c r="C1180" s="53"/>
      <c r="D1180" s="53"/>
      <c r="E1180" s="53"/>
      <c r="F1180" s="53"/>
      <c r="G1180" s="53"/>
      <c r="H1180" s="67"/>
    </row>
    <row r="1181" spans="1:8" ht="12.75" customHeight="1">
      <c r="A1181" s="66" t="s">
        <v>31</v>
      </c>
      <c r="B1181" s="33" t="s">
        <v>392</v>
      </c>
      <c r="C1181" s="53">
        <v>4000000</v>
      </c>
      <c r="D1181" s="53">
        <v>1080000</v>
      </c>
      <c r="E1181" s="53"/>
      <c r="F1181" s="53">
        <f t="shared" ref="F1181:F1187" si="258">E1181+D1181</f>
        <v>1080000</v>
      </c>
      <c r="G1181" s="53">
        <f t="shared" ref="G1181:G1187" si="259">C1181-F1181</f>
        <v>2920000</v>
      </c>
      <c r="H1181" s="67">
        <f t="shared" ref="H1181:H1187" si="260">F1181/C1181*100</f>
        <v>27</v>
      </c>
    </row>
    <row r="1182" spans="1:8" ht="12.75" customHeight="1">
      <c r="A1182" s="66" t="s">
        <v>31</v>
      </c>
      <c r="B1182" s="33" t="s">
        <v>393</v>
      </c>
      <c r="C1182" s="53">
        <v>300000</v>
      </c>
      <c r="D1182" s="53">
        <v>0</v>
      </c>
      <c r="E1182" s="53">
        <v>0</v>
      </c>
      <c r="F1182" s="53">
        <f t="shared" si="258"/>
        <v>0</v>
      </c>
      <c r="G1182" s="53">
        <f t="shared" si="259"/>
        <v>300000</v>
      </c>
      <c r="H1182" s="67">
        <f t="shared" si="260"/>
        <v>0</v>
      </c>
    </row>
    <row r="1183" spans="1:8" ht="12.75" customHeight="1">
      <c r="A1183" s="66" t="s">
        <v>31</v>
      </c>
      <c r="B1183" s="33" t="s">
        <v>394</v>
      </c>
      <c r="C1183" s="53">
        <v>7500000</v>
      </c>
      <c r="D1183" s="53">
        <v>5970000</v>
      </c>
      <c r="E1183" s="53">
        <v>0</v>
      </c>
      <c r="F1183" s="53">
        <f t="shared" si="258"/>
        <v>5970000</v>
      </c>
      <c r="G1183" s="53">
        <f t="shared" si="259"/>
        <v>1530000</v>
      </c>
      <c r="H1183" s="67">
        <f t="shared" si="260"/>
        <v>79.600000000000009</v>
      </c>
    </row>
    <row r="1184" spans="1:8" ht="12.75" customHeight="1">
      <c r="A1184" s="66" t="s">
        <v>31</v>
      </c>
      <c r="B1184" s="33" t="s">
        <v>395</v>
      </c>
      <c r="C1184" s="53">
        <v>5000000</v>
      </c>
      <c r="D1184" s="53">
        <v>2000000</v>
      </c>
      <c r="E1184" s="53"/>
      <c r="F1184" s="53">
        <f t="shared" si="258"/>
        <v>2000000</v>
      </c>
      <c r="G1184" s="53">
        <f t="shared" si="259"/>
        <v>3000000</v>
      </c>
      <c r="H1184" s="67">
        <f t="shared" si="260"/>
        <v>40</v>
      </c>
    </row>
    <row r="1185" spans="1:8" ht="12.75" customHeight="1">
      <c r="A1185" s="66"/>
      <c r="B1185" s="33" t="s">
        <v>396</v>
      </c>
      <c r="C1185" s="53">
        <v>5000000</v>
      </c>
      <c r="D1185" s="53">
        <v>5000000</v>
      </c>
      <c r="E1185" s="53">
        <v>0</v>
      </c>
      <c r="F1185" s="53">
        <f t="shared" si="258"/>
        <v>5000000</v>
      </c>
      <c r="G1185" s="53">
        <f t="shared" si="259"/>
        <v>0</v>
      </c>
      <c r="H1185" s="67">
        <f t="shared" si="260"/>
        <v>100</v>
      </c>
    </row>
    <row r="1186" spans="1:8" ht="12.75" customHeight="1">
      <c r="A1186" s="66" t="s">
        <v>31</v>
      </c>
      <c r="B1186" s="33" t="s">
        <v>87</v>
      </c>
      <c r="C1186" s="53">
        <v>6000000</v>
      </c>
      <c r="D1186" s="53">
        <v>0</v>
      </c>
      <c r="E1186" s="53">
        <v>0</v>
      </c>
      <c r="F1186" s="53">
        <f t="shared" si="258"/>
        <v>0</v>
      </c>
      <c r="G1186" s="53">
        <f t="shared" si="259"/>
        <v>6000000</v>
      </c>
      <c r="H1186" s="67">
        <f t="shared" si="260"/>
        <v>0</v>
      </c>
    </row>
    <row r="1187" spans="1:8" ht="12.75" customHeight="1">
      <c r="A1187" s="66" t="s">
        <v>31</v>
      </c>
      <c r="B1187" s="33" t="s">
        <v>88</v>
      </c>
      <c r="C1187" s="53">
        <v>4500000</v>
      </c>
      <c r="D1187" s="53">
        <v>0</v>
      </c>
      <c r="E1187" s="53">
        <v>0</v>
      </c>
      <c r="F1187" s="53">
        <f t="shared" si="258"/>
        <v>0</v>
      </c>
      <c r="G1187" s="53">
        <f t="shared" si="259"/>
        <v>4500000</v>
      </c>
      <c r="H1187" s="67">
        <f t="shared" si="260"/>
        <v>0</v>
      </c>
    </row>
    <row r="1188" spans="1:8" ht="12.75" customHeight="1">
      <c r="A1188" s="66">
        <v>525119</v>
      </c>
      <c r="B1188" s="33" t="s">
        <v>63</v>
      </c>
      <c r="C1188" s="65"/>
      <c r="D1188" s="53"/>
      <c r="E1188" s="53"/>
      <c r="F1188" s="53"/>
      <c r="G1188" s="53"/>
      <c r="H1188" s="67"/>
    </row>
    <row r="1189" spans="1:8" ht="12.75" customHeight="1">
      <c r="A1189" s="66"/>
      <c r="B1189" s="33" t="s">
        <v>165</v>
      </c>
      <c r="C1189" s="53">
        <v>2400000</v>
      </c>
      <c r="D1189" s="53">
        <v>0</v>
      </c>
      <c r="E1189" s="53">
        <v>0</v>
      </c>
      <c r="F1189" s="53">
        <f t="shared" ref="F1189:F1196" si="261">E1189+D1189</f>
        <v>0</v>
      </c>
      <c r="G1189" s="53">
        <f t="shared" ref="G1189:G1196" si="262">C1189-F1189</f>
        <v>2400000</v>
      </c>
      <c r="H1189" s="67">
        <f t="shared" ref="H1189:H1196" si="263">F1189/C1189*100</f>
        <v>0</v>
      </c>
    </row>
    <row r="1190" spans="1:8" ht="12.75" customHeight="1">
      <c r="A1190" s="70" t="s">
        <v>31</v>
      </c>
      <c r="B1190" s="33" t="s">
        <v>89</v>
      </c>
      <c r="C1190" s="53">
        <v>2300000</v>
      </c>
      <c r="D1190" s="53">
        <v>0</v>
      </c>
      <c r="E1190" s="53">
        <v>0</v>
      </c>
      <c r="F1190" s="53">
        <f t="shared" si="261"/>
        <v>0</v>
      </c>
      <c r="G1190" s="53">
        <f t="shared" si="262"/>
        <v>2300000</v>
      </c>
      <c r="H1190" s="67">
        <f t="shared" si="263"/>
        <v>0</v>
      </c>
    </row>
    <row r="1191" spans="1:8" ht="12.75" customHeight="1">
      <c r="A1191" s="70" t="s">
        <v>31</v>
      </c>
      <c r="B1191" s="33" t="s">
        <v>90</v>
      </c>
      <c r="C1191" s="53">
        <v>20000000</v>
      </c>
      <c r="D1191" s="53">
        <v>0</v>
      </c>
      <c r="E1191" s="53">
        <v>0</v>
      </c>
      <c r="F1191" s="53">
        <f t="shared" si="261"/>
        <v>0</v>
      </c>
      <c r="G1191" s="53">
        <f t="shared" si="262"/>
        <v>20000000</v>
      </c>
      <c r="H1191" s="67">
        <f t="shared" si="263"/>
        <v>0</v>
      </c>
    </row>
    <row r="1192" spans="1:8" ht="12.75" customHeight="1">
      <c r="A1192" s="70" t="s">
        <v>31</v>
      </c>
      <c r="B1192" s="33" t="s">
        <v>91</v>
      </c>
      <c r="C1192" s="53">
        <v>12625000</v>
      </c>
      <c r="D1192" s="53">
        <v>0</v>
      </c>
      <c r="E1192" s="53">
        <v>0</v>
      </c>
      <c r="F1192" s="53">
        <f t="shared" si="261"/>
        <v>0</v>
      </c>
      <c r="G1192" s="53">
        <f t="shared" si="262"/>
        <v>12625000</v>
      </c>
      <c r="H1192" s="67">
        <f t="shared" si="263"/>
        <v>0</v>
      </c>
    </row>
    <row r="1193" spans="1:8" ht="12.75" customHeight="1">
      <c r="A1193" s="70" t="s">
        <v>31</v>
      </c>
      <c r="B1193" s="33" t="s">
        <v>95</v>
      </c>
      <c r="C1193" s="53">
        <v>9400000</v>
      </c>
      <c r="D1193" s="53">
        <v>0</v>
      </c>
      <c r="E1193" s="53">
        <v>0</v>
      </c>
      <c r="F1193" s="53">
        <f t="shared" si="261"/>
        <v>0</v>
      </c>
      <c r="G1193" s="53">
        <f t="shared" si="262"/>
        <v>9400000</v>
      </c>
      <c r="H1193" s="67">
        <f t="shared" si="263"/>
        <v>0</v>
      </c>
    </row>
    <row r="1194" spans="1:8" ht="12.75" customHeight="1">
      <c r="A1194" s="70" t="s">
        <v>31</v>
      </c>
      <c r="B1194" s="33" t="s">
        <v>99</v>
      </c>
      <c r="C1194" s="53">
        <v>64400000</v>
      </c>
      <c r="D1194" s="53">
        <v>45072000</v>
      </c>
      <c r="E1194" s="53">
        <v>0</v>
      </c>
      <c r="F1194" s="53">
        <f t="shared" si="261"/>
        <v>45072000</v>
      </c>
      <c r="G1194" s="53">
        <f t="shared" si="262"/>
        <v>19328000</v>
      </c>
      <c r="H1194" s="67">
        <f t="shared" si="263"/>
        <v>69.987577639751549</v>
      </c>
    </row>
    <row r="1195" spans="1:8" ht="12.75" customHeight="1">
      <c r="A1195" s="70" t="s">
        <v>31</v>
      </c>
      <c r="B1195" s="33" t="s">
        <v>100</v>
      </c>
      <c r="C1195" s="53">
        <v>2350000</v>
      </c>
      <c r="D1195" s="53">
        <v>0</v>
      </c>
      <c r="E1195" s="53">
        <v>0</v>
      </c>
      <c r="F1195" s="53">
        <f t="shared" si="261"/>
        <v>0</v>
      </c>
      <c r="G1195" s="53">
        <f t="shared" si="262"/>
        <v>2350000</v>
      </c>
      <c r="H1195" s="67">
        <f t="shared" si="263"/>
        <v>0</v>
      </c>
    </row>
    <row r="1196" spans="1:8" ht="12.75" customHeight="1">
      <c r="A1196" s="70" t="s">
        <v>31</v>
      </c>
      <c r="B1196" s="33" t="s">
        <v>101</v>
      </c>
      <c r="C1196" s="53">
        <v>23000000</v>
      </c>
      <c r="D1196" s="53">
        <v>0</v>
      </c>
      <c r="E1196" s="53">
        <v>0</v>
      </c>
      <c r="F1196" s="53">
        <f t="shared" si="261"/>
        <v>0</v>
      </c>
      <c r="G1196" s="53">
        <f t="shared" si="262"/>
        <v>23000000</v>
      </c>
      <c r="H1196" s="67">
        <f t="shared" si="263"/>
        <v>0</v>
      </c>
    </row>
    <row r="1197" spans="1:8" ht="12.75" customHeight="1">
      <c r="A1197" s="58" t="s">
        <v>56</v>
      </c>
      <c r="B1197" s="59" t="s">
        <v>102</v>
      </c>
      <c r="C1197" s="60"/>
      <c r="D1197" s="53"/>
      <c r="E1197" s="60"/>
      <c r="F1197" s="53"/>
      <c r="G1197" s="53"/>
      <c r="H1197" s="67"/>
    </row>
    <row r="1198" spans="1:8" ht="12.75" customHeight="1">
      <c r="A1198" s="66">
        <v>525113</v>
      </c>
      <c r="B1198" s="33" t="s">
        <v>39</v>
      </c>
      <c r="C1198" s="53"/>
      <c r="D1198" s="53"/>
      <c r="E1198" s="53"/>
      <c r="F1198" s="53"/>
      <c r="G1198" s="53"/>
      <c r="H1198" s="67"/>
    </row>
    <row r="1199" spans="1:8" ht="12.75" customHeight="1">
      <c r="A1199" s="66" t="s">
        <v>31</v>
      </c>
      <c r="B1199" s="33" t="s">
        <v>103</v>
      </c>
      <c r="C1199" s="53">
        <v>3600000</v>
      </c>
      <c r="D1199" s="53">
        <v>0</v>
      </c>
      <c r="E1199" s="53">
        <v>0</v>
      </c>
      <c r="F1199" s="53">
        <f t="shared" ref="F1199:F1201" si="264">E1199+D1199</f>
        <v>0</v>
      </c>
      <c r="G1199" s="53">
        <f t="shared" ref="G1199:G1205" si="265">C1199-F1199</f>
        <v>3600000</v>
      </c>
      <c r="H1199" s="67">
        <f t="shared" ref="H1199:H1205" si="266">F1199/C1199*100</f>
        <v>0</v>
      </c>
    </row>
    <row r="1200" spans="1:8" ht="12.75" customHeight="1">
      <c r="A1200" s="66" t="s">
        <v>31</v>
      </c>
      <c r="B1200" s="33" t="s">
        <v>104</v>
      </c>
      <c r="C1200" s="53">
        <v>4000000</v>
      </c>
      <c r="D1200" s="53">
        <v>0</v>
      </c>
      <c r="E1200" s="53">
        <v>0</v>
      </c>
      <c r="F1200" s="53">
        <f t="shared" si="264"/>
        <v>0</v>
      </c>
      <c r="G1200" s="53">
        <f t="shared" si="265"/>
        <v>4000000</v>
      </c>
      <c r="H1200" s="67">
        <f t="shared" si="266"/>
        <v>0</v>
      </c>
    </row>
    <row r="1201" spans="1:8" ht="12.75" customHeight="1">
      <c r="A1201" s="66" t="s">
        <v>31</v>
      </c>
      <c r="B1201" s="33" t="s">
        <v>105</v>
      </c>
      <c r="C1201" s="53">
        <v>7300000</v>
      </c>
      <c r="D1201" s="53">
        <v>0</v>
      </c>
      <c r="E1201" s="53">
        <v>0</v>
      </c>
      <c r="F1201" s="53">
        <f t="shared" si="264"/>
        <v>0</v>
      </c>
      <c r="G1201" s="53">
        <f t="shared" si="265"/>
        <v>7300000</v>
      </c>
      <c r="H1201" s="67">
        <f t="shared" si="266"/>
        <v>0</v>
      </c>
    </row>
    <row r="1202" spans="1:8" ht="12.75" customHeight="1">
      <c r="A1202" s="66"/>
      <c r="B1202" s="33" t="s">
        <v>397</v>
      </c>
      <c r="C1202" s="53">
        <v>2100000</v>
      </c>
      <c r="D1202" s="53">
        <v>0</v>
      </c>
      <c r="E1202" s="53">
        <v>0</v>
      </c>
      <c r="F1202" s="53">
        <v>0</v>
      </c>
      <c r="G1202" s="53">
        <f t="shared" si="265"/>
        <v>2100000</v>
      </c>
      <c r="H1202" s="67">
        <f t="shared" si="266"/>
        <v>0</v>
      </c>
    </row>
    <row r="1203" spans="1:8" ht="12.75" customHeight="1">
      <c r="A1203" s="66"/>
      <c r="B1203" s="33" t="s">
        <v>398</v>
      </c>
      <c r="C1203" s="53">
        <v>5200000</v>
      </c>
      <c r="D1203" s="53">
        <v>0</v>
      </c>
      <c r="E1203" s="53">
        <v>0</v>
      </c>
      <c r="F1203" s="53">
        <v>0</v>
      </c>
      <c r="G1203" s="53">
        <f t="shared" si="265"/>
        <v>5200000</v>
      </c>
      <c r="H1203" s="67">
        <f t="shared" si="266"/>
        <v>0</v>
      </c>
    </row>
    <row r="1204" spans="1:8" ht="12.75" customHeight="1">
      <c r="A1204" s="66"/>
      <c r="B1204" s="33" t="s">
        <v>399</v>
      </c>
      <c r="C1204" s="53">
        <v>2520000</v>
      </c>
      <c r="D1204" s="53">
        <v>0</v>
      </c>
      <c r="E1204" s="53">
        <v>0</v>
      </c>
      <c r="F1204" s="53">
        <v>0</v>
      </c>
      <c r="G1204" s="53">
        <f t="shared" si="265"/>
        <v>2520000</v>
      </c>
      <c r="H1204" s="67">
        <f t="shared" si="266"/>
        <v>0</v>
      </c>
    </row>
    <row r="1205" spans="1:8" ht="12.75" customHeight="1">
      <c r="A1205" s="66"/>
      <c r="B1205" s="33" t="s">
        <v>400</v>
      </c>
      <c r="C1205" s="53">
        <v>3150000</v>
      </c>
      <c r="D1205" s="53">
        <v>0</v>
      </c>
      <c r="E1205" s="53">
        <v>0</v>
      </c>
      <c r="F1205" s="53">
        <v>0</v>
      </c>
      <c r="G1205" s="53">
        <f t="shared" si="265"/>
        <v>3150000</v>
      </c>
      <c r="H1205" s="67">
        <f t="shared" si="266"/>
        <v>0</v>
      </c>
    </row>
    <row r="1206" spans="1:8" ht="12.75" customHeight="1">
      <c r="A1206" s="66">
        <v>525115</v>
      </c>
      <c r="B1206" s="33" t="s">
        <v>43</v>
      </c>
      <c r="C1206" s="53"/>
      <c r="D1206" s="53"/>
      <c r="E1206" s="53"/>
      <c r="F1206" s="53"/>
      <c r="G1206" s="53"/>
      <c r="H1206" s="67"/>
    </row>
    <row r="1207" spans="1:8" ht="12.75" customHeight="1">
      <c r="A1207" s="66" t="s">
        <v>31</v>
      </c>
      <c r="B1207" s="33" t="s">
        <v>106</v>
      </c>
      <c r="C1207" s="53">
        <v>300000</v>
      </c>
      <c r="D1207" s="53">
        <v>0</v>
      </c>
      <c r="E1207" s="53">
        <v>0</v>
      </c>
      <c r="F1207" s="53">
        <f t="shared" ref="F1207:F1215" si="267">E1207+D1207</f>
        <v>0</v>
      </c>
      <c r="G1207" s="53">
        <f t="shared" ref="G1207:G1215" si="268">C1207-F1207</f>
        <v>300000</v>
      </c>
      <c r="H1207" s="67">
        <f t="shared" ref="H1207:H1215" si="269">F1207/C1207*100</f>
        <v>0</v>
      </c>
    </row>
    <row r="1208" spans="1:8" ht="12.75" customHeight="1">
      <c r="A1208" s="66" t="s">
        <v>31</v>
      </c>
      <c r="B1208" s="33" t="s">
        <v>107</v>
      </c>
      <c r="C1208" s="53">
        <v>400000</v>
      </c>
      <c r="D1208" s="53">
        <v>0</v>
      </c>
      <c r="E1208" s="53">
        <v>0</v>
      </c>
      <c r="F1208" s="53">
        <f t="shared" si="267"/>
        <v>0</v>
      </c>
      <c r="G1208" s="53">
        <f t="shared" si="268"/>
        <v>400000</v>
      </c>
      <c r="H1208" s="67">
        <f t="shared" si="269"/>
        <v>0</v>
      </c>
    </row>
    <row r="1209" spans="1:8" ht="12.75" customHeight="1">
      <c r="A1209" s="66" t="s">
        <v>31</v>
      </c>
      <c r="B1209" s="33" t="s">
        <v>401</v>
      </c>
      <c r="C1209" s="53">
        <v>12000000</v>
      </c>
      <c r="D1209" s="53">
        <v>0</v>
      </c>
      <c r="E1209" s="53"/>
      <c r="F1209" s="53">
        <f t="shared" si="267"/>
        <v>0</v>
      </c>
      <c r="G1209" s="53">
        <f>C1209-F1209</f>
        <v>12000000</v>
      </c>
      <c r="H1209" s="67">
        <f t="shared" si="269"/>
        <v>0</v>
      </c>
    </row>
    <row r="1210" spans="1:8" ht="12.75" customHeight="1">
      <c r="A1210" s="66" t="s">
        <v>31</v>
      </c>
      <c r="B1210" s="33" t="s">
        <v>402</v>
      </c>
      <c r="C1210" s="53">
        <v>15000000</v>
      </c>
      <c r="D1210" s="53">
        <v>0</v>
      </c>
      <c r="E1210" s="53"/>
      <c r="F1210" s="53">
        <f t="shared" si="267"/>
        <v>0</v>
      </c>
      <c r="G1210" s="53">
        <f>C1210-F1210</f>
        <v>15000000</v>
      </c>
      <c r="H1210" s="67">
        <f t="shared" si="269"/>
        <v>0</v>
      </c>
    </row>
    <row r="1211" spans="1:8" ht="12.75" customHeight="1">
      <c r="A1211" s="66" t="s">
        <v>31</v>
      </c>
      <c r="B1211" s="33" t="s">
        <v>110</v>
      </c>
      <c r="C1211" s="53">
        <v>7200000</v>
      </c>
      <c r="D1211" s="53">
        <v>0</v>
      </c>
      <c r="E1211" s="53">
        <v>0</v>
      </c>
      <c r="F1211" s="53">
        <f t="shared" si="267"/>
        <v>0</v>
      </c>
      <c r="G1211" s="53">
        <f t="shared" si="268"/>
        <v>7200000</v>
      </c>
      <c r="H1211" s="67">
        <f t="shared" si="269"/>
        <v>0</v>
      </c>
    </row>
    <row r="1212" spans="1:8" ht="12.75" customHeight="1">
      <c r="A1212" s="66" t="s">
        <v>31</v>
      </c>
      <c r="B1212" s="33" t="s">
        <v>111</v>
      </c>
      <c r="C1212" s="53">
        <v>9600000</v>
      </c>
      <c r="D1212" s="53">
        <v>0</v>
      </c>
      <c r="E1212" s="53">
        <v>0</v>
      </c>
      <c r="F1212" s="53">
        <f t="shared" si="267"/>
        <v>0</v>
      </c>
      <c r="G1212" s="53">
        <f t="shared" si="268"/>
        <v>9600000</v>
      </c>
      <c r="H1212" s="67">
        <f t="shared" si="269"/>
        <v>0</v>
      </c>
    </row>
    <row r="1213" spans="1:8" ht="12.75" customHeight="1">
      <c r="A1213" s="66" t="s">
        <v>31</v>
      </c>
      <c r="B1213" s="33" t="s">
        <v>112</v>
      </c>
      <c r="C1213" s="53">
        <v>4000000</v>
      </c>
      <c r="D1213" s="53">
        <v>0</v>
      </c>
      <c r="E1213" s="53">
        <v>0</v>
      </c>
      <c r="F1213" s="53">
        <f t="shared" si="267"/>
        <v>0</v>
      </c>
      <c r="G1213" s="53">
        <f t="shared" si="268"/>
        <v>4000000</v>
      </c>
      <c r="H1213" s="67">
        <f t="shared" si="269"/>
        <v>0</v>
      </c>
    </row>
    <row r="1214" spans="1:8" ht="12.75" customHeight="1">
      <c r="A1214" s="70" t="s">
        <v>31</v>
      </c>
      <c r="B1214" s="33" t="s">
        <v>113</v>
      </c>
      <c r="C1214" s="53">
        <v>3500000</v>
      </c>
      <c r="D1214" s="53">
        <v>0</v>
      </c>
      <c r="E1214" s="53">
        <v>0</v>
      </c>
      <c r="F1214" s="53">
        <f t="shared" si="267"/>
        <v>0</v>
      </c>
      <c r="G1214" s="53">
        <f t="shared" si="268"/>
        <v>3500000</v>
      </c>
      <c r="H1214" s="67">
        <f t="shared" si="269"/>
        <v>0</v>
      </c>
    </row>
    <row r="1215" spans="1:8" ht="12.75" customHeight="1">
      <c r="A1215" s="70" t="s">
        <v>31</v>
      </c>
      <c r="B1215" s="33" t="s">
        <v>114</v>
      </c>
      <c r="C1215" s="53">
        <v>2600000</v>
      </c>
      <c r="D1215" s="53">
        <v>0</v>
      </c>
      <c r="E1215" s="53">
        <v>0</v>
      </c>
      <c r="F1215" s="53">
        <f t="shared" si="267"/>
        <v>0</v>
      </c>
      <c r="G1215" s="53">
        <f t="shared" si="268"/>
        <v>2600000</v>
      </c>
      <c r="H1215" s="67">
        <f t="shared" si="269"/>
        <v>0</v>
      </c>
    </row>
    <row r="1216" spans="1:8" ht="12.75" customHeight="1">
      <c r="A1216" s="66">
        <v>525119</v>
      </c>
      <c r="B1216" s="33" t="s">
        <v>63</v>
      </c>
      <c r="C1216" s="53"/>
      <c r="D1216" s="53"/>
      <c r="E1216" s="53"/>
      <c r="F1216" s="53"/>
      <c r="G1216" s="53"/>
      <c r="H1216" s="67"/>
    </row>
    <row r="1217" spans="1:8" ht="12.75" customHeight="1">
      <c r="A1217" s="66" t="s">
        <v>31</v>
      </c>
      <c r="B1217" s="33" t="s">
        <v>115</v>
      </c>
      <c r="C1217" s="53">
        <v>4750000</v>
      </c>
      <c r="D1217" s="53">
        <v>0</v>
      </c>
      <c r="E1217" s="53">
        <v>0</v>
      </c>
      <c r="F1217" s="53">
        <f t="shared" ref="F1217:F1220" si="270">E1217+D1217</f>
        <v>0</v>
      </c>
      <c r="G1217" s="53">
        <f t="shared" ref="G1217:G1220" si="271">C1217-F1217</f>
        <v>4750000</v>
      </c>
      <c r="H1217" s="67">
        <f t="shared" ref="H1217:H1229" si="272">F1217/C1217*100</f>
        <v>0</v>
      </c>
    </row>
    <row r="1218" spans="1:8" ht="12.75" customHeight="1">
      <c r="A1218" s="66" t="s">
        <v>31</v>
      </c>
      <c r="B1218" s="33" t="s">
        <v>116</v>
      </c>
      <c r="C1218" s="53">
        <v>4750000</v>
      </c>
      <c r="D1218" s="53">
        <v>0</v>
      </c>
      <c r="E1218" s="53">
        <v>0</v>
      </c>
      <c r="F1218" s="53">
        <f t="shared" si="270"/>
        <v>0</v>
      </c>
      <c r="G1218" s="53">
        <f t="shared" si="271"/>
        <v>4750000</v>
      </c>
      <c r="H1218" s="67">
        <f t="shared" si="272"/>
        <v>0</v>
      </c>
    </row>
    <row r="1219" spans="1:8" ht="12.75" customHeight="1">
      <c r="A1219" s="66" t="s">
        <v>31</v>
      </c>
      <c r="B1219" s="33" t="s">
        <v>117</v>
      </c>
      <c r="C1219" s="53">
        <v>20000000</v>
      </c>
      <c r="D1219" s="53">
        <v>0</v>
      </c>
      <c r="E1219" s="53">
        <v>0</v>
      </c>
      <c r="F1219" s="53">
        <f t="shared" si="270"/>
        <v>0</v>
      </c>
      <c r="G1219" s="53">
        <f t="shared" si="271"/>
        <v>20000000</v>
      </c>
      <c r="H1219" s="67">
        <f t="shared" si="272"/>
        <v>0</v>
      </c>
    </row>
    <row r="1220" spans="1:8" ht="12.75" customHeight="1">
      <c r="A1220" s="70" t="s">
        <v>31</v>
      </c>
      <c r="B1220" s="33" t="s">
        <v>403</v>
      </c>
      <c r="C1220" s="53">
        <v>13000000</v>
      </c>
      <c r="D1220" s="53">
        <v>0</v>
      </c>
      <c r="E1220" s="53">
        <v>0</v>
      </c>
      <c r="F1220" s="53">
        <f t="shared" si="270"/>
        <v>0</v>
      </c>
      <c r="G1220" s="53">
        <f t="shared" si="271"/>
        <v>13000000</v>
      </c>
      <c r="H1220" s="67">
        <f t="shared" si="272"/>
        <v>0</v>
      </c>
    </row>
    <row r="1221" spans="1:8" ht="12.75" customHeight="1">
      <c r="A1221" s="70"/>
      <c r="B1221" s="33" t="s">
        <v>404</v>
      </c>
      <c r="C1221" s="53">
        <v>6225000</v>
      </c>
      <c r="D1221" s="53">
        <v>0</v>
      </c>
      <c r="E1221" s="53">
        <v>0</v>
      </c>
      <c r="F1221" s="53">
        <f t="shared" ref="F1221:F1223" si="273">E1221+D1221</f>
        <v>0</v>
      </c>
      <c r="G1221" s="53">
        <f t="shared" ref="G1221:G1229" si="274">C1221-F1221</f>
        <v>6225000</v>
      </c>
      <c r="H1221" s="67">
        <f t="shared" si="272"/>
        <v>0</v>
      </c>
    </row>
    <row r="1222" spans="1:8" ht="12.75" customHeight="1">
      <c r="A1222" s="70"/>
      <c r="B1222" s="33" t="s">
        <v>125</v>
      </c>
      <c r="C1222" s="53">
        <v>8200000</v>
      </c>
      <c r="D1222" s="53">
        <v>0</v>
      </c>
      <c r="E1222" s="53">
        <v>0</v>
      </c>
      <c r="F1222" s="53">
        <f t="shared" si="273"/>
        <v>0</v>
      </c>
      <c r="G1222" s="53">
        <f t="shared" si="274"/>
        <v>8200000</v>
      </c>
      <c r="H1222" s="67">
        <f t="shared" si="272"/>
        <v>0</v>
      </c>
    </row>
    <row r="1223" spans="1:8" ht="12.75" customHeight="1">
      <c r="A1223" s="70"/>
      <c r="B1223" s="33" t="s">
        <v>126</v>
      </c>
      <c r="C1223" s="53">
        <v>12300000</v>
      </c>
      <c r="D1223" s="53">
        <v>0</v>
      </c>
      <c r="E1223" s="53">
        <v>0</v>
      </c>
      <c r="F1223" s="53">
        <f t="shared" si="273"/>
        <v>0</v>
      </c>
      <c r="G1223" s="53">
        <f t="shared" si="274"/>
        <v>12300000</v>
      </c>
      <c r="H1223" s="67">
        <f t="shared" si="272"/>
        <v>0</v>
      </c>
    </row>
    <row r="1224" spans="1:8" ht="12.75" customHeight="1">
      <c r="A1224" s="70"/>
      <c r="B1224" s="33" t="s">
        <v>127</v>
      </c>
      <c r="C1224" s="53">
        <v>6150000</v>
      </c>
      <c r="D1224" s="53">
        <v>0</v>
      </c>
      <c r="E1224" s="53">
        <v>0</v>
      </c>
      <c r="F1224" s="53">
        <f>E1224+D1224</f>
        <v>0</v>
      </c>
      <c r="G1224" s="53">
        <f t="shared" si="274"/>
        <v>6150000</v>
      </c>
      <c r="H1224" s="67">
        <f t="shared" si="272"/>
        <v>0</v>
      </c>
    </row>
    <row r="1225" spans="1:8" ht="12.75" customHeight="1">
      <c r="A1225" s="70"/>
      <c r="B1225" s="33" t="s">
        <v>128</v>
      </c>
      <c r="C1225" s="53">
        <v>2050000</v>
      </c>
      <c r="D1225" s="53">
        <v>0</v>
      </c>
      <c r="E1225" s="53">
        <v>0</v>
      </c>
      <c r="F1225" s="53">
        <f>E1225+D1225</f>
        <v>0</v>
      </c>
      <c r="G1225" s="53">
        <f t="shared" si="274"/>
        <v>2050000</v>
      </c>
      <c r="H1225" s="67">
        <f t="shared" si="272"/>
        <v>0</v>
      </c>
    </row>
    <row r="1226" spans="1:8" ht="12.75" customHeight="1">
      <c r="A1226" s="70"/>
      <c r="B1226" s="33" t="s">
        <v>129</v>
      </c>
      <c r="C1226" s="53">
        <v>180400000</v>
      </c>
      <c r="D1226" s="53">
        <v>0</v>
      </c>
      <c r="E1226" s="53">
        <v>0</v>
      </c>
      <c r="F1226" s="53">
        <f>E1226+D1226</f>
        <v>0</v>
      </c>
      <c r="G1226" s="53">
        <f t="shared" si="274"/>
        <v>180400000</v>
      </c>
      <c r="H1226" s="67">
        <f t="shared" si="272"/>
        <v>0</v>
      </c>
    </row>
    <row r="1227" spans="1:8" ht="12.75" customHeight="1">
      <c r="A1227" s="70"/>
      <c r="B1227" s="33" t="s">
        <v>405</v>
      </c>
      <c r="C1227" s="53">
        <v>4100000</v>
      </c>
      <c r="D1227" s="53">
        <v>0</v>
      </c>
      <c r="E1227" s="53">
        <v>0</v>
      </c>
      <c r="F1227" s="53">
        <v>0</v>
      </c>
      <c r="G1227" s="53">
        <f t="shared" si="274"/>
        <v>4100000</v>
      </c>
      <c r="H1227" s="67">
        <f t="shared" si="272"/>
        <v>0</v>
      </c>
    </row>
    <row r="1228" spans="1:8" ht="12.75" customHeight="1">
      <c r="A1228" s="70"/>
      <c r="B1228" s="33" t="s">
        <v>131</v>
      </c>
      <c r="C1228" s="53">
        <v>6150000</v>
      </c>
      <c r="D1228" s="53">
        <v>0</v>
      </c>
      <c r="E1228" s="53">
        <v>0</v>
      </c>
      <c r="F1228" s="53">
        <f>E1228+D1228</f>
        <v>0</v>
      </c>
      <c r="G1228" s="53">
        <f t="shared" si="274"/>
        <v>6150000</v>
      </c>
      <c r="H1228" s="67">
        <f t="shared" si="272"/>
        <v>0</v>
      </c>
    </row>
    <row r="1229" spans="1:8" ht="12.75" customHeight="1">
      <c r="A1229" s="70"/>
      <c r="B1229" s="33" t="s">
        <v>132</v>
      </c>
      <c r="C1229" s="53">
        <v>7400000</v>
      </c>
      <c r="D1229" s="53">
        <v>0</v>
      </c>
      <c r="E1229" s="53">
        <v>0</v>
      </c>
      <c r="F1229" s="53">
        <f>E1229+D1229</f>
        <v>0</v>
      </c>
      <c r="G1229" s="53">
        <f t="shared" si="274"/>
        <v>7400000</v>
      </c>
      <c r="H1229" s="67">
        <f t="shared" si="272"/>
        <v>0</v>
      </c>
    </row>
    <row r="1230" spans="1:8" ht="12.75" customHeight="1">
      <c r="A1230" s="58" t="s">
        <v>59</v>
      </c>
      <c r="B1230" s="59" t="s">
        <v>60</v>
      </c>
      <c r="C1230" s="60"/>
      <c r="D1230" s="53"/>
      <c r="E1230" s="60"/>
      <c r="F1230" s="53"/>
      <c r="G1230" s="53"/>
      <c r="H1230" s="67"/>
    </row>
    <row r="1231" spans="1:8" ht="12.75" customHeight="1">
      <c r="A1231" s="66">
        <v>525113</v>
      </c>
      <c r="B1231" s="33" t="s">
        <v>39</v>
      </c>
      <c r="C1231" s="53"/>
      <c r="D1231" s="53"/>
      <c r="E1231" s="53"/>
      <c r="F1231" s="53"/>
      <c r="G1231" s="53"/>
      <c r="H1231" s="67"/>
    </row>
    <row r="1232" spans="1:8" ht="12.75" customHeight="1">
      <c r="A1232" s="70" t="s">
        <v>31</v>
      </c>
      <c r="B1232" s="33" t="s">
        <v>133</v>
      </c>
      <c r="C1232" s="53">
        <v>12000000</v>
      </c>
      <c r="D1232" s="53">
        <v>0</v>
      </c>
      <c r="E1232" s="53">
        <v>0</v>
      </c>
      <c r="F1232" s="53">
        <f t="shared" ref="F1232:F1235" si="275">E1232+D1232</f>
        <v>0</v>
      </c>
      <c r="G1232" s="53">
        <f t="shared" ref="G1232:G1235" si="276">C1232-F1232</f>
        <v>12000000</v>
      </c>
      <c r="H1232" s="67">
        <f t="shared" ref="H1232:H1235" si="277">F1232/C1232*100</f>
        <v>0</v>
      </c>
    </row>
    <row r="1233" spans="1:8" ht="12.75" customHeight="1">
      <c r="A1233" s="70" t="s">
        <v>31</v>
      </c>
      <c r="B1233" s="33" t="s">
        <v>134</v>
      </c>
      <c r="C1233" s="53">
        <v>9600000</v>
      </c>
      <c r="D1233" s="53">
        <v>0</v>
      </c>
      <c r="E1233" s="53">
        <v>0</v>
      </c>
      <c r="F1233" s="53">
        <f t="shared" si="275"/>
        <v>0</v>
      </c>
      <c r="G1233" s="53">
        <f t="shared" si="276"/>
        <v>9600000</v>
      </c>
      <c r="H1233" s="67">
        <f t="shared" si="277"/>
        <v>0</v>
      </c>
    </row>
    <row r="1234" spans="1:8" ht="12.75" customHeight="1">
      <c r="A1234" s="70" t="s">
        <v>31</v>
      </c>
      <c r="B1234" s="33" t="s">
        <v>135</v>
      </c>
      <c r="C1234" s="53">
        <v>3600000</v>
      </c>
      <c r="D1234" s="53">
        <v>0</v>
      </c>
      <c r="E1234" s="53">
        <v>0</v>
      </c>
      <c r="F1234" s="53">
        <f t="shared" si="275"/>
        <v>0</v>
      </c>
      <c r="G1234" s="53">
        <f t="shared" si="276"/>
        <v>3600000</v>
      </c>
      <c r="H1234" s="67">
        <f t="shared" si="277"/>
        <v>0</v>
      </c>
    </row>
    <row r="1235" spans="1:8" ht="12.75" customHeight="1">
      <c r="A1235" s="70" t="s">
        <v>31</v>
      </c>
      <c r="B1235" s="33" t="s">
        <v>73</v>
      </c>
      <c r="C1235" s="53">
        <v>14400000</v>
      </c>
      <c r="D1235" s="53">
        <v>0</v>
      </c>
      <c r="E1235" s="53">
        <v>0</v>
      </c>
      <c r="F1235" s="53">
        <f t="shared" si="275"/>
        <v>0</v>
      </c>
      <c r="G1235" s="53">
        <f t="shared" si="276"/>
        <v>14400000</v>
      </c>
      <c r="H1235" s="67">
        <f t="shared" si="277"/>
        <v>0</v>
      </c>
    </row>
    <row r="1236" spans="1:8" ht="12.75" customHeight="1">
      <c r="A1236" s="66">
        <v>525115</v>
      </c>
      <c r="B1236" s="33" t="s">
        <v>43</v>
      </c>
      <c r="C1236" s="65"/>
      <c r="D1236" s="53"/>
      <c r="E1236" s="53"/>
      <c r="F1236" s="53"/>
      <c r="G1236" s="53"/>
      <c r="H1236" s="67"/>
    </row>
    <row r="1237" spans="1:8" ht="12.75" customHeight="1">
      <c r="A1237" s="66" t="s">
        <v>31</v>
      </c>
      <c r="B1237" s="33" t="s">
        <v>136</v>
      </c>
      <c r="C1237" s="53">
        <v>18750000</v>
      </c>
      <c r="D1237" s="53">
        <v>0</v>
      </c>
      <c r="E1237" s="53">
        <v>0</v>
      </c>
      <c r="F1237" s="53">
        <f t="shared" ref="F1237:F1240" si="278">E1237+D1237</f>
        <v>0</v>
      </c>
      <c r="G1237" s="53">
        <f t="shared" ref="G1237:G1240" si="279">C1237-F1237</f>
        <v>18750000</v>
      </c>
      <c r="H1237" s="67">
        <f t="shared" ref="H1237:H1240" si="280">F1237/C1237*100</f>
        <v>0</v>
      </c>
    </row>
    <row r="1238" spans="1:8" ht="12.75" customHeight="1">
      <c r="A1238" s="66" t="s">
        <v>31</v>
      </c>
      <c r="B1238" s="33" t="s">
        <v>137</v>
      </c>
      <c r="C1238" s="53">
        <v>10000000</v>
      </c>
      <c r="D1238" s="53">
        <v>0</v>
      </c>
      <c r="E1238" s="53">
        <v>0</v>
      </c>
      <c r="F1238" s="53">
        <f t="shared" si="278"/>
        <v>0</v>
      </c>
      <c r="G1238" s="53">
        <f t="shared" si="279"/>
        <v>10000000</v>
      </c>
      <c r="H1238" s="67">
        <f t="shared" si="280"/>
        <v>0</v>
      </c>
    </row>
    <row r="1239" spans="1:8" ht="12.75" customHeight="1">
      <c r="A1239" s="66" t="s">
        <v>31</v>
      </c>
      <c r="B1239" s="33" t="s">
        <v>138</v>
      </c>
      <c r="C1239" s="53">
        <v>6000000</v>
      </c>
      <c r="D1239" s="53">
        <v>0</v>
      </c>
      <c r="E1239" s="53">
        <v>0</v>
      </c>
      <c r="F1239" s="53">
        <f t="shared" si="278"/>
        <v>0</v>
      </c>
      <c r="G1239" s="53">
        <f t="shared" si="279"/>
        <v>6000000</v>
      </c>
      <c r="H1239" s="67">
        <f t="shared" si="280"/>
        <v>0</v>
      </c>
    </row>
    <row r="1240" spans="1:8" ht="12.75" customHeight="1">
      <c r="A1240" s="66" t="s">
        <v>31</v>
      </c>
      <c r="B1240" s="33" t="s">
        <v>139</v>
      </c>
      <c r="C1240" s="53">
        <v>6300000</v>
      </c>
      <c r="D1240" s="53">
        <v>0</v>
      </c>
      <c r="E1240" s="53">
        <v>0</v>
      </c>
      <c r="F1240" s="53">
        <f t="shared" si="278"/>
        <v>0</v>
      </c>
      <c r="G1240" s="53">
        <f t="shared" si="279"/>
        <v>6300000</v>
      </c>
      <c r="H1240" s="67">
        <f t="shared" si="280"/>
        <v>0</v>
      </c>
    </row>
    <row r="1241" spans="1:8" ht="12.75" customHeight="1">
      <c r="A1241" s="66"/>
      <c r="B1241" s="33" t="s">
        <v>142</v>
      </c>
      <c r="C1241" s="53">
        <v>3600000</v>
      </c>
      <c r="D1241" s="53">
        <v>0</v>
      </c>
      <c r="E1241" s="53">
        <v>0</v>
      </c>
      <c r="F1241" s="53">
        <f>E1241+D1241</f>
        <v>0</v>
      </c>
      <c r="G1241" s="53">
        <f>C1241-F1241</f>
        <v>3600000</v>
      </c>
      <c r="H1241" s="67">
        <f>F1241/C1241*100</f>
        <v>0</v>
      </c>
    </row>
    <row r="1242" spans="1:8" ht="12.75" customHeight="1">
      <c r="A1242" s="70" t="s">
        <v>31</v>
      </c>
      <c r="B1242" s="25"/>
      <c r="C1242" s="25"/>
      <c r="D1242" s="25"/>
      <c r="E1242" s="25"/>
      <c r="F1242" s="25"/>
      <c r="G1242" s="25"/>
      <c r="H1242" s="25"/>
    </row>
    <row r="1243" spans="1:8" ht="12.75" customHeight="1">
      <c r="A1243" s="66">
        <v>525119</v>
      </c>
      <c r="B1243" s="33" t="s">
        <v>63</v>
      </c>
      <c r="C1243" s="65"/>
      <c r="D1243" s="53"/>
      <c r="E1243" s="53"/>
      <c r="F1243" s="53"/>
      <c r="G1243" s="53"/>
      <c r="H1243" s="67"/>
    </row>
    <row r="1244" spans="1:8" ht="12.75" customHeight="1">
      <c r="A1244" s="70" t="s">
        <v>31</v>
      </c>
      <c r="B1244" s="33" t="s">
        <v>143</v>
      </c>
      <c r="C1244" s="53">
        <v>35000000</v>
      </c>
      <c r="D1244" s="53">
        <v>0</v>
      </c>
      <c r="E1244" s="53">
        <v>0</v>
      </c>
      <c r="F1244" s="53">
        <f t="shared" ref="F1244:F1248" si="281">E1244+D1244</f>
        <v>0</v>
      </c>
      <c r="G1244" s="53">
        <f t="shared" ref="G1244:G1248" si="282">C1244-F1244</f>
        <v>35000000</v>
      </c>
      <c r="H1244" s="67">
        <f t="shared" ref="H1244:H1247" si="283">F1244/C1244*100</f>
        <v>0</v>
      </c>
    </row>
    <row r="1245" spans="1:8" ht="12.75" customHeight="1">
      <c r="A1245" s="70" t="s">
        <v>31</v>
      </c>
      <c r="B1245" s="33" t="s">
        <v>144</v>
      </c>
      <c r="C1245" s="53">
        <v>20000000</v>
      </c>
      <c r="D1245" s="53">
        <v>0</v>
      </c>
      <c r="E1245" s="53">
        <v>0</v>
      </c>
      <c r="F1245" s="53">
        <f t="shared" si="281"/>
        <v>0</v>
      </c>
      <c r="G1245" s="53">
        <f t="shared" si="282"/>
        <v>20000000</v>
      </c>
      <c r="H1245" s="67">
        <f t="shared" si="283"/>
        <v>0</v>
      </c>
    </row>
    <row r="1246" spans="1:8" ht="12.75" customHeight="1">
      <c r="A1246" s="70" t="s">
        <v>31</v>
      </c>
      <c r="B1246" s="33" t="s">
        <v>145</v>
      </c>
      <c r="C1246" s="53">
        <v>18750000</v>
      </c>
      <c r="D1246" s="53">
        <v>0</v>
      </c>
      <c r="E1246" s="53">
        <v>0</v>
      </c>
      <c r="F1246" s="53">
        <f t="shared" si="281"/>
        <v>0</v>
      </c>
      <c r="G1246" s="53">
        <f t="shared" si="282"/>
        <v>18750000</v>
      </c>
      <c r="H1246" s="67">
        <f t="shared" si="283"/>
        <v>0</v>
      </c>
    </row>
    <row r="1247" spans="1:8" ht="12.75" customHeight="1">
      <c r="A1247" s="70" t="s">
        <v>31</v>
      </c>
      <c r="B1247" s="33" t="s">
        <v>146</v>
      </c>
      <c r="C1247" s="53">
        <v>3750000</v>
      </c>
      <c r="D1247" s="53">
        <v>0</v>
      </c>
      <c r="E1247" s="53">
        <v>0</v>
      </c>
      <c r="F1247" s="53">
        <f t="shared" si="281"/>
        <v>0</v>
      </c>
      <c r="G1247" s="53">
        <f t="shared" si="282"/>
        <v>3750000</v>
      </c>
      <c r="H1247" s="67">
        <f t="shared" si="283"/>
        <v>0</v>
      </c>
    </row>
    <row r="1248" spans="1:8" ht="12.75" customHeight="1">
      <c r="A1248" s="54">
        <v>54</v>
      </c>
      <c r="B1248" s="54" t="s">
        <v>147</v>
      </c>
      <c r="C1248" s="55"/>
      <c r="D1248" s="56">
        <v>0</v>
      </c>
      <c r="E1248" s="56">
        <v>0</v>
      </c>
      <c r="F1248" s="56">
        <f t="shared" si="281"/>
        <v>0</v>
      </c>
      <c r="G1248" s="56">
        <f t="shared" si="282"/>
        <v>0</v>
      </c>
      <c r="H1248" s="69"/>
    </row>
    <row r="1249" spans="1:8" ht="12.75" customHeight="1">
      <c r="A1249" s="58" t="s">
        <v>50</v>
      </c>
      <c r="B1249" s="59" t="s">
        <v>51</v>
      </c>
      <c r="C1249" s="60"/>
      <c r="D1249" s="68"/>
      <c r="E1249" s="60"/>
      <c r="F1249" s="53"/>
      <c r="G1249" s="53"/>
      <c r="H1249" s="67"/>
    </row>
    <row r="1250" spans="1:8" ht="12.75" customHeight="1">
      <c r="A1250" s="61">
        <v>525113</v>
      </c>
      <c r="B1250" s="62" t="s">
        <v>39</v>
      </c>
      <c r="C1250" s="60"/>
      <c r="D1250" s="68"/>
      <c r="E1250" s="60"/>
      <c r="F1250" s="53"/>
      <c r="G1250" s="53"/>
      <c r="H1250" s="67"/>
    </row>
    <row r="1251" spans="1:8" ht="12.75" customHeight="1">
      <c r="A1251" s="66" t="s">
        <v>31</v>
      </c>
      <c r="B1251" s="33" t="s">
        <v>148</v>
      </c>
      <c r="C1251" s="53">
        <v>3900000</v>
      </c>
      <c r="D1251" s="53">
        <v>0</v>
      </c>
      <c r="E1251" s="53">
        <v>0</v>
      </c>
      <c r="F1251" s="53">
        <f t="shared" ref="F1251:F1252" si="284">E1251+D1251</f>
        <v>0</v>
      </c>
      <c r="G1251" s="53">
        <f t="shared" ref="G1251:G1252" si="285">C1251-F1251</f>
        <v>3900000</v>
      </c>
      <c r="H1251" s="67">
        <f t="shared" ref="H1251:H1252" si="286">F1251/C1251*100</f>
        <v>0</v>
      </c>
    </row>
    <row r="1252" spans="1:8" ht="12.75" customHeight="1">
      <c r="A1252" s="66" t="s">
        <v>31</v>
      </c>
      <c r="B1252" s="33" t="s">
        <v>149</v>
      </c>
      <c r="C1252" s="53">
        <v>6760000</v>
      </c>
      <c r="D1252" s="53">
        <v>0</v>
      </c>
      <c r="E1252" s="53">
        <v>0</v>
      </c>
      <c r="F1252" s="53">
        <f t="shared" si="284"/>
        <v>0</v>
      </c>
      <c r="G1252" s="53">
        <f t="shared" si="285"/>
        <v>6760000</v>
      </c>
      <c r="H1252" s="67">
        <f t="shared" si="286"/>
        <v>0</v>
      </c>
    </row>
    <row r="1253" spans="1:8" ht="12.75" customHeight="1">
      <c r="A1253" s="66">
        <v>525119</v>
      </c>
      <c r="B1253" s="33" t="s">
        <v>63</v>
      </c>
      <c r="C1253" s="53"/>
      <c r="D1253" s="53"/>
      <c r="E1253" s="53"/>
      <c r="F1253" s="53"/>
      <c r="G1253" s="53"/>
      <c r="H1253" s="67"/>
    </row>
    <row r="1254" spans="1:8" ht="12.75" customHeight="1">
      <c r="A1254" s="66" t="s">
        <v>31</v>
      </c>
      <c r="B1254" s="33" t="s">
        <v>150</v>
      </c>
      <c r="C1254" s="53">
        <v>1700000</v>
      </c>
      <c r="D1254" s="53">
        <v>0</v>
      </c>
      <c r="E1254" s="53">
        <v>0</v>
      </c>
      <c r="F1254" s="53">
        <f t="shared" ref="F1254" si="287">E1254+D1254</f>
        <v>0</v>
      </c>
      <c r="G1254" s="53">
        <f t="shared" ref="G1254" si="288">C1254-F1254</f>
        <v>1700000</v>
      </c>
      <c r="H1254" s="67">
        <f t="shared" ref="H1254" si="289">F1254/C1254*100</f>
        <v>0</v>
      </c>
    </row>
    <row r="1255" spans="1:8" ht="12.75" customHeight="1">
      <c r="A1255" s="58" t="s">
        <v>56</v>
      </c>
      <c r="B1255" s="59" t="s">
        <v>57</v>
      </c>
      <c r="C1255" s="60"/>
      <c r="D1255" s="60"/>
      <c r="E1255" s="60"/>
      <c r="F1255" s="53"/>
      <c r="G1255" s="53"/>
      <c r="H1255" s="67"/>
    </row>
    <row r="1256" spans="1:8" ht="12.75" customHeight="1">
      <c r="A1256" s="66">
        <v>525113</v>
      </c>
      <c r="B1256" s="33" t="s">
        <v>39</v>
      </c>
      <c r="C1256" s="53"/>
      <c r="D1256" s="53"/>
      <c r="E1256" s="53"/>
      <c r="F1256" s="53"/>
      <c r="G1256" s="53"/>
      <c r="H1256" s="67"/>
    </row>
    <row r="1257" spans="1:8" ht="12.75" customHeight="1">
      <c r="A1257" s="66" t="s">
        <v>31</v>
      </c>
      <c r="B1257" s="33" t="s">
        <v>151</v>
      </c>
      <c r="C1257" s="53">
        <v>5100000</v>
      </c>
      <c r="D1257" s="53">
        <v>0</v>
      </c>
      <c r="E1257" s="53">
        <v>0</v>
      </c>
      <c r="F1257" s="53">
        <f t="shared" ref="F1257:F1258" si="290">E1257+D1257</f>
        <v>0</v>
      </c>
      <c r="G1257" s="53">
        <f t="shared" ref="G1257:G1258" si="291">C1257-F1257</f>
        <v>5100000</v>
      </c>
      <c r="H1257" s="67">
        <f t="shared" ref="H1257:H1258" si="292">F1257/C1257*100</f>
        <v>0</v>
      </c>
    </row>
    <row r="1258" spans="1:8" ht="12.75" customHeight="1">
      <c r="A1258" s="66" t="s">
        <v>31</v>
      </c>
      <c r="B1258" s="33" t="s">
        <v>152</v>
      </c>
      <c r="C1258" s="53">
        <v>11200000</v>
      </c>
      <c r="D1258" s="53">
        <v>0</v>
      </c>
      <c r="E1258" s="53">
        <v>0</v>
      </c>
      <c r="F1258" s="53">
        <f t="shared" si="290"/>
        <v>0</v>
      </c>
      <c r="G1258" s="53">
        <f t="shared" si="291"/>
        <v>11200000</v>
      </c>
      <c r="H1258" s="67">
        <f t="shared" si="292"/>
        <v>0</v>
      </c>
    </row>
    <row r="1259" spans="1:8" ht="12.75" customHeight="1">
      <c r="A1259" s="66">
        <v>525119</v>
      </c>
      <c r="B1259" s="33" t="s">
        <v>63</v>
      </c>
      <c r="C1259" s="53"/>
      <c r="D1259" s="53"/>
      <c r="E1259" s="53"/>
      <c r="F1259" s="53"/>
      <c r="G1259" s="53"/>
      <c r="H1259" s="67"/>
    </row>
    <row r="1260" spans="1:8" ht="12.75" customHeight="1">
      <c r="A1260" s="66" t="s">
        <v>31</v>
      </c>
      <c r="B1260" s="33" t="s">
        <v>150</v>
      </c>
      <c r="C1260" s="53">
        <v>2500000</v>
      </c>
      <c r="D1260" s="53">
        <v>0</v>
      </c>
      <c r="E1260" s="53">
        <v>0</v>
      </c>
      <c r="F1260" s="53">
        <f t="shared" ref="F1260" si="293">E1260+D1260</f>
        <v>0</v>
      </c>
      <c r="G1260" s="53">
        <f t="shared" ref="G1260" si="294">C1260-F1260</f>
        <v>2500000</v>
      </c>
      <c r="H1260" s="67">
        <f t="shared" ref="H1260" si="295">F1260/C1260*100</f>
        <v>0</v>
      </c>
    </row>
    <row r="1261" spans="1:8" ht="12.75" customHeight="1">
      <c r="A1261" s="58" t="s">
        <v>59</v>
      </c>
      <c r="B1261" s="59" t="s">
        <v>60</v>
      </c>
      <c r="C1261" s="60"/>
      <c r="D1261" s="60"/>
      <c r="E1261" s="60"/>
      <c r="F1261" s="53"/>
      <c r="G1261" s="53"/>
      <c r="H1261" s="67"/>
    </row>
    <row r="1262" spans="1:8" ht="12.75" customHeight="1">
      <c r="A1262" s="66">
        <v>525119</v>
      </c>
      <c r="B1262" s="33" t="s">
        <v>63</v>
      </c>
      <c r="C1262" s="53"/>
      <c r="D1262" s="53">
        <v>0</v>
      </c>
      <c r="E1262" s="53">
        <v>0</v>
      </c>
      <c r="F1262" s="53">
        <f t="shared" ref="F1262:F1263" si="296">E1262+D1262</f>
        <v>0</v>
      </c>
      <c r="G1262" s="53">
        <f t="shared" ref="G1262:G1263" si="297">C1262-F1262</f>
        <v>0</v>
      </c>
      <c r="H1262" s="67"/>
    </row>
    <row r="1263" spans="1:8" ht="12.75" customHeight="1">
      <c r="A1263" s="66" t="s">
        <v>31</v>
      </c>
      <c r="B1263" s="33" t="s">
        <v>150</v>
      </c>
      <c r="C1263" s="53">
        <v>1869000</v>
      </c>
      <c r="D1263" s="53">
        <v>0</v>
      </c>
      <c r="E1263" s="53">
        <v>0</v>
      </c>
      <c r="F1263" s="53">
        <f t="shared" si="296"/>
        <v>0</v>
      </c>
      <c r="G1263" s="53">
        <f t="shared" si="297"/>
        <v>1869000</v>
      </c>
      <c r="H1263" s="67">
        <f t="shared" ref="H1263" si="298">F1263/C1263*100</f>
        <v>0</v>
      </c>
    </row>
    <row r="1264" spans="1:8" ht="12.75" customHeight="1" thickBot="1">
      <c r="A1264" s="38"/>
      <c r="B1264" s="35"/>
      <c r="C1264" s="39"/>
      <c r="D1264" s="36"/>
      <c r="E1264" s="37"/>
      <c r="F1264" s="36"/>
      <c r="G1264" s="36"/>
      <c r="H1264" s="35"/>
    </row>
    <row r="1265" spans="1:8" ht="21.75" customHeight="1" thickTop="1">
      <c r="A1265" s="40"/>
      <c r="B1265" s="151" t="s">
        <v>166</v>
      </c>
      <c r="C1265" s="41">
        <f>SUM(C1093:C1263)</f>
        <v>1543895000</v>
      </c>
      <c r="D1265" s="41">
        <f t="shared" ref="D1265:G1265" si="299">SUM(D1093:D1263)</f>
        <v>132845200</v>
      </c>
      <c r="E1265" s="41">
        <f t="shared" si="299"/>
        <v>46400000</v>
      </c>
      <c r="F1265" s="41">
        <f t="shared" si="299"/>
        <v>179245200</v>
      </c>
      <c r="G1265" s="41">
        <f t="shared" si="299"/>
        <v>1364649800</v>
      </c>
      <c r="H1265" s="44">
        <f>F1265/C1265*100</f>
        <v>11.609934613429022</v>
      </c>
    </row>
    <row r="1267" spans="1:8" ht="11.25" customHeight="1">
      <c r="F1267" s="464" t="s">
        <v>356</v>
      </c>
      <c r="G1267" s="464"/>
      <c r="H1267" s="464"/>
    </row>
    <row r="1268" spans="1:8" ht="11.25" customHeight="1">
      <c r="F1268" s="148"/>
      <c r="G1268" s="148"/>
      <c r="H1268" s="148"/>
    </row>
    <row r="1269" spans="1:8" ht="11.25" customHeight="1">
      <c r="F1269" s="464" t="s">
        <v>154</v>
      </c>
      <c r="G1269" s="464"/>
      <c r="H1269" s="464"/>
    </row>
    <row r="1270" spans="1:8" ht="11.25" customHeight="1">
      <c r="F1270" s="464" t="s">
        <v>155</v>
      </c>
      <c r="G1270" s="464"/>
      <c r="H1270" s="464"/>
    </row>
    <row r="1271" spans="1:8" ht="11.25" customHeight="1">
      <c r="F1271" s="20"/>
      <c r="G1271" s="20"/>
      <c r="H1271" s="21"/>
    </row>
    <row r="1272" spans="1:8" ht="11.25" customHeight="1">
      <c r="F1272" s="20"/>
      <c r="G1272" s="20"/>
      <c r="H1272" s="21"/>
    </row>
    <row r="1273" spans="1:8" ht="11.25" customHeight="1">
      <c r="F1273" s="20"/>
      <c r="G1273" s="20"/>
      <c r="H1273" s="20"/>
    </row>
    <row r="1274" spans="1:8" ht="11.25" customHeight="1">
      <c r="F1274" s="465" t="s">
        <v>156</v>
      </c>
      <c r="G1274" s="465"/>
      <c r="H1274" s="465"/>
    </row>
    <row r="1275" spans="1:8" ht="11.25" customHeight="1">
      <c r="F1275" s="456" t="s">
        <v>157</v>
      </c>
      <c r="G1275" s="456"/>
      <c r="H1275" s="456"/>
    </row>
    <row r="1276" spans="1:8">
      <c r="F1276" s="22"/>
      <c r="G1276" s="1"/>
    </row>
    <row r="1277" spans="1:8">
      <c r="F1277" s="22"/>
      <c r="G1277" s="1"/>
    </row>
    <row r="1278" spans="1:8">
      <c r="F1278" s="22"/>
      <c r="G1278" s="1"/>
    </row>
    <row r="1279" spans="1:8" ht="12.75" customHeight="1">
      <c r="A1279" s="457" t="s">
        <v>0</v>
      </c>
      <c r="B1279" s="457"/>
      <c r="C1279" s="457"/>
      <c r="D1279" s="457"/>
      <c r="E1279" s="457"/>
      <c r="F1279" s="457"/>
      <c r="G1279" s="457"/>
      <c r="H1279" s="457"/>
    </row>
    <row r="1280" spans="1:8" ht="12.75" customHeight="1">
      <c r="A1280" s="457" t="s">
        <v>1</v>
      </c>
      <c r="B1280" s="457"/>
      <c r="C1280" s="457"/>
      <c r="D1280" s="457"/>
      <c r="E1280" s="457"/>
      <c r="F1280" s="457"/>
      <c r="G1280" s="457"/>
      <c r="H1280" s="457"/>
    </row>
    <row r="1281" spans="1:8" ht="12.75" customHeight="1">
      <c r="A1281" s="457" t="s">
        <v>2</v>
      </c>
      <c r="B1281" s="457"/>
      <c r="C1281" s="457"/>
      <c r="D1281" s="457"/>
      <c r="E1281" s="457"/>
      <c r="F1281" s="457"/>
      <c r="G1281" s="457"/>
      <c r="H1281" s="457"/>
    </row>
    <row r="1282" spans="1:8" ht="12.75" customHeight="1">
      <c r="A1282" s="2"/>
      <c r="B1282" s="2"/>
      <c r="C1282" s="2"/>
      <c r="D1282" s="2"/>
      <c r="E1282" s="2"/>
      <c r="F1282" s="2"/>
      <c r="G1282" s="2"/>
      <c r="H1282" s="2"/>
    </row>
    <row r="1283" spans="1:8" ht="12.75" customHeight="1">
      <c r="A1283" s="2" t="s">
        <v>3</v>
      </c>
      <c r="B1283" s="2"/>
      <c r="C1283" s="2"/>
      <c r="D1283" s="2"/>
      <c r="E1283" s="2"/>
      <c r="F1283" s="2"/>
      <c r="G1283" s="2"/>
      <c r="H1283" s="2"/>
    </row>
    <row r="1284" spans="1:8" ht="12.75" customHeight="1">
      <c r="A1284" s="2" t="s">
        <v>424</v>
      </c>
      <c r="B1284" s="2"/>
      <c r="C1284" s="2"/>
      <c r="D1284" s="2"/>
      <c r="E1284" s="2"/>
      <c r="F1284" s="2"/>
      <c r="G1284" s="2"/>
      <c r="H1284" s="2"/>
    </row>
    <row r="1285" spans="1:8" ht="12.75" customHeight="1">
      <c r="A1285" s="2" t="s">
        <v>354</v>
      </c>
      <c r="B1285" s="1"/>
      <c r="C1285" s="2"/>
      <c r="D1285" s="2"/>
      <c r="E1285" s="2"/>
      <c r="F1285" s="2"/>
      <c r="G1285" s="2"/>
      <c r="H1285" s="2"/>
    </row>
    <row r="1286" spans="1:8" ht="12.75" customHeight="1">
      <c r="A1286" s="1"/>
      <c r="B1286" s="1"/>
      <c r="C1286" s="3"/>
      <c r="D1286" s="1"/>
      <c r="E1286" s="3"/>
      <c r="F1286" s="1"/>
      <c r="G1286" s="1"/>
    </row>
    <row r="1287" spans="1:8" ht="12.75" customHeight="1">
      <c r="A1287" s="1"/>
      <c r="B1287" s="1"/>
      <c r="C1287" s="3"/>
      <c r="D1287" s="1"/>
      <c r="E1287" s="3"/>
      <c r="F1287" s="22"/>
      <c r="G1287" s="1"/>
    </row>
    <row r="1288" spans="1:8" ht="12.75" customHeight="1">
      <c r="A1288" s="458" t="s">
        <v>4</v>
      </c>
      <c r="B1288" s="461" t="s">
        <v>5</v>
      </c>
      <c r="C1288" s="177"/>
      <c r="D1288" s="177" t="s">
        <v>6</v>
      </c>
      <c r="E1288" s="177" t="s">
        <v>7</v>
      </c>
      <c r="F1288" s="177" t="s">
        <v>6</v>
      </c>
      <c r="G1288" s="177" t="s">
        <v>8</v>
      </c>
      <c r="H1288" s="177" t="s">
        <v>9</v>
      </c>
    </row>
    <row r="1289" spans="1:8" ht="12.75" customHeight="1">
      <c r="A1289" s="459"/>
      <c r="B1289" s="462"/>
      <c r="C1289" s="178" t="s">
        <v>10</v>
      </c>
      <c r="D1289" s="178" t="s">
        <v>11</v>
      </c>
      <c r="E1289" s="178" t="s">
        <v>12</v>
      </c>
      <c r="F1289" s="178" t="s">
        <v>13</v>
      </c>
      <c r="G1289" s="178" t="s">
        <v>14</v>
      </c>
      <c r="H1289" s="178" t="s">
        <v>15</v>
      </c>
    </row>
    <row r="1290" spans="1:8" ht="12.75" customHeight="1">
      <c r="A1290" s="459"/>
      <c r="B1290" s="462"/>
      <c r="C1290" s="178"/>
      <c r="D1290" s="178" t="s">
        <v>16</v>
      </c>
      <c r="E1290" s="178"/>
      <c r="F1290" s="178" t="s">
        <v>17</v>
      </c>
      <c r="G1290" s="178" t="s">
        <v>18</v>
      </c>
      <c r="H1290" s="178" t="s">
        <v>19</v>
      </c>
    </row>
    <row r="1291" spans="1:8" ht="12.75" customHeight="1">
      <c r="A1291" s="460"/>
      <c r="B1291" s="463"/>
      <c r="C1291" s="178" t="s">
        <v>20</v>
      </c>
      <c r="D1291" s="179" t="s">
        <v>20</v>
      </c>
      <c r="E1291" s="179" t="s">
        <v>20</v>
      </c>
      <c r="F1291" s="179" t="s">
        <v>20</v>
      </c>
      <c r="G1291" s="179" t="s">
        <v>20</v>
      </c>
      <c r="H1291" s="178" t="s">
        <v>21</v>
      </c>
    </row>
    <row r="1292" spans="1:8" ht="12.75" customHeight="1">
      <c r="A1292" s="7">
        <v>1</v>
      </c>
      <c r="B1292" s="7">
        <v>2</v>
      </c>
      <c r="C1292" s="8">
        <v>3</v>
      </c>
      <c r="D1292" s="9">
        <v>4</v>
      </c>
      <c r="E1292" s="8">
        <v>5</v>
      </c>
      <c r="F1292" s="8">
        <v>6</v>
      </c>
      <c r="G1292" s="8">
        <v>7</v>
      </c>
      <c r="H1292" s="8">
        <v>8</v>
      </c>
    </row>
    <row r="1293" spans="1:8" ht="12.75" customHeight="1">
      <c r="A1293" s="33" t="s">
        <v>22</v>
      </c>
      <c r="B1293" s="52" t="s">
        <v>170</v>
      </c>
      <c r="C1293" s="34"/>
      <c r="D1293" s="33"/>
      <c r="E1293" s="53"/>
      <c r="F1293" s="33"/>
      <c r="G1293" s="33"/>
      <c r="H1293" s="33"/>
    </row>
    <row r="1294" spans="1:8" ht="12.75" customHeight="1">
      <c r="A1294" s="33" t="s">
        <v>23</v>
      </c>
      <c r="B1294" s="33" t="s">
        <v>24</v>
      </c>
      <c r="C1294" s="53"/>
      <c r="D1294" s="33"/>
      <c r="E1294" s="53"/>
      <c r="F1294" s="33"/>
      <c r="G1294" s="33"/>
      <c r="H1294" s="33"/>
    </row>
    <row r="1295" spans="1:8" ht="12.75" customHeight="1">
      <c r="A1295" s="33" t="s">
        <v>25</v>
      </c>
      <c r="B1295" s="33" t="s">
        <v>161</v>
      </c>
      <c r="C1295" s="53"/>
      <c r="D1295" s="33"/>
      <c r="E1295" s="53"/>
      <c r="F1295" s="33"/>
      <c r="G1295" s="33"/>
      <c r="H1295" s="33"/>
    </row>
    <row r="1296" spans="1:8" ht="12.75" customHeight="1">
      <c r="A1296" s="33" t="s">
        <v>26</v>
      </c>
      <c r="B1296" s="33" t="s">
        <v>27</v>
      </c>
      <c r="C1296" s="53"/>
      <c r="D1296" s="33"/>
      <c r="E1296" s="53"/>
      <c r="F1296" s="33"/>
      <c r="G1296" s="33"/>
      <c r="H1296" s="33"/>
    </row>
    <row r="1297" spans="1:8" ht="12.75" customHeight="1">
      <c r="A1297" s="54">
        <v>51</v>
      </c>
      <c r="B1297" s="54" t="s">
        <v>28</v>
      </c>
      <c r="C1297" s="55"/>
      <c r="D1297" s="55"/>
      <c r="E1297" s="56"/>
      <c r="F1297" s="57"/>
      <c r="G1297" s="57"/>
      <c r="H1297" s="57"/>
    </row>
    <row r="1298" spans="1:8" ht="12.75" customHeight="1">
      <c r="A1298" s="58" t="s">
        <v>29</v>
      </c>
      <c r="B1298" s="59" t="s">
        <v>62</v>
      </c>
      <c r="C1298" s="60"/>
      <c r="D1298" s="60"/>
      <c r="E1298" s="60"/>
      <c r="F1298" s="59"/>
      <c r="G1298" s="59"/>
      <c r="H1298" s="33"/>
    </row>
    <row r="1299" spans="1:8" ht="12.75" customHeight="1">
      <c r="A1299" s="61">
        <v>525112</v>
      </c>
      <c r="B1299" s="62" t="s">
        <v>32</v>
      </c>
      <c r="C1299" s="63"/>
      <c r="D1299" s="33"/>
      <c r="E1299" s="65"/>
      <c r="F1299" s="64"/>
      <c r="G1299" s="64"/>
      <c r="H1299" s="33"/>
    </row>
    <row r="1300" spans="1:8" ht="12.75" customHeight="1">
      <c r="A1300" s="66" t="s">
        <v>31</v>
      </c>
      <c r="B1300" s="33" t="s">
        <v>33</v>
      </c>
      <c r="C1300" s="53">
        <v>12500000</v>
      </c>
      <c r="D1300" s="53">
        <v>6673500</v>
      </c>
      <c r="E1300" s="53">
        <v>882000</v>
      </c>
      <c r="F1300" s="53">
        <f>E1300+D1300</f>
        <v>7555500</v>
      </c>
      <c r="G1300" s="53">
        <f>C1300-F1300</f>
        <v>4944500</v>
      </c>
      <c r="H1300" s="67">
        <f>F1300/C1300*100</f>
        <v>60.443999999999996</v>
      </c>
    </row>
    <row r="1301" spans="1:8" ht="12.75" customHeight="1">
      <c r="A1301" s="66" t="s">
        <v>31</v>
      </c>
      <c r="B1301" s="33" t="s">
        <v>34</v>
      </c>
      <c r="C1301" s="53">
        <v>2800000</v>
      </c>
      <c r="D1301" s="53">
        <v>0</v>
      </c>
      <c r="E1301" s="53">
        <v>0</v>
      </c>
      <c r="F1301" s="53">
        <f t="shared" ref="F1301:F1304" si="300">E1301+D1301</f>
        <v>0</v>
      </c>
      <c r="G1301" s="53">
        <f t="shared" ref="G1301:G1364" si="301">C1301-F1301</f>
        <v>2800000</v>
      </c>
      <c r="H1301" s="67">
        <f t="shared" ref="H1301:H1304" si="302">F1301/C1301*100</f>
        <v>0</v>
      </c>
    </row>
    <row r="1302" spans="1:8" ht="12.75" customHeight="1">
      <c r="A1302" s="66" t="s">
        <v>31</v>
      </c>
      <c r="B1302" s="33" t="s">
        <v>35</v>
      </c>
      <c r="C1302" s="53">
        <v>4200000</v>
      </c>
      <c r="D1302" s="53">
        <v>0</v>
      </c>
      <c r="E1302" s="53">
        <v>0</v>
      </c>
      <c r="F1302" s="53">
        <f t="shared" si="300"/>
        <v>0</v>
      </c>
      <c r="G1302" s="53">
        <f t="shared" si="301"/>
        <v>4200000</v>
      </c>
      <c r="H1302" s="67">
        <f t="shared" si="302"/>
        <v>0</v>
      </c>
    </row>
    <row r="1303" spans="1:8" ht="12.75" customHeight="1">
      <c r="A1303" s="66" t="s">
        <v>31</v>
      </c>
      <c r="B1303" s="33" t="s">
        <v>36</v>
      </c>
      <c r="C1303" s="53">
        <v>4200000</v>
      </c>
      <c r="D1303" s="53">
        <v>0</v>
      </c>
      <c r="E1303" s="53">
        <v>0</v>
      </c>
      <c r="F1303" s="53">
        <f t="shared" si="300"/>
        <v>0</v>
      </c>
      <c r="G1303" s="53">
        <f t="shared" si="301"/>
        <v>4200000</v>
      </c>
      <c r="H1303" s="67">
        <f t="shared" si="302"/>
        <v>0</v>
      </c>
    </row>
    <row r="1304" spans="1:8" ht="12.75" customHeight="1">
      <c r="A1304" s="66" t="s">
        <v>31</v>
      </c>
      <c r="B1304" s="33" t="s">
        <v>37</v>
      </c>
      <c r="C1304" s="53">
        <v>2100000</v>
      </c>
      <c r="D1304" s="53">
        <v>0</v>
      </c>
      <c r="E1304" s="53">
        <v>0</v>
      </c>
      <c r="F1304" s="53">
        <f t="shared" si="300"/>
        <v>0</v>
      </c>
      <c r="G1304" s="53">
        <f t="shared" si="301"/>
        <v>2100000</v>
      </c>
      <c r="H1304" s="67">
        <f t="shared" si="302"/>
        <v>0</v>
      </c>
    </row>
    <row r="1305" spans="1:8" ht="12.75" customHeight="1">
      <c r="A1305" s="61">
        <v>525113</v>
      </c>
      <c r="B1305" s="62" t="s">
        <v>39</v>
      </c>
      <c r="C1305" s="63"/>
      <c r="D1305" s="53"/>
      <c r="E1305" s="53"/>
      <c r="F1305" s="53"/>
      <c r="G1305" s="53"/>
      <c r="H1305" s="67"/>
    </row>
    <row r="1306" spans="1:8" ht="12.75" customHeight="1">
      <c r="A1306" s="61"/>
      <c r="B1306" s="33" t="s">
        <v>376</v>
      </c>
      <c r="C1306" s="53">
        <v>10800000</v>
      </c>
      <c r="D1306" s="53">
        <v>0</v>
      </c>
      <c r="E1306" s="53">
        <v>7200000</v>
      </c>
      <c r="F1306" s="53">
        <f t="shared" ref="F1306:F1369" si="303">E1306+D1306</f>
        <v>7200000</v>
      </c>
      <c r="G1306" s="53">
        <f t="shared" si="301"/>
        <v>3600000</v>
      </c>
      <c r="H1306" s="67">
        <f t="shared" ref="H1306:H1310" si="304">F1306/C1306*100</f>
        <v>66.666666666666657</v>
      </c>
    </row>
    <row r="1307" spans="1:8" ht="12.75" customHeight="1">
      <c r="A1307" s="61"/>
      <c r="B1307" s="33" t="s">
        <v>375</v>
      </c>
      <c r="C1307" s="53">
        <v>1500000</v>
      </c>
      <c r="D1307" s="53">
        <v>0</v>
      </c>
      <c r="E1307" s="53">
        <v>0</v>
      </c>
      <c r="F1307" s="53">
        <f t="shared" si="303"/>
        <v>0</v>
      </c>
      <c r="G1307" s="53">
        <f t="shared" si="301"/>
        <v>1500000</v>
      </c>
      <c r="H1307" s="67">
        <f t="shared" si="304"/>
        <v>0</v>
      </c>
    </row>
    <row r="1308" spans="1:8" ht="12.75" customHeight="1">
      <c r="A1308" s="66" t="s">
        <v>31</v>
      </c>
      <c r="B1308" s="33" t="s">
        <v>40</v>
      </c>
      <c r="C1308" s="53">
        <v>5400000</v>
      </c>
      <c r="D1308" s="53">
        <v>0</v>
      </c>
      <c r="E1308" s="53">
        <v>0</v>
      </c>
      <c r="F1308" s="53">
        <f t="shared" si="303"/>
        <v>0</v>
      </c>
      <c r="G1308" s="53">
        <f t="shared" si="301"/>
        <v>5400000</v>
      </c>
      <c r="H1308" s="67">
        <f t="shared" si="304"/>
        <v>0</v>
      </c>
    </row>
    <row r="1309" spans="1:8" ht="12.75" customHeight="1">
      <c r="A1309" s="66" t="s">
        <v>31</v>
      </c>
      <c r="B1309" s="33" t="s">
        <v>41</v>
      </c>
      <c r="C1309" s="53">
        <v>5400000</v>
      </c>
      <c r="D1309" s="53">
        <v>0</v>
      </c>
      <c r="E1309" s="53">
        <v>0</v>
      </c>
      <c r="F1309" s="53">
        <f t="shared" si="303"/>
        <v>0</v>
      </c>
      <c r="G1309" s="53">
        <f t="shared" si="301"/>
        <v>5400000</v>
      </c>
      <c r="H1309" s="67">
        <f t="shared" si="304"/>
        <v>0</v>
      </c>
    </row>
    <row r="1310" spans="1:8" ht="12.75" customHeight="1">
      <c r="A1310" s="66" t="s">
        <v>31</v>
      </c>
      <c r="B1310" s="33" t="s">
        <v>42</v>
      </c>
      <c r="C1310" s="53">
        <v>5400000</v>
      </c>
      <c r="D1310" s="53">
        <v>0</v>
      </c>
      <c r="E1310" s="53">
        <v>0</v>
      </c>
      <c r="F1310" s="53">
        <f t="shared" si="303"/>
        <v>0</v>
      </c>
      <c r="G1310" s="53">
        <f t="shared" si="301"/>
        <v>5400000</v>
      </c>
      <c r="H1310" s="67">
        <f t="shared" si="304"/>
        <v>0</v>
      </c>
    </row>
    <row r="1311" spans="1:8" ht="12.75" customHeight="1">
      <c r="A1311" s="61">
        <v>525115</v>
      </c>
      <c r="B1311" s="62" t="s">
        <v>43</v>
      </c>
      <c r="C1311" s="63"/>
      <c r="D1311" s="53"/>
      <c r="E1311" s="53"/>
      <c r="F1311" s="53"/>
      <c r="G1311" s="53"/>
      <c r="H1311" s="67"/>
    </row>
    <row r="1312" spans="1:8" ht="12.75" customHeight="1">
      <c r="A1312" s="61"/>
      <c r="B1312" s="33" t="s">
        <v>377</v>
      </c>
      <c r="C1312" s="53">
        <v>10400000</v>
      </c>
      <c r="D1312" s="53">
        <v>10200000</v>
      </c>
      <c r="E1312" s="53">
        <v>0</v>
      </c>
      <c r="F1312" s="53">
        <f>E1312+D1312</f>
        <v>10200000</v>
      </c>
      <c r="G1312" s="53">
        <f t="shared" si="301"/>
        <v>200000</v>
      </c>
      <c r="H1312" s="67">
        <f t="shared" ref="H1312:H1324" si="305">F1312/C1312*100</f>
        <v>98.076923076923066</v>
      </c>
    </row>
    <row r="1313" spans="1:8" ht="12.75" customHeight="1">
      <c r="A1313" s="61"/>
      <c r="B1313" s="33" t="s">
        <v>378</v>
      </c>
      <c r="C1313" s="53">
        <v>10400000</v>
      </c>
      <c r="D1313" s="53">
        <v>10200000</v>
      </c>
      <c r="E1313" s="53">
        <v>0</v>
      </c>
      <c r="F1313" s="53">
        <f t="shared" si="303"/>
        <v>10200000</v>
      </c>
      <c r="G1313" s="53">
        <f t="shared" si="301"/>
        <v>200000</v>
      </c>
      <c r="H1313" s="67">
        <f t="shared" si="305"/>
        <v>98.076923076923066</v>
      </c>
    </row>
    <row r="1314" spans="1:8" ht="12.75" customHeight="1">
      <c r="A1314" s="66" t="s">
        <v>31</v>
      </c>
      <c r="B1314" s="33" t="s">
        <v>44</v>
      </c>
      <c r="C1314" s="53">
        <v>4000000</v>
      </c>
      <c r="D1314" s="53">
        <v>0</v>
      </c>
      <c r="E1314" s="53">
        <v>0</v>
      </c>
      <c r="F1314" s="53">
        <f t="shared" si="303"/>
        <v>0</v>
      </c>
      <c r="G1314" s="53">
        <f t="shared" si="301"/>
        <v>4000000</v>
      </c>
      <c r="H1314" s="67">
        <f t="shared" si="305"/>
        <v>0</v>
      </c>
    </row>
    <row r="1315" spans="1:8" ht="12.75" customHeight="1">
      <c r="A1315" s="66" t="s">
        <v>31</v>
      </c>
      <c r="B1315" s="33" t="s">
        <v>45</v>
      </c>
      <c r="C1315" s="53">
        <v>1200000</v>
      </c>
      <c r="D1315" s="53">
        <v>0</v>
      </c>
      <c r="E1315" s="53">
        <v>0</v>
      </c>
      <c r="F1315" s="53">
        <f t="shared" si="303"/>
        <v>0</v>
      </c>
      <c r="G1315" s="53">
        <f t="shared" si="301"/>
        <v>1200000</v>
      </c>
      <c r="H1315" s="67">
        <f t="shared" si="305"/>
        <v>0</v>
      </c>
    </row>
    <row r="1316" spans="1:8" ht="12.75" customHeight="1">
      <c r="A1316" s="66" t="s">
        <v>31</v>
      </c>
      <c r="B1316" s="33" t="s">
        <v>46</v>
      </c>
      <c r="C1316" s="53">
        <v>3000000</v>
      </c>
      <c r="D1316" s="53">
        <v>0</v>
      </c>
      <c r="E1316" s="53">
        <v>0</v>
      </c>
      <c r="F1316" s="53">
        <f t="shared" si="303"/>
        <v>0</v>
      </c>
      <c r="G1316" s="53">
        <f t="shared" si="301"/>
        <v>3000000</v>
      </c>
      <c r="H1316" s="67">
        <f t="shared" si="305"/>
        <v>0</v>
      </c>
    </row>
    <row r="1317" spans="1:8" ht="12.75" customHeight="1">
      <c r="A1317" s="66" t="s">
        <v>31</v>
      </c>
      <c r="B1317" s="33" t="s">
        <v>47</v>
      </c>
      <c r="C1317" s="53">
        <v>3800000</v>
      </c>
      <c r="D1317" s="53">
        <v>0</v>
      </c>
      <c r="E1317" s="53">
        <v>0</v>
      </c>
      <c r="F1317" s="53">
        <f t="shared" si="303"/>
        <v>0</v>
      </c>
      <c r="G1317" s="53">
        <f t="shared" si="301"/>
        <v>3800000</v>
      </c>
      <c r="H1317" s="67">
        <f t="shared" si="305"/>
        <v>0</v>
      </c>
    </row>
    <row r="1318" spans="1:8" ht="12.75" customHeight="1">
      <c r="A1318" s="66" t="s">
        <v>31</v>
      </c>
      <c r="B1318" s="33" t="s">
        <v>48</v>
      </c>
      <c r="C1318" s="53">
        <v>2000000</v>
      </c>
      <c r="D1318" s="53">
        <v>0</v>
      </c>
      <c r="E1318" s="53">
        <v>0</v>
      </c>
      <c r="F1318" s="53">
        <f t="shared" si="303"/>
        <v>0</v>
      </c>
      <c r="G1318" s="53">
        <f t="shared" si="301"/>
        <v>2000000</v>
      </c>
      <c r="H1318" s="67">
        <f t="shared" si="305"/>
        <v>0</v>
      </c>
    </row>
    <row r="1319" spans="1:8" ht="12.75" customHeight="1">
      <c r="A1319" s="66"/>
      <c r="B1319" s="33" t="s">
        <v>379</v>
      </c>
      <c r="C1319" s="53">
        <v>1000000</v>
      </c>
      <c r="D1319" s="53">
        <v>0</v>
      </c>
      <c r="E1319" s="53">
        <v>0</v>
      </c>
      <c r="F1319" s="53">
        <f t="shared" si="303"/>
        <v>0</v>
      </c>
      <c r="G1319" s="53">
        <f t="shared" si="301"/>
        <v>1000000</v>
      </c>
      <c r="H1319" s="67">
        <f t="shared" si="305"/>
        <v>0</v>
      </c>
    </row>
    <row r="1320" spans="1:8" ht="12.75" customHeight="1">
      <c r="A1320" s="66"/>
      <c r="B1320" s="33" t="s">
        <v>380</v>
      </c>
      <c r="C1320" s="53">
        <v>4500000</v>
      </c>
      <c r="D1320" s="53">
        <v>0</v>
      </c>
      <c r="E1320" s="53">
        <v>0</v>
      </c>
      <c r="F1320" s="53">
        <f t="shared" si="303"/>
        <v>0</v>
      </c>
      <c r="G1320" s="53">
        <f t="shared" si="301"/>
        <v>4500000</v>
      </c>
      <c r="H1320" s="67">
        <f t="shared" si="305"/>
        <v>0</v>
      </c>
    </row>
    <row r="1321" spans="1:8" ht="12.75" customHeight="1">
      <c r="A1321" s="66"/>
      <c r="B1321" s="33" t="s">
        <v>381</v>
      </c>
      <c r="C1321" s="53">
        <v>1500000</v>
      </c>
      <c r="D1321" s="53">
        <v>0</v>
      </c>
      <c r="E1321" s="53">
        <v>0</v>
      </c>
      <c r="F1321" s="53">
        <f t="shared" si="303"/>
        <v>0</v>
      </c>
      <c r="G1321" s="53">
        <f t="shared" si="301"/>
        <v>1500000</v>
      </c>
      <c r="H1321" s="67">
        <f t="shared" si="305"/>
        <v>0</v>
      </c>
    </row>
    <row r="1322" spans="1:8" ht="12.75" customHeight="1">
      <c r="A1322" s="66"/>
      <c r="B1322" s="33" t="s">
        <v>382</v>
      </c>
      <c r="C1322" s="53">
        <v>1500000</v>
      </c>
      <c r="D1322" s="53">
        <v>0</v>
      </c>
      <c r="E1322" s="53">
        <v>0</v>
      </c>
      <c r="F1322" s="53">
        <f t="shared" si="303"/>
        <v>0</v>
      </c>
      <c r="G1322" s="53">
        <f t="shared" si="301"/>
        <v>1500000</v>
      </c>
      <c r="H1322" s="67">
        <f t="shared" si="305"/>
        <v>0</v>
      </c>
    </row>
    <row r="1323" spans="1:8" ht="12.75" customHeight="1">
      <c r="A1323" s="66"/>
      <c r="B1323" s="33" t="s">
        <v>383</v>
      </c>
      <c r="C1323" s="53">
        <v>5250000</v>
      </c>
      <c r="D1323" s="53">
        <v>0</v>
      </c>
      <c r="E1323" s="53">
        <v>0</v>
      </c>
      <c r="F1323" s="53">
        <f t="shared" si="303"/>
        <v>0</v>
      </c>
      <c r="G1323" s="53">
        <f t="shared" si="301"/>
        <v>5250000</v>
      </c>
      <c r="H1323" s="67">
        <f t="shared" si="305"/>
        <v>0</v>
      </c>
    </row>
    <row r="1324" spans="1:8" ht="12.75" customHeight="1">
      <c r="A1324" s="66"/>
      <c r="B1324" s="33" t="s">
        <v>384</v>
      </c>
      <c r="C1324" s="53">
        <v>2800000</v>
      </c>
      <c r="D1324" s="53">
        <v>0</v>
      </c>
      <c r="E1324" s="53">
        <v>0</v>
      </c>
      <c r="F1324" s="53">
        <f t="shared" si="303"/>
        <v>0</v>
      </c>
      <c r="G1324" s="53">
        <f t="shared" si="301"/>
        <v>2800000</v>
      </c>
      <c r="H1324" s="67">
        <f t="shared" si="305"/>
        <v>0</v>
      </c>
    </row>
    <row r="1325" spans="1:8" ht="12.75" customHeight="1">
      <c r="A1325" s="61">
        <v>525119</v>
      </c>
      <c r="B1325" s="62" t="s">
        <v>63</v>
      </c>
      <c r="C1325" s="53"/>
      <c r="D1325" s="53"/>
      <c r="E1325" s="53"/>
      <c r="F1325" s="53"/>
      <c r="G1325" s="53"/>
      <c r="H1325" s="67"/>
    </row>
    <row r="1326" spans="1:8" ht="12.75" customHeight="1">
      <c r="A1326" s="66"/>
      <c r="B1326" s="33" t="s">
        <v>385</v>
      </c>
      <c r="C1326" s="53">
        <v>28600000</v>
      </c>
      <c r="D1326" s="53">
        <v>26000000</v>
      </c>
      <c r="E1326" s="53">
        <v>0</v>
      </c>
      <c r="F1326" s="53">
        <f t="shared" si="303"/>
        <v>26000000</v>
      </c>
      <c r="G1326" s="53">
        <f t="shared" si="301"/>
        <v>2600000</v>
      </c>
      <c r="H1326" s="67">
        <f t="shared" ref="H1326" si="306">F1326/C1326*100</f>
        <v>90.909090909090907</v>
      </c>
    </row>
    <row r="1327" spans="1:8" ht="12.75" customHeight="1">
      <c r="A1327" s="58" t="s">
        <v>50</v>
      </c>
      <c r="B1327" s="59" t="s">
        <v>51</v>
      </c>
      <c r="C1327" s="60"/>
      <c r="D1327" s="53"/>
      <c r="E1327" s="60"/>
      <c r="F1327" s="53"/>
      <c r="G1327" s="53"/>
      <c r="H1327" s="67"/>
    </row>
    <row r="1328" spans="1:8" ht="12.75" customHeight="1">
      <c r="A1328" s="61">
        <v>525112</v>
      </c>
      <c r="B1328" s="62" t="s">
        <v>32</v>
      </c>
      <c r="C1328" s="63"/>
      <c r="D1328" s="53"/>
      <c r="E1328" s="53"/>
      <c r="F1328" s="53"/>
      <c r="G1328" s="53"/>
      <c r="H1328" s="67"/>
    </row>
    <row r="1329" spans="1:8" ht="12.75" customHeight="1">
      <c r="A1329" s="66" t="s">
        <v>31</v>
      </c>
      <c r="B1329" s="33" t="s">
        <v>53</v>
      </c>
      <c r="C1329" s="53">
        <v>1175000</v>
      </c>
      <c r="D1329" s="53">
        <v>0</v>
      </c>
      <c r="E1329" s="53">
        <v>0</v>
      </c>
      <c r="F1329" s="53">
        <f t="shared" si="303"/>
        <v>0</v>
      </c>
      <c r="G1329" s="53">
        <f t="shared" si="301"/>
        <v>1175000</v>
      </c>
      <c r="H1329" s="67">
        <f t="shared" ref="H1329:H1330" si="307">F1329/C1329*100</f>
        <v>0</v>
      </c>
    </row>
    <row r="1330" spans="1:8" ht="12.75" customHeight="1">
      <c r="A1330" s="66" t="s">
        <v>31</v>
      </c>
      <c r="B1330" s="33" t="s">
        <v>54</v>
      </c>
      <c r="C1330" s="53">
        <v>1880000</v>
      </c>
      <c r="D1330" s="53">
        <v>0</v>
      </c>
      <c r="E1330" s="53">
        <v>0</v>
      </c>
      <c r="F1330" s="53">
        <f t="shared" si="303"/>
        <v>0</v>
      </c>
      <c r="G1330" s="53">
        <f t="shared" si="301"/>
        <v>1880000</v>
      </c>
      <c r="H1330" s="67">
        <f t="shared" si="307"/>
        <v>0</v>
      </c>
    </row>
    <row r="1331" spans="1:8" ht="12.75" customHeight="1">
      <c r="A1331" s="61">
        <v>525113</v>
      </c>
      <c r="B1331" s="62" t="s">
        <v>39</v>
      </c>
      <c r="C1331" s="63"/>
      <c r="D1331" s="53"/>
      <c r="E1331" s="53"/>
      <c r="F1331" s="53"/>
      <c r="G1331" s="53"/>
      <c r="H1331" s="67"/>
    </row>
    <row r="1332" spans="1:8" ht="12.75" customHeight="1">
      <c r="A1332" s="66" t="s">
        <v>31</v>
      </c>
      <c r="B1332" s="33" t="s">
        <v>52</v>
      </c>
      <c r="C1332" s="53">
        <v>2000000</v>
      </c>
      <c r="D1332" s="53">
        <v>0</v>
      </c>
      <c r="E1332" s="53">
        <v>0</v>
      </c>
      <c r="F1332" s="53">
        <f t="shared" si="303"/>
        <v>0</v>
      </c>
      <c r="G1332" s="53">
        <f t="shared" si="301"/>
        <v>2000000</v>
      </c>
      <c r="H1332" s="67">
        <f t="shared" ref="H1332" si="308">F1332/C1332*100</f>
        <v>0</v>
      </c>
    </row>
    <row r="1333" spans="1:8" ht="12.75" customHeight="1">
      <c r="A1333" s="61">
        <v>525115</v>
      </c>
      <c r="B1333" s="62" t="s">
        <v>43</v>
      </c>
      <c r="C1333" s="63"/>
      <c r="D1333" s="53"/>
      <c r="E1333" s="53"/>
      <c r="F1333" s="53"/>
      <c r="G1333" s="53"/>
      <c r="H1333" s="67"/>
    </row>
    <row r="1334" spans="1:8" ht="12.75" customHeight="1">
      <c r="A1334" s="66" t="s">
        <v>31</v>
      </c>
      <c r="B1334" s="33" t="s">
        <v>55</v>
      </c>
      <c r="C1334" s="53">
        <v>500000</v>
      </c>
      <c r="D1334" s="53">
        <v>0</v>
      </c>
      <c r="E1334" s="53">
        <v>0</v>
      </c>
      <c r="F1334" s="53">
        <f t="shared" si="303"/>
        <v>0</v>
      </c>
      <c r="G1334" s="53">
        <f t="shared" si="301"/>
        <v>500000</v>
      </c>
      <c r="H1334" s="67">
        <f t="shared" ref="H1334" si="309">F1334/C1334*100</f>
        <v>0</v>
      </c>
    </row>
    <row r="1335" spans="1:8" ht="12.75" customHeight="1">
      <c r="A1335" s="58" t="s">
        <v>56</v>
      </c>
      <c r="B1335" s="59" t="s">
        <v>57</v>
      </c>
      <c r="C1335" s="60"/>
      <c r="D1335" s="53"/>
      <c r="E1335" s="60"/>
      <c r="F1335" s="53"/>
      <c r="G1335" s="53"/>
      <c r="H1335" s="67"/>
    </row>
    <row r="1336" spans="1:8" ht="12.75" customHeight="1">
      <c r="A1336" s="61">
        <v>525111</v>
      </c>
      <c r="B1336" s="62" t="s">
        <v>30</v>
      </c>
      <c r="C1336" s="63"/>
      <c r="D1336" s="53"/>
      <c r="E1336" s="53"/>
      <c r="F1336" s="53"/>
      <c r="G1336" s="53"/>
      <c r="H1336" s="67"/>
    </row>
    <row r="1337" spans="1:8" ht="12.75" customHeight="1">
      <c r="A1337" s="66" t="s">
        <v>31</v>
      </c>
      <c r="B1337" s="33" t="s">
        <v>58</v>
      </c>
      <c r="C1337" s="53">
        <v>2000000</v>
      </c>
      <c r="D1337" s="53">
        <v>2000000</v>
      </c>
      <c r="E1337" s="53"/>
      <c r="F1337" s="53">
        <f t="shared" si="303"/>
        <v>2000000</v>
      </c>
      <c r="G1337" s="53">
        <f t="shared" si="301"/>
        <v>0</v>
      </c>
      <c r="H1337" s="67">
        <f t="shared" ref="H1337" si="310">F1337/C1337*100</f>
        <v>100</v>
      </c>
    </row>
    <row r="1338" spans="1:8" ht="12.75" customHeight="1">
      <c r="A1338" s="61">
        <v>525112</v>
      </c>
      <c r="B1338" s="62" t="s">
        <v>32</v>
      </c>
      <c r="C1338" s="63"/>
      <c r="D1338" s="53">
        <v>0</v>
      </c>
      <c r="E1338" s="53"/>
      <c r="F1338" s="53"/>
      <c r="G1338" s="53"/>
      <c r="H1338" s="67"/>
    </row>
    <row r="1339" spans="1:8" ht="12.75" customHeight="1">
      <c r="A1339" s="66" t="s">
        <v>31</v>
      </c>
      <c r="B1339" s="33" t="s">
        <v>53</v>
      </c>
      <c r="C1339" s="53">
        <v>2025000</v>
      </c>
      <c r="D1339" s="53">
        <v>0</v>
      </c>
      <c r="E1339" s="53">
        <v>0</v>
      </c>
      <c r="F1339" s="53">
        <f t="shared" si="303"/>
        <v>0</v>
      </c>
      <c r="G1339" s="53">
        <f t="shared" si="301"/>
        <v>2025000</v>
      </c>
      <c r="H1339" s="67">
        <f t="shared" ref="H1339:H1340" si="311">F1339/C1339*100</f>
        <v>0</v>
      </c>
    </row>
    <row r="1340" spans="1:8" ht="12.75" customHeight="1">
      <c r="A1340" s="66" t="s">
        <v>31</v>
      </c>
      <c r="B1340" s="33" t="s">
        <v>54</v>
      </c>
      <c r="C1340" s="53">
        <v>3240000</v>
      </c>
      <c r="D1340" s="53">
        <v>0</v>
      </c>
      <c r="E1340" s="53">
        <v>0</v>
      </c>
      <c r="F1340" s="53">
        <f t="shared" si="303"/>
        <v>0</v>
      </c>
      <c r="G1340" s="53">
        <f t="shared" si="301"/>
        <v>3240000</v>
      </c>
      <c r="H1340" s="67">
        <f t="shared" si="311"/>
        <v>0</v>
      </c>
    </row>
    <row r="1341" spans="1:8" ht="12.75" customHeight="1">
      <c r="A1341" s="61">
        <v>525115</v>
      </c>
      <c r="B1341" s="62" t="s">
        <v>43</v>
      </c>
      <c r="C1341" s="63"/>
      <c r="D1341" s="53">
        <v>0</v>
      </c>
      <c r="E1341" s="53"/>
      <c r="F1341" s="53"/>
      <c r="G1341" s="53"/>
      <c r="H1341" s="67"/>
    </row>
    <row r="1342" spans="1:8" ht="12.75" customHeight="1">
      <c r="A1342" s="66" t="s">
        <v>31</v>
      </c>
      <c r="B1342" s="33" t="s">
        <v>55</v>
      </c>
      <c r="C1342" s="53">
        <v>500000</v>
      </c>
      <c r="D1342" s="53">
        <v>300000</v>
      </c>
      <c r="E1342" s="53"/>
      <c r="F1342" s="53">
        <f t="shared" si="303"/>
        <v>300000</v>
      </c>
      <c r="G1342" s="53">
        <f t="shared" si="301"/>
        <v>200000</v>
      </c>
      <c r="H1342" s="67">
        <f t="shared" ref="H1342" si="312">F1342/C1342*100</f>
        <v>60</v>
      </c>
    </row>
    <row r="1343" spans="1:8" ht="12.75" customHeight="1">
      <c r="A1343" s="54">
        <v>52</v>
      </c>
      <c r="B1343" s="54" t="s">
        <v>61</v>
      </c>
      <c r="C1343" s="55"/>
      <c r="D1343" s="56">
        <v>0</v>
      </c>
      <c r="E1343" s="56"/>
      <c r="F1343" s="56"/>
      <c r="G1343" s="56"/>
      <c r="H1343" s="69"/>
    </row>
    <row r="1344" spans="1:8" ht="12.75" customHeight="1">
      <c r="A1344" s="58" t="s">
        <v>29</v>
      </c>
      <c r="B1344" s="59" t="s">
        <v>62</v>
      </c>
      <c r="C1344" s="60"/>
      <c r="D1344" s="53"/>
      <c r="E1344" s="60"/>
      <c r="F1344" s="53"/>
      <c r="G1344" s="53"/>
      <c r="H1344" s="67"/>
    </row>
    <row r="1345" spans="1:8" ht="12.75" customHeight="1">
      <c r="A1345" s="66">
        <v>525119</v>
      </c>
      <c r="B1345" s="33" t="s">
        <v>63</v>
      </c>
      <c r="C1345" s="53"/>
      <c r="D1345" s="53"/>
      <c r="E1345" s="53"/>
      <c r="F1345" s="53"/>
      <c r="G1345" s="53"/>
      <c r="H1345" s="67"/>
    </row>
    <row r="1346" spans="1:8" ht="12.75" customHeight="1">
      <c r="A1346" s="70" t="s">
        <v>31</v>
      </c>
      <c r="B1346" s="33" t="s">
        <v>64</v>
      </c>
      <c r="C1346" s="53"/>
      <c r="D1346" s="53"/>
      <c r="E1346" s="53"/>
      <c r="F1346" s="53"/>
      <c r="G1346" s="53"/>
      <c r="H1346" s="67"/>
    </row>
    <row r="1347" spans="1:8" ht="12.75" customHeight="1">
      <c r="A1347" s="70" t="s">
        <v>31</v>
      </c>
      <c r="B1347" s="33" t="s">
        <v>65</v>
      </c>
      <c r="C1347" s="53">
        <v>70500000</v>
      </c>
      <c r="D1347" s="53">
        <v>0</v>
      </c>
      <c r="E1347" s="53">
        <v>0</v>
      </c>
      <c r="F1347" s="53">
        <f t="shared" si="303"/>
        <v>0</v>
      </c>
      <c r="G1347" s="53">
        <f t="shared" si="301"/>
        <v>70500000</v>
      </c>
      <c r="H1347" s="67">
        <f t="shared" ref="H1347:H1348" si="313">F1347/C1347*100</f>
        <v>0</v>
      </c>
    </row>
    <row r="1348" spans="1:8" ht="12.75" customHeight="1">
      <c r="A1348" s="70" t="s">
        <v>31</v>
      </c>
      <c r="B1348" s="33" t="s">
        <v>66</v>
      </c>
      <c r="C1348" s="53">
        <v>21150000</v>
      </c>
      <c r="D1348" s="53">
        <v>0</v>
      </c>
      <c r="E1348" s="53">
        <v>0</v>
      </c>
      <c r="F1348" s="53">
        <f t="shared" si="303"/>
        <v>0</v>
      </c>
      <c r="G1348" s="53">
        <f t="shared" si="301"/>
        <v>21150000</v>
      </c>
      <c r="H1348" s="67">
        <f t="shared" si="313"/>
        <v>0</v>
      </c>
    </row>
    <row r="1349" spans="1:8" ht="12.75" customHeight="1">
      <c r="A1349" s="70" t="s">
        <v>31</v>
      </c>
      <c r="B1349" s="33" t="s">
        <v>67</v>
      </c>
      <c r="C1349" s="53"/>
      <c r="D1349" s="53"/>
      <c r="E1349" s="53"/>
      <c r="F1349" s="53"/>
      <c r="G1349" s="53"/>
      <c r="H1349" s="67"/>
    </row>
    <row r="1350" spans="1:8" ht="12.75" customHeight="1">
      <c r="A1350" s="70" t="s">
        <v>31</v>
      </c>
      <c r="B1350" s="33" t="s">
        <v>68</v>
      </c>
      <c r="C1350" s="53">
        <v>121500000</v>
      </c>
      <c r="D1350" s="53">
        <v>0</v>
      </c>
      <c r="E1350" s="53">
        <v>0</v>
      </c>
      <c r="F1350" s="53">
        <f t="shared" si="303"/>
        <v>0</v>
      </c>
      <c r="G1350" s="53">
        <f t="shared" si="301"/>
        <v>121500000</v>
      </c>
      <c r="H1350" s="67">
        <f t="shared" ref="H1350:H1351" si="314">F1350/C1350*100</f>
        <v>0</v>
      </c>
    </row>
    <row r="1351" spans="1:8" ht="12.75" customHeight="1">
      <c r="A1351" s="70" t="s">
        <v>31</v>
      </c>
      <c r="B1351" s="33" t="s">
        <v>66</v>
      </c>
      <c r="C1351" s="53">
        <v>36450000</v>
      </c>
      <c r="D1351" s="53">
        <v>0</v>
      </c>
      <c r="E1351" s="53">
        <v>0</v>
      </c>
      <c r="F1351" s="53">
        <f t="shared" si="303"/>
        <v>0</v>
      </c>
      <c r="G1351" s="53">
        <f t="shared" si="301"/>
        <v>36450000</v>
      </c>
      <c r="H1351" s="67">
        <f t="shared" si="314"/>
        <v>0</v>
      </c>
    </row>
    <row r="1352" spans="1:8" ht="12.75" customHeight="1">
      <c r="A1352" s="70" t="s">
        <v>31</v>
      </c>
      <c r="B1352" s="33" t="s">
        <v>69</v>
      </c>
      <c r="C1352" s="53"/>
      <c r="D1352" s="53"/>
      <c r="E1352" s="53"/>
      <c r="F1352" s="53"/>
      <c r="G1352" s="53"/>
      <c r="H1352" s="67"/>
    </row>
    <row r="1353" spans="1:8" ht="12.75" customHeight="1">
      <c r="A1353" s="70" t="s">
        <v>31</v>
      </c>
      <c r="B1353" s="33" t="s">
        <v>68</v>
      </c>
      <c r="C1353" s="53">
        <v>37500000</v>
      </c>
      <c r="D1353" s="53">
        <v>0</v>
      </c>
      <c r="E1353" s="53">
        <v>0</v>
      </c>
      <c r="F1353" s="53">
        <f t="shared" si="303"/>
        <v>0</v>
      </c>
      <c r="G1353" s="53">
        <f t="shared" si="301"/>
        <v>37500000</v>
      </c>
      <c r="H1353" s="67">
        <f t="shared" ref="H1353:H1354" si="315">F1353/C1353*100</f>
        <v>0</v>
      </c>
    </row>
    <row r="1354" spans="1:8" ht="12.75" customHeight="1">
      <c r="A1354" s="70" t="s">
        <v>31</v>
      </c>
      <c r="B1354" s="33" t="s">
        <v>66</v>
      </c>
      <c r="C1354" s="53">
        <v>11250000</v>
      </c>
      <c r="D1354" s="53">
        <v>0</v>
      </c>
      <c r="E1354" s="53">
        <v>0</v>
      </c>
      <c r="F1354" s="53">
        <f t="shared" si="303"/>
        <v>0</v>
      </c>
      <c r="G1354" s="53">
        <f t="shared" si="301"/>
        <v>11250000</v>
      </c>
      <c r="H1354" s="67">
        <f t="shared" si="315"/>
        <v>0</v>
      </c>
    </row>
    <row r="1355" spans="1:8" ht="12.75" customHeight="1">
      <c r="A1355" s="66">
        <v>525121</v>
      </c>
      <c r="B1355" s="33" t="s">
        <v>70</v>
      </c>
      <c r="C1355" s="53"/>
      <c r="D1355" s="53"/>
      <c r="E1355" s="53"/>
      <c r="F1355" s="53"/>
      <c r="G1355" s="53"/>
      <c r="H1355" s="67"/>
    </row>
    <row r="1356" spans="1:8" ht="12.75" customHeight="1">
      <c r="A1356" s="66" t="s">
        <v>31</v>
      </c>
      <c r="B1356" s="33" t="s">
        <v>71</v>
      </c>
      <c r="C1356" s="53">
        <v>64861000</v>
      </c>
      <c r="D1356" s="53">
        <v>2943000</v>
      </c>
      <c r="E1356" s="53">
        <v>9855500</v>
      </c>
      <c r="F1356" s="53">
        <f t="shared" si="303"/>
        <v>12798500</v>
      </c>
      <c r="G1356" s="53">
        <f t="shared" si="301"/>
        <v>52062500</v>
      </c>
      <c r="H1356" s="67">
        <f t="shared" ref="H1356:H1357" si="316">F1356/C1356*100</f>
        <v>19.732196543377377</v>
      </c>
    </row>
    <row r="1357" spans="1:8" ht="12.75" customHeight="1">
      <c r="A1357" s="66" t="s">
        <v>31</v>
      </c>
      <c r="B1357" s="33" t="s">
        <v>72</v>
      </c>
      <c r="C1357" s="53">
        <v>150000000</v>
      </c>
      <c r="D1357" s="53">
        <v>54806700</v>
      </c>
      <c r="E1357" s="53">
        <v>13214500</v>
      </c>
      <c r="F1357" s="53">
        <f t="shared" si="303"/>
        <v>68021200</v>
      </c>
      <c r="G1357" s="53">
        <f t="shared" si="301"/>
        <v>81978800</v>
      </c>
      <c r="H1357" s="67">
        <f t="shared" si="316"/>
        <v>45.347466666666669</v>
      </c>
    </row>
    <row r="1358" spans="1:8" ht="12.75" customHeight="1">
      <c r="A1358" s="58" t="s">
        <v>50</v>
      </c>
      <c r="B1358" s="59" t="s">
        <v>51</v>
      </c>
      <c r="C1358" s="60"/>
      <c r="D1358" s="53"/>
      <c r="E1358" s="53"/>
      <c r="F1358" s="53"/>
      <c r="G1358" s="53"/>
      <c r="H1358" s="67"/>
    </row>
    <row r="1359" spans="1:8" ht="12.75" customHeight="1">
      <c r="A1359" s="66">
        <v>525113</v>
      </c>
      <c r="B1359" s="33" t="s">
        <v>39</v>
      </c>
      <c r="C1359" s="53"/>
      <c r="D1359" s="53"/>
      <c r="E1359" s="53"/>
      <c r="F1359" s="53"/>
      <c r="G1359" s="53"/>
      <c r="H1359" s="67"/>
    </row>
    <row r="1360" spans="1:8" ht="12.75" customHeight="1">
      <c r="A1360" s="66" t="s">
        <v>31</v>
      </c>
      <c r="B1360" s="33" t="s">
        <v>73</v>
      </c>
      <c r="C1360" s="53">
        <v>10500000</v>
      </c>
      <c r="D1360" s="53">
        <v>1200000</v>
      </c>
      <c r="E1360" s="53"/>
      <c r="F1360" s="53">
        <f t="shared" si="303"/>
        <v>1200000</v>
      </c>
      <c r="G1360" s="53">
        <f t="shared" si="301"/>
        <v>9300000</v>
      </c>
      <c r="H1360" s="67">
        <f t="shared" ref="H1360:H1362" si="317">F1360/C1360*100</f>
        <v>11.428571428571429</v>
      </c>
    </row>
    <row r="1361" spans="1:8" ht="12.75" customHeight="1">
      <c r="A1361" s="66" t="s">
        <v>31</v>
      </c>
      <c r="B1361" s="33" t="s">
        <v>74</v>
      </c>
      <c r="C1361" s="53">
        <v>10000000</v>
      </c>
      <c r="D1361" s="53">
        <v>600000</v>
      </c>
      <c r="E1361" s="53"/>
      <c r="F1361" s="53">
        <f t="shared" si="303"/>
        <v>600000</v>
      </c>
      <c r="G1361" s="53">
        <f t="shared" si="301"/>
        <v>9400000</v>
      </c>
      <c r="H1361" s="67">
        <f t="shared" si="317"/>
        <v>6</v>
      </c>
    </row>
    <row r="1362" spans="1:8" ht="12.75" customHeight="1">
      <c r="A1362" s="66"/>
      <c r="B1362" s="33" t="s">
        <v>158</v>
      </c>
      <c r="C1362" s="53">
        <v>8000000</v>
      </c>
      <c r="D1362" s="53">
        <v>0</v>
      </c>
      <c r="E1362" s="53">
        <v>0</v>
      </c>
      <c r="F1362" s="53">
        <f t="shared" si="303"/>
        <v>0</v>
      </c>
      <c r="G1362" s="53">
        <f t="shared" si="301"/>
        <v>8000000</v>
      </c>
      <c r="H1362" s="67">
        <f t="shared" si="317"/>
        <v>0</v>
      </c>
    </row>
    <row r="1363" spans="1:8" ht="12.75" customHeight="1">
      <c r="A1363" s="66">
        <v>525115</v>
      </c>
      <c r="B1363" s="33" t="s">
        <v>43</v>
      </c>
      <c r="C1363" s="53"/>
      <c r="D1363" s="53"/>
      <c r="E1363" s="53"/>
      <c r="F1363" s="53"/>
      <c r="G1363" s="53"/>
      <c r="H1363" s="67"/>
    </row>
    <row r="1364" spans="1:8" ht="12.75" customHeight="1">
      <c r="A1364" s="66" t="s">
        <v>31</v>
      </c>
      <c r="B1364" s="33" t="s">
        <v>160</v>
      </c>
      <c r="C1364" s="53">
        <v>3600000</v>
      </c>
      <c r="D1364" s="53">
        <v>0</v>
      </c>
      <c r="E1364" s="53">
        <v>0</v>
      </c>
      <c r="F1364" s="53">
        <f t="shared" si="303"/>
        <v>0</v>
      </c>
      <c r="G1364" s="53">
        <f t="shared" si="301"/>
        <v>3600000</v>
      </c>
      <c r="H1364" s="67">
        <f t="shared" ref="H1364:H1366" si="318">F1364/C1364*100</f>
        <v>0</v>
      </c>
    </row>
    <row r="1365" spans="1:8" ht="12.75" customHeight="1">
      <c r="A1365" s="66" t="s">
        <v>31</v>
      </c>
      <c r="B1365" s="33" t="s">
        <v>159</v>
      </c>
      <c r="C1365" s="53">
        <v>10500000</v>
      </c>
      <c r="D1365" s="53">
        <v>1500000</v>
      </c>
      <c r="E1365" s="53"/>
      <c r="F1365" s="53">
        <f t="shared" si="303"/>
        <v>1500000</v>
      </c>
      <c r="G1365" s="53">
        <f t="shared" ref="G1365:G1428" si="319">C1365-F1365</f>
        <v>9000000</v>
      </c>
      <c r="H1365" s="67">
        <f t="shared" si="318"/>
        <v>14.285714285714285</v>
      </c>
    </row>
    <row r="1366" spans="1:8" ht="12.75" customHeight="1">
      <c r="A1366" s="66" t="s">
        <v>31</v>
      </c>
      <c r="B1366" s="33" t="s">
        <v>76</v>
      </c>
      <c r="C1366" s="53">
        <v>21000000</v>
      </c>
      <c r="D1366" s="53">
        <v>450000</v>
      </c>
      <c r="E1366" s="53"/>
      <c r="F1366" s="53">
        <f t="shared" si="303"/>
        <v>450000</v>
      </c>
      <c r="G1366" s="53">
        <f t="shared" si="319"/>
        <v>20550000</v>
      </c>
      <c r="H1366" s="67">
        <f t="shared" si="318"/>
        <v>2.1428571428571428</v>
      </c>
    </row>
    <row r="1367" spans="1:8" ht="12.75" customHeight="1">
      <c r="A1367" s="58" t="s">
        <v>56</v>
      </c>
      <c r="B1367" s="59" t="s">
        <v>77</v>
      </c>
      <c r="C1367" s="60"/>
      <c r="D1367" s="53"/>
      <c r="E1367" s="60"/>
      <c r="F1367" s="53"/>
      <c r="G1367" s="53"/>
      <c r="H1367" s="67"/>
    </row>
    <row r="1368" spans="1:8" ht="12.75" customHeight="1">
      <c r="A1368" s="66">
        <v>525113</v>
      </c>
      <c r="B1368" s="33" t="s">
        <v>39</v>
      </c>
      <c r="C1368" s="53"/>
      <c r="D1368" s="53"/>
      <c r="E1368" s="53"/>
      <c r="F1368" s="53"/>
      <c r="G1368" s="53"/>
      <c r="H1368" s="67"/>
    </row>
    <row r="1369" spans="1:8" ht="12.75" customHeight="1">
      <c r="A1369" s="66" t="s">
        <v>31</v>
      </c>
      <c r="B1369" s="33" t="s">
        <v>78</v>
      </c>
      <c r="C1369" s="53">
        <v>6300000</v>
      </c>
      <c r="D1369" s="53">
        <v>900000</v>
      </c>
      <c r="E1369" s="53"/>
      <c r="F1369" s="53">
        <f t="shared" si="303"/>
        <v>900000</v>
      </c>
      <c r="G1369" s="53">
        <f t="shared" si="319"/>
        <v>5400000</v>
      </c>
      <c r="H1369" s="67">
        <f t="shared" ref="H1369:H1371" si="320">F1369/C1369*100</f>
        <v>14.285714285714285</v>
      </c>
    </row>
    <row r="1370" spans="1:8" ht="12.75" customHeight="1">
      <c r="A1370" s="66" t="s">
        <v>31</v>
      </c>
      <c r="B1370" s="33" t="s">
        <v>79</v>
      </c>
      <c r="C1370" s="53">
        <v>16000000</v>
      </c>
      <c r="D1370" s="53">
        <v>250000</v>
      </c>
      <c r="E1370" s="53"/>
      <c r="F1370" s="53">
        <f t="shared" ref="F1370:F1433" si="321">E1370+D1370</f>
        <v>250000</v>
      </c>
      <c r="G1370" s="53">
        <f t="shared" si="319"/>
        <v>15750000</v>
      </c>
      <c r="H1370" s="67">
        <f t="shared" si="320"/>
        <v>1.5625</v>
      </c>
    </row>
    <row r="1371" spans="1:8" ht="12.75" customHeight="1">
      <c r="A1371" s="66"/>
      <c r="B1371" s="33" t="s">
        <v>158</v>
      </c>
      <c r="C1371" s="53">
        <v>20000000</v>
      </c>
      <c r="D1371" s="53">
        <v>0</v>
      </c>
      <c r="E1371" s="53">
        <v>0</v>
      </c>
      <c r="F1371" s="53">
        <f t="shared" si="321"/>
        <v>0</v>
      </c>
      <c r="G1371" s="53">
        <f t="shared" si="319"/>
        <v>20000000</v>
      </c>
      <c r="H1371" s="67">
        <f t="shared" si="320"/>
        <v>0</v>
      </c>
    </row>
    <row r="1372" spans="1:8" ht="12.75" customHeight="1">
      <c r="A1372" s="66">
        <v>525115</v>
      </c>
      <c r="B1372" s="33" t="s">
        <v>43</v>
      </c>
      <c r="C1372" s="53"/>
      <c r="D1372" s="53"/>
      <c r="E1372" s="53"/>
      <c r="F1372" s="53">
        <f t="shared" si="321"/>
        <v>0</v>
      </c>
      <c r="G1372" s="53">
        <f t="shared" si="319"/>
        <v>0</v>
      </c>
      <c r="H1372" s="67"/>
    </row>
    <row r="1373" spans="1:8" ht="12.75" customHeight="1">
      <c r="A1373" s="66" t="s">
        <v>31</v>
      </c>
      <c r="B1373" s="33" t="s">
        <v>75</v>
      </c>
      <c r="C1373" s="53">
        <v>6300000</v>
      </c>
      <c r="D1373" s="53">
        <v>1350000</v>
      </c>
      <c r="E1373" s="53"/>
      <c r="F1373" s="53">
        <f t="shared" si="321"/>
        <v>1350000</v>
      </c>
      <c r="G1373" s="53">
        <f t="shared" si="319"/>
        <v>4950000</v>
      </c>
      <c r="H1373" s="67">
        <f t="shared" ref="H1373:H1375" si="322">F1373/C1373*100</f>
        <v>21.428571428571427</v>
      </c>
    </row>
    <row r="1374" spans="1:8" ht="12.75" customHeight="1">
      <c r="A1374" s="66" t="s">
        <v>31</v>
      </c>
      <c r="B1374" s="33" t="s">
        <v>80</v>
      </c>
      <c r="C1374" s="53">
        <v>1500000</v>
      </c>
      <c r="D1374" s="53">
        <v>0</v>
      </c>
      <c r="E1374" s="53">
        <v>0</v>
      </c>
      <c r="F1374" s="53">
        <f t="shared" si="321"/>
        <v>0</v>
      </c>
      <c r="G1374" s="53">
        <f t="shared" si="319"/>
        <v>1500000</v>
      </c>
      <c r="H1374" s="67">
        <f t="shared" si="322"/>
        <v>0</v>
      </c>
    </row>
    <row r="1375" spans="1:8" ht="12.75" customHeight="1">
      <c r="A1375" s="66" t="s">
        <v>31</v>
      </c>
      <c r="B1375" s="33" t="s">
        <v>81</v>
      </c>
      <c r="C1375" s="53">
        <v>21000000</v>
      </c>
      <c r="D1375" s="53">
        <v>750000</v>
      </c>
      <c r="E1375" s="53"/>
      <c r="F1375" s="53">
        <f t="shared" si="321"/>
        <v>750000</v>
      </c>
      <c r="G1375" s="53">
        <f t="shared" si="319"/>
        <v>20250000</v>
      </c>
      <c r="H1375" s="67">
        <f t="shared" si="322"/>
        <v>3.5714285714285712</v>
      </c>
    </row>
    <row r="1376" spans="1:8" ht="12.75" customHeight="1">
      <c r="A1376" s="54">
        <v>53</v>
      </c>
      <c r="B1376" s="54" t="s">
        <v>82</v>
      </c>
      <c r="C1376" s="55"/>
      <c r="D1376" s="56"/>
      <c r="E1376" s="56"/>
      <c r="F1376" s="69"/>
      <c r="G1376" s="69"/>
      <c r="H1376" s="69"/>
    </row>
    <row r="1377" spans="1:8" ht="12.75" customHeight="1">
      <c r="A1377" s="58" t="s">
        <v>50</v>
      </c>
      <c r="B1377" s="59" t="s">
        <v>51</v>
      </c>
      <c r="C1377" s="60"/>
      <c r="D1377" s="53"/>
      <c r="E1377" s="60"/>
      <c r="F1377" s="53"/>
      <c r="G1377" s="53"/>
      <c r="H1377" s="67"/>
    </row>
    <row r="1378" spans="1:8" ht="12.75" customHeight="1">
      <c r="A1378" s="66">
        <v>525113</v>
      </c>
      <c r="B1378" s="33" t="s">
        <v>39</v>
      </c>
      <c r="C1378" s="53"/>
      <c r="D1378" s="53"/>
      <c r="E1378" s="53"/>
      <c r="F1378" s="53"/>
      <c r="G1378" s="53"/>
      <c r="H1378" s="67"/>
    </row>
    <row r="1379" spans="1:8" ht="12.75" customHeight="1">
      <c r="A1379" s="66" t="s">
        <v>31</v>
      </c>
      <c r="B1379" s="33" t="s">
        <v>83</v>
      </c>
      <c r="C1379" s="53">
        <v>3600000</v>
      </c>
      <c r="D1379" s="53">
        <v>0</v>
      </c>
      <c r="E1379" s="53">
        <v>0</v>
      </c>
      <c r="F1379" s="53">
        <f t="shared" si="321"/>
        <v>0</v>
      </c>
      <c r="G1379" s="53">
        <f t="shared" si="319"/>
        <v>3600000</v>
      </c>
      <c r="H1379" s="67">
        <f t="shared" ref="H1379:H1386" si="323">F1379/C1379*100</f>
        <v>0</v>
      </c>
    </row>
    <row r="1380" spans="1:8" ht="12.75" customHeight="1">
      <c r="A1380" s="66" t="s">
        <v>31</v>
      </c>
      <c r="B1380" s="33" t="s">
        <v>84</v>
      </c>
      <c r="C1380" s="53">
        <v>3650000</v>
      </c>
      <c r="D1380" s="53">
        <v>0</v>
      </c>
      <c r="E1380" s="53">
        <v>0</v>
      </c>
      <c r="F1380" s="53">
        <f t="shared" si="321"/>
        <v>0</v>
      </c>
      <c r="G1380" s="53">
        <f t="shared" si="319"/>
        <v>3650000</v>
      </c>
      <c r="H1380" s="67">
        <f t="shared" si="323"/>
        <v>0</v>
      </c>
    </row>
    <row r="1381" spans="1:8" ht="12.75" customHeight="1">
      <c r="A1381" s="66"/>
      <c r="B1381" s="33" t="s">
        <v>386</v>
      </c>
      <c r="C1381" s="53">
        <v>3030000</v>
      </c>
      <c r="D1381" s="53">
        <v>0</v>
      </c>
      <c r="E1381" s="53">
        <v>0</v>
      </c>
      <c r="F1381" s="53">
        <f t="shared" si="321"/>
        <v>0</v>
      </c>
      <c r="G1381" s="53">
        <f t="shared" si="319"/>
        <v>3030000</v>
      </c>
      <c r="H1381" s="67">
        <f t="shared" si="323"/>
        <v>0</v>
      </c>
    </row>
    <row r="1382" spans="1:8" ht="12.75" customHeight="1">
      <c r="A1382" s="66"/>
      <c r="B1382" s="33" t="s">
        <v>387</v>
      </c>
      <c r="C1382" s="53">
        <v>6060000</v>
      </c>
      <c r="D1382" s="53">
        <v>0</v>
      </c>
      <c r="E1382" s="53">
        <v>0</v>
      </c>
      <c r="F1382" s="53">
        <f t="shared" si="321"/>
        <v>0</v>
      </c>
      <c r="G1382" s="53">
        <f t="shared" si="319"/>
        <v>6060000</v>
      </c>
      <c r="H1382" s="67">
        <f t="shared" si="323"/>
        <v>0</v>
      </c>
    </row>
    <row r="1383" spans="1:8" ht="12.75" customHeight="1">
      <c r="A1383" s="66"/>
      <c r="B1383" s="33" t="s">
        <v>388</v>
      </c>
      <c r="C1383" s="53">
        <v>2350000</v>
      </c>
      <c r="D1383" s="53">
        <v>0</v>
      </c>
      <c r="E1383" s="53">
        <v>0</v>
      </c>
      <c r="F1383" s="53">
        <f t="shared" si="321"/>
        <v>0</v>
      </c>
      <c r="G1383" s="53">
        <f t="shared" si="319"/>
        <v>2350000</v>
      </c>
      <c r="H1383" s="67">
        <f t="shared" si="323"/>
        <v>0</v>
      </c>
    </row>
    <row r="1384" spans="1:8" ht="12.75" customHeight="1">
      <c r="A1384" s="66"/>
      <c r="B1384" s="33" t="s">
        <v>389</v>
      </c>
      <c r="C1384" s="53">
        <v>3525000</v>
      </c>
      <c r="D1384" s="53">
        <v>0</v>
      </c>
      <c r="E1384" s="53">
        <v>0</v>
      </c>
      <c r="F1384" s="53">
        <f t="shared" si="321"/>
        <v>0</v>
      </c>
      <c r="G1384" s="53">
        <f t="shared" si="319"/>
        <v>3525000</v>
      </c>
      <c r="H1384" s="67">
        <f t="shared" si="323"/>
        <v>0</v>
      </c>
    </row>
    <row r="1385" spans="1:8" ht="12.75" customHeight="1">
      <c r="A1385" s="66"/>
      <c r="B1385" s="33" t="s">
        <v>390</v>
      </c>
      <c r="C1385" s="53">
        <v>3525000</v>
      </c>
      <c r="D1385" s="53">
        <v>0</v>
      </c>
      <c r="E1385" s="53">
        <v>0</v>
      </c>
      <c r="F1385" s="53">
        <f t="shared" si="321"/>
        <v>0</v>
      </c>
      <c r="G1385" s="53">
        <f t="shared" si="319"/>
        <v>3525000</v>
      </c>
      <c r="H1385" s="67">
        <f t="shared" si="323"/>
        <v>0</v>
      </c>
    </row>
    <row r="1386" spans="1:8" ht="12.75" customHeight="1">
      <c r="A1386" s="66"/>
      <c r="B1386" s="33" t="s">
        <v>391</v>
      </c>
      <c r="C1386" s="53">
        <v>1175000</v>
      </c>
      <c r="D1386" s="53">
        <v>0</v>
      </c>
      <c r="E1386" s="53">
        <v>0</v>
      </c>
      <c r="F1386" s="53">
        <f t="shared" si="321"/>
        <v>0</v>
      </c>
      <c r="G1386" s="53">
        <f t="shared" si="319"/>
        <v>1175000</v>
      </c>
      <c r="H1386" s="67">
        <f t="shared" si="323"/>
        <v>0</v>
      </c>
    </row>
    <row r="1387" spans="1:8" ht="12.75" customHeight="1">
      <c r="A1387" s="66">
        <v>525115</v>
      </c>
      <c r="B1387" s="33" t="s">
        <v>43</v>
      </c>
      <c r="C1387" s="53"/>
      <c r="D1387" s="53"/>
      <c r="E1387" s="53"/>
      <c r="F1387" s="53"/>
      <c r="G1387" s="53">
        <f t="shared" si="319"/>
        <v>0</v>
      </c>
      <c r="H1387" s="67"/>
    </row>
    <row r="1388" spans="1:8" ht="12.75" customHeight="1">
      <c r="A1388" s="66" t="s">
        <v>31</v>
      </c>
      <c r="B1388" s="33" t="s">
        <v>392</v>
      </c>
      <c r="C1388" s="53">
        <v>4000000</v>
      </c>
      <c r="D1388" s="53">
        <v>1080000</v>
      </c>
      <c r="E1388" s="53"/>
      <c r="F1388" s="53">
        <f t="shared" si="321"/>
        <v>1080000</v>
      </c>
      <c r="G1388" s="53">
        <f t="shared" si="319"/>
        <v>2920000</v>
      </c>
      <c r="H1388" s="67">
        <f t="shared" ref="H1388:H1394" si="324">F1388/C1388*100</f>
        <v>27</v>
      </c>
    </row>
    <row r="1389" spans="1:8" ht="12.75" customHeight="1">
      <c r="A1389" s="66" t="s">
        <v>31</v>
      </c>
      <c r="B1389" s="33" t="s">
        <v>393</v>
      </c>
      <c r="C1389" s="53">
        <v>300000</v>
      </c>
      <c r="D1389" s="53">
        <v>0</v>
      </c>
      <c r="E1389" s="53">
        <v>0</v>
      </c>
      <c r="F1389" s="53">
        <f t="shared" si="321"/>
        <v>0</v>
      </c>
      <c r="G1389" s="53">
        <f t="shared" si="319"/>
        <v>300000</v>
      </c>
      <c r="H1389" s="67">
        <f t="shared" si="324"/>
        <v>0</v>
      </c>
    </row>
    <row r="1390" spans="1:8" ht="12.75" customHeight="1">
      <c r="A1390" s="66" t="s">
        <v>31</v>
      </c>
      <c r="B1390" s="33" t="s">
        <v>394</v>
      </c>
      <c r="C1390" s="53">
        <v>7500000</v>
      </c>
      <c r="D1390" s="53">
        <v>5970000</v>
      </c>
      <c r="E1390" s="53">
        <v>0</v>
      </c>
      <c r="F1390" s="53">
        <f t="shared" si="321"/>
        <v>5970000</v>
      </c>
      <c r="G1390" s="53">
        <f t="shared" si="319"/>
        <v>1530000</v>
      </c>
      <c r="H1390" s="67">
        <f t="shared" si="324"/>
        <v>79.600000000000009</v>
      </c>
    </row>
    <row r="1391" spans="1:8" ht="12.75" customHeight="1">
      <c r="A1391" s="66" t="s">
        <v>31</v>
      </c>
      <c r="B1391" s="33" t="s">
        <v>395</v>
      </c>
      <c r="C1391" s="53">
        <v>5000000</v>
      </c>
      <c r="D1391" s="53">
        <v>2000000</v>
      </c>
      <c r="E1391" s="53"/>
      <c r="F1391" s="53">
        <f t="shared" si="321"/>
        <v>2000000</v>
      </c>
      <c r="G1391" s="53">
        <f t="shared" si="319"/>
        <v>3000000</v>
      </c>
      <c r="H1391" s="67">
        <f t="shared" si="324"/>
        <v>40</v>
      </c>
    </row>
    <row r="1392" spans="1:8" ht="12.75" customHeight="1">
      <c r="A1392" s="66"/>
      <c r="B1392" s="33" t="s">
        <v>396</v>
      </c>
      <c r="C1392" s="53">
        <v>5000000</v>
      </c>
      <c r="D1392" s="53">
        <v>5000000</v>
      </c>
      <c r="E1392" s="53">
        <v>0</v>
      </c>
      <c r="F1392" s="53">
        <f t="shared" si="321"/>
        <v>5000000</v>
      </c>
      <c r="G1392" s="53">
        <f t="shared" si="319"/>
        <v>0</v>
      </c>
      <c r="H1392" s="67">
        <f t="shared" si="324"/>
        <v>100</v>
      </c>
    </row>
    <row r="1393" spans="1:8" ht="12.75" customHeight="1">
      <c r="A1393" s="66" t="s">
        <v>31</v>
      </c>
      <c r="B1393" s="33" t="s">
        <v>87</v>
      </c>
      <c r="C1393" s="53">
        <v>6000000</v>
      </c>
      <c r="D1393" s="53">
        <v>0</v>
      </c>
      <c r="E1393" s="53">
        <v>0</v>
      </c>
      <c r="F1393" s="53">
        <f t="shared" si="321"/>
        <v>0</v>
      </c>
      <c r="G1393" s="53">
        <f t="shared" si="319"/>
        <v>6000000</v>
      </c>
      <c r="H1393" s="67">
        <f t="shared" si="324"/>
        <v>0</v>
      </c>
    </row>
    <row r="1394" spans="1:8" ht="12.75" customHeight="1">
      <c r="A1394" s="66" t="s">
        <v>31</v>
      </c>
      <c r="B1394" s="33" t="s">
        <v>88</v>
      </c>
      <c r="C1394" s="53">
        <v>4500000</v>
      </c>
      <c r="D1394" s="53">
        <v>0</v>
      </c>
      <c r="E1394" s="53">
        <v>0</v>
      </c>
      <c r="F1394" s="53">
        <f t="shared" si="321"/>
        <v>0</v>
      </c>
      <c r="G1394" s="53">
        <f t="shared" si="319"/>
        <v>4500000</v>
      </c>
      <c r="H1394" s="67">
        <f t="shared" si="324"/>
        <v>0</v>
      </c>
    </row>
    <row r="1395" spans="1:8" ht="12.75" customHeight="1">
      <c r="A1395" s="66">
        <v>525119</v>
      </c>
      <c r="B1395" s="33" t="s">
        <v>63</v>
      </c>
      <c r="C1395" s="65"/>
      <c r="D1395" s="53"/>
      <c r="E1395" s="53"/>
      <c r="F1395" s="53"/>
      <c r="G1395" s="53"/>
      <c r="H1395" s="67"/>
    </row>
    <row r="1396" spans="1:8" ht="12.75" customHeight="1">
      <c r="A1396" s="66"/>
      <c r="B1396" s="33" t="s">
        <v>165</v>
      </c>
      <c r="C1396" s="53">
        <v>2400000</v>
      </c>
      <c r="D1396" s="53">
        <v>0</v>
      </c>
      <c r="E1396" s="53">
        <v>0</v>
      </c>
      <c r="F1396" s="53">
        <f t="shared" si="321"/>
        <v>0</v>
      </c>
      <c r="G1396" s="53">
        <f t="shared" si="319"/>
        <v>2400000</v>
      </c>
      <c r="H1396" s="67">
        <f t="shared" ref="H1396:H1403" si="325">F1396/C1396*100</f>
        <v>0</v>
      </c>
    </row>
    <row r="1397" spans="1:8" ht="12.75" customHeight="1">
      <c r="A1397" s="70" t="s">
        <v>31</v>
      </c>
      <c r="B1397" s="33" t="s">
        <v>89</v>
      </c>
      <c r="C1397" s="53">
        <v>2300000</v>
      </c>
      <c r="D1397" s="53">
        <v>0</v>
      </c>
      <c r="E1397" s="53">
        <v>0</v>
      </c>
      <c r="F1397" s="53">
        <f t="shared" si="321"/>
        <v>0</v>
      </c>
      <c r="G1397" s="53">
        <f t="shared" si="319"/>
        <v>2300000</v>
      </c>
      <c r="H1397" s="67">
        <f t="shared" si="325"/>
        <v>0</v>
      </c>
    </row>
    <row r="1398" spans="1:8" ht="12.75" customHeight="1">
      <c r="A1398" s="70" t="s">
        <v>31</v>
      </c>
      <c r="B1398" s="33" t="s">
        <v>90</v>
      </c>
      <c r="C1398" s="53">
        <v>20000000</v>
      </c>
      <c r="D1398" s="53">
        <v>0</v>
      </c>
      <c r="E1398" s="53">
        <v>0</v>
      </c>
      <c r="F1398" s="53">
        <f t="shared" si="321"/>
        <v>0</v>
      </c>
      <c r="G1398" s="53">
        <f t="shared" si="319"/>
        <v>20000000</v>
      </c>
      <c r="H1398" s="67">
        <f t="shared" si="325"/>
        <v>0</v>
      </c>
    </row>
    <row r="1399" spans="1:8" ht="12.75" customHeight="1">
      <c r="A1399" s="70" t="s">
        <v>31</v>
      </c>
      <c r="B1399" s="33" t="s">
        <v>91</v>
      </c>
      <c r="C1399" s="53">
        <v>12625000</v>
      </c>
      <c r="D1399" s="53">
        <v>0</v>
      </c>
      <c r="E1399" s="53">
        <v>0</v>
      </c>
      <c r="F1399" s="53">
        <f t="shared" si="321"/>
        <v>0</v>
      </c>
      <c r="G1399" s="53">
        <f t="shared" si="319"/>
        <v>12625000</v>
      </c>
      <c r="H1399" s="67">
        <f t="shared" si="325"/>
        <v>0</v>
      </c>
    </row>
    <row r="1400" spans="1:8" ht="12.75" customHeight="1">
      <c r="A1400" s="70" t="s">
        <v>31</v>
      </c>
      <c r="B1400" s="33" t="s">
        <v>95</v>
      </c>
      <c r="C1400" s="53">
        <v>9400000</v>
      </c>
      <c r="D1400" s="53">
        <v>0</v>
      </c>
      <c r="E1400" s="53">
        <v>0</v>
      </c>
      <c r="F1400" s="53">
        <f t="shared" si="321"/>
        <v>0</v>
      </c>
      <c r="G1400" s="53">
        <f t="shared" si="319"/>
        <v>9400000</v>
      </c>
      <c r="H1400" s="67">
        <f t="shared" si="325"/>
        <v>0</v>
      </c>
    </row>
    <row r="1401" spans="1:8" ht="12.75" customHeight="1">
      <c r="A1401" s="70" t="s">
        <v>31</v>
      </c>
      <c r="B1401" s="33" t="s">
        <v>99</v>
      </c>
      <c r="C1401" s="53">
        <v>64400000</v>
      </c>
      <c r="D1401" s="53">
        <v>45072000</v>
      </c>
      <c r="E1401" s="53">
        <v>0</v>
      </c>
      <c r="F1401" s="53">
        <f t="shared" si="321"/>
        <v>45072000</v>
      </c>
      <c r="G1401" s="53">
        <f t="shared" si="319"/>
        <v>19328000</v>
      </c>
      <c r="H1401" s="67">
        <f t="shared" si="325"/>
        <v>69.987577639751549</v>
      </c>
    </row>
    <row r="1402" spans="1:8" ht="12.75" customHeight="1">
      <c r="A1402" s="70" t="s">
        <v>31</v>
      </c>
      <c r="B1402" s="33" t="s">
        <v>100</v>
      </c>
      <c r="C1402" s="53">
        <v>2350000</v>
      </c>
      <c r="D1402" s="53">
        <v>0</v>
      </c>
      <c r="E1402" s="53">
        <v>0</v>
      </c>
      <c r="F1402" s="53">
        <f t="shared" si="321"/>
        <v>0</v>
      </c>
      <c r="G1402" s="53">
        <f t="shared" si="319"/>
        <v>2350000</v>
      </c>
      <c r="H1402" s="67">
        <f t="shared" si="325"/>
        <v>0</v>
      </c>
    </row>
    <row r="1403" spans="1:8" ht="12.75" customHeight="1">
      <c r="A1403" s="70" t="s">
        <v>31</v>
      </c>
      <c r="B1403" s="33" t="s">
        <v>101</v>
      </c>
      <c r="C1403" s="53">
        <v>23000000</v>
      </c>
      <c r="D1403" s="53">
        <v>0</v>
      </c>
      <c r="E1403" s="53">
        <v>0</v>
      </c>
      <c r="F1403" s="53">
        <f t="shared" si="321"/>
        <v>0</v>
      </c>
      <c r="G1403" s="53">
        <f t="shared" si="319"/>
        <v>23000000</v>
      </c>
      <c r="H1403" s="67">
        <f t="shared" si="325"/>
        <v>0</v>
      </c>
    </row>
    <row r="1404" spans="1:8" ht="12.75" customHeight="1">
      <c r="A1404" s="58" t="s">
        <v>56</v>
      </c>
      <c r="B1404" s="59" t="s">
        <v>102</v>
      </c>
      <c r="C1404" s="60"/>
      <c r="D1404" s="53"/>
      <c r="E1404" s="60"/>
      <c r="F1404" s="53"/>
      <c r="G1404" s="53"/>
      <c r="H1404" s="67"/>
    </row>
    <row r="1405" spans="1:8" ht="12.75" customHeight="1">
      <c r="A1405" s="66">
        <v>525113</v>
      </c>
      <c r="B1405" s="33" t="s">
        <v>39</v>
      </c>
      <c r="C1405" s="53"/>
      <c r="D1405" s="53"/>
      <c r="E1405" s="53"/>
      <c r="F1405" s="53"/>
      <c r="G1405" s="53"/>
      <c r="H1405" s="67"/>
    </row>
    <row r="1406" spans="1:8" ht="12.75" customHeight="1">
      <c r="A1406" s="66" t="s">
        <v>31</v>
      </c>
      <c r="B1406" s="33" t="s">
        <v>103</v>
      </c>
      <c r="C1406" s="53">
        <v>3600000</v>
      </c>
      <c r="D1406" s="53">
        <v>0</v>
      </c>
      <c r="E1406" s="53">
        <v>0</v>
      </c>
      <c r="F1406" s="53">
        <f t="shared" si="321"/>
        <v>0</v>
      </c>
      <c r="G1406" s="53">
        <f t="shared" si="319"/>
        <v>3600000</v>
      </c>
      <c r="H1406" s="67">
        <f t="shared" ref="H1406:H1412" si="326">F1406/C1406*100</f>
        <v>0</v>
      </c>
    </row>
    <row r="1407" spans="1:8" ht="12.75" customHeight="1">
      <c r="A1407" s="66" t="s">
        <v>31</v>
      </c>
      <c r="B1407" s="33" t="s">
        <v>104</v>
      </c>
      <c r="C1407" s="53">
        <v>4000000</v>
      </c>
      <c r="D1407" s="53">
        <v>0</v>
      </c>
      <c r="E1407" s="53">
        <v>0</v>
      </c>
      <c r="F1407" s="53">
        <f t="shared" si="321"/>
        <v>0</v>
      </c>
      <c r="G1407" s="53">
        <f t="shared" si="319"/>
        <v>4000000</v>
      </c>
      <c r="H1407" s="67">
        <f t="shared" si="326"/>
        <v>0</v>
      </c>
    </row>
    <row r="1408" spans="1:8" ht="12.75" customHeight="1">
      <c r="A1408" s="66" t="s">
        <v>31</v>
      </c>
      <c r="B1408" s="33" t="s">
        <v>105</v>
      </c>
      <c r="C1408" s="53">
        <v>7300000</v>
      </c>
      <c r="D1408" s="53">
        <v>0</v>
      </c>
      <c r="E1408" s="53">
        <v>0</v>
      </c>
      <c r="F1408" s="53">
        <f t="shared" si="321"/>
        <v>0</v>
      </c>
      <c r="G1408" s="53">
        <f t="shared" si="319"/>
        <v>7300000</v>
      </c>
      <c r="H1408" s="67">
        <f t="shared" si="326"/>
        <v>0</v>
      </c>
    </row>
    <row r="1409" spans="1:8" ht="12.75" customHeight="1">
      <c r="A1409" s="66"/>
      <c r="B1409" s="33" t="s">
        <v>397</v>
      </c>
      <c r="C1409" s="53">
        <v>2100000</v>
      </c>
      <c r="D1409" s="53">
        <v>0</v>
      </c>
      <c r="E1409" s="53">
        <v>0</v>
      </c>
      <c r="F1409" s="53">
        <f t="shared" si="321"/>
        <v>0</v>
      </c>
      <c r="G1409" s="53">
        <f t="shared" si="319"/>
        <v>2100000</v>
      </c>
      <c r="H1409" s="67">
        <f t="shared" si="326"/>
        <v>0</v>
      </c>
    </row>
    <row r="1410" spans="1:8" ht="12.75" customHeight="1">
      <c r="A1410" s="66"/>
      <c r="B1410" s="33" t="s">
        <v>398</v>
      </c>
      <c r="C1410" s="53">
        <v>5200000</v>
      </c>
      <c r="D1410" s="53">
        <v>0</v>
      </c>
      <c r="E1410" s="53">
        <v>0</v>
      </c>
      <c r="F1410" s="53">
        <f t="shared" si="321"/>
        <v>0</v>
      </c>
      <c r="G1410" s="53">
        <f t="shared" si="319"/>
        <v>5200000</v>
      </c>
      <c r="H1410" s="67">
        <f t="shared" si="326"/>
        <v>0</v>
      </c>
    </row>
    <row r="1411" spans="1:8" ht="12.75" customHeight="1">
      <c r="A1411" s="66"/>
      <c r="B1411" s="33" t="s">
        <v>399</v>
      </c>
      <c r="C1411" s="53">
        <v>2520000</v>
      </c>
      <c r="D1411" s="53">
        <v>0</v>
      </c>
      <c r="E1411" s="53">
        <v>0</v>
      </c>
      <c r="F1411" s="53">
        <f t="shared" si="321"/>
        <v>0</v>
      </c>
      <c r="G1411" s="53">
        <f t="shared" si="319"/>
        <v>2520000</v>
      </c>
      <c r="H1411" s="67">
        <f t="shared" si="326"/>
        <v>0</v>
      </c>
    </row>
    <row r="1412" spans="1:8" ht="12.75" customHeight="1">
      <c r="A1412" s="66"/>
      <c r="B1412" s="33" t="s">
        <v>400</v>
      </c>
      <c r="C1412" s="53">
        <v>3150000</v>
      </c>
      <c r="D1412" s="53">
        <v>0</v>
      </c>
      <c r="E1412" s="53">
        <v>0</v>
      </c>
      <c r="F1412" s="53">
        <f t="shared" si="321"/>
        <v>0</v>
      </c>
      <c r="G1412" s="53">
        <f t="shared" si="319"/>
        <v>3150000</v>
      </c>
      <c r="H1412" s="67">
        <f t="shared" si="326"/>
        <v>0</v>
      </c>
    </row>
    <row r="1413" spans="1:8" ht="12.75" customHeight="1">
      <c r="A1413" s="66">
        <v>525115</v>
      </c>
      <c r="B1413" s="33" t="s">
        <v>43</v>
      </c>
      <c r="C1413" s="53"/>
      <c r="D1413" s="53"/>
      <c r="E1413" s="53"/>
      <c r="F1413" s="53"/>
      <c r="G1413" s="53"/>
      <c r="H1413" s="67"/>
    </row>
    <row r="1414" spans="1:8" ht="12.75" customHeight="1">
      <c r="A1414" s="66" t="s">
        <v>31</v>
      </c>
      <c r="B1414" s="33" t="s">
        <v>106</v>
      </c>
      <c r="C1414" s="53">
        <v>300000</v>
      </c>
      <c r="D1414" s="53">
        <v>0</v>
      </c>
      <c r="E1414" s="53">
        <v>0</v>
      </c>
      <c r="F1414" s="53">
        <f t="shared" si="321"/>
        <v>0</v>
      </c>
      <c r="G1414" s="53">
        <f t="shared" si="319"/>
        <v>300000</v>
      </c>
      <c r="H1414" s="67">
        <f t="shared" ref="H1414:H1422" si="327">F1414/C1414*100</f>
        <v>0</v>
      </c>
    </row>
    <row r="1415" spans="1:8" ht="12.75" customHeight="1">
      <c r="A1415" s="66" t="s">
        <v>31</v>
      </c>
      <c r="B1415" s="33" t="s">
        <v>107</v>
      </c>
      <c r="C1415" s="53">
        <v>400000</v>
      </c>
      <c r="D1415" s="53">
        <v>0</v>
      </c>
      <c r="E1415" s="53">
        <v>0</v>
      </c>
      <c r="F1415" s="53">
        <f t="shared" si="321"/>
        <v>0</v>
      </c>
      <c r="G1415" s="53">
        <f t="shared" si="319"/>
        <v>400000</v>
      </c>
      <c r="H1415" s="67">
        <f t="shared" si="327"/>
        <v>0</v>
      </c>
    </row>
    <row r="1416" spans="1:8" ht="12.75" customHeight="1">
      <c r="A1416" s="66" t="s">
        <v>31</v>
      </c>
      <c r="B1416" s="33" t="s">
        <v>401</v>
      </c>
      <c r="C1416" s="53">
        <v>12000000</v>
      </c>
      <c r="D1416" s="53">
        <v>0</v>
      </c>
      <c r="E1416" s="53"/>
      <c r="F1416" s="53">
        <f t="shared" si="321"/>
        <v>0</v>
      </c>
      <c r="G1416" s="53">
        <f t="shared" si="319"/>
        <v>12000000</v>
      </c>
      <c r="H1416" s="67">
        <f t="shared" si="327"/>
        <v>0</v>
      </c>
    </row>
    <row r="1417" spans="1:8" ht="12.75" customHeight="1">
      <c r="A1417" s="66" t="s">
        <v>31</v>
      </c>
      <c r="B1417" s="33" t="s">
        <v>402</v>
      </c>
      <c r="C1417" s="53">
        <v>15000000</v>
      </c>
      <c r="D1417" s="53">
        <v>0</v>
      </c>
      <c r="E1417" s="53"/>
      <c r="F1417" s="53">
        <f t="shared" si="321"/>
        <v>0</v>
      </c>
      <c r="G1417" s="53">
        <f t="shared" si="319"/>
        <v>15000000</v>
      </c>
      <c r="H1417" s="67">
        <f t="shared" si="327"/>
        <v>0</v>
      </c>
    </row>
    <row r="1418" spans="1:8" ht="12.75" customHeight="1">
      <c r="A1418" s="66" t="s">
        <v>31</v>
      </c>
      <c r="B1418" s="33" t="s">
        <v>110</v>
      </c>
      <c r="C1418" s="53">
        <v>7200000</v>
      </c>
      <c r="D1418" s="53">
        <v>0</v>
      </c>
      <c r="E1418" s="53">
        <v>0</v>
      </c>
      <c r="F1418" s="53">
        <f t="shared" si="321"/>
        <v>0</v>
      </c>
      <c r="G1418" s="53">
        <f t="shared" si="319"/>
        <v>7200000</v>
      </c>
      <c r="H1418" s="67">
        <f t="shared" si="327"/>
        <v>0</v>
      </c>
    </row>
    <row r="1419" spans="1:8" ht="12.75" customHeight="1">
      <c r="A1419" s="66" t="s">
        <v>31</v>
      </c>
      <c r="B1419" s="33" t="s">
        <v>111</v>
      </c>
      <c r="C1419" s="53">
        <v>9600000</v>
      </c>
      <c r="D1419" s="53">
        <v>0</v>
      </c>
      <c r="E1419" s="53">
        <v>0</v>
      </c>
      <c r="F1419" s="53">
        <f t="shared" si="321"/>
        <v>0</v>
      </c>
      <c r="G1419" s="53">
        <f t="shared" si="319"/>
        <v>9600000</v>
      </c>
      <c r="H1419" s="67">
        <f t="shared" si="327"/>
        <v>0</v>
      </c>
    </row>
    <row r="1420" spans="1:8" ht="12.75" customHeight="1">
      <c r="A1420" s="66" t="s">
        <v>31</v>
      </c>
      <c r="B1420" s="33" t="s">
        <v>112</v>
      </c>
      <c r="C1420" s="53">
        <v>4000000</v>
      </c>
      <c r="D1420" s="53">
        <v>0</v>
      </c>
      <c r="E1420" s="53">
        <v>0</v>
      </c>
      <c r="F1420" s="53">
        <f t="shared" si="321"/>
        <v>0</v>
      </c>
      <c r="G1420" s="53">
        <f t="shared" si="319"/>
        <v>4000000</v>
      </c>
      <c r="H1420" s="67">
        <f t="shared" si="327"/>
        <v>0</v>
      </c>
    </row>
    <row r="1421" spans="1:8" ht="12.75" customHeight="1">
      <c r="A1421" s="70" t="s">
        <v>31</v>
      </c>
      <c r="B1421" s="33" t="s">
        <v>113</v>
      </c>
      <c r="C1421" s="53">
        <v>3500000</v>
      </c>
      <c r="D1421" s="53">
        <v>0</v>
      </c>
      <c r="E1421" s="53">
        <v>0</v>
      </c>
      <c r="F1421" s="53">
        <f t="shared" si="321"/>
        <v>0</v>
      </c>
      <c r="G1421" s="53">
        <f t="shared" si="319"/>
        <v>3500000</v>
      </c>
      <c r="H1421" s="67">
        <f t="shared" si="327"/>
        <v>0</v>
      </c>
    </row>
    <row r="1422" spans="1:8" ht="12.75" customHeight="1">
      <c r="A1422" s="70" t="s">
        <v>31</v>
      </c>
      <c r="B1422" s="33" t="s">
        <v>114</v>
      </c>
      <c r="C1422" s="53">
        <v>2600000</v>
      </c>
      <c r="D1422" s="53">
        <v>0</v>
      </c>
      <c r="E1422" s="53">
        <v>0</v>
      </c>
      <c r="F1422" s="53">
        <f t="shared" si="321"/>
        <v>0</v>
      </c>
      <c r="G1422" s="53">
        <f t="shared" si="319"/>
        <v>2600000</v>
      </c>
      <c r="H1422" s="67">
        <f t="shared" si="327"/>
        <v>0</v>
      </c>
    </row>
    <row r="1423" spans="1:8" ht="12.75" customHeight="1">
      <c r="A1423" s="66">
        <v>525119</v>
      </c>
      <c r="B1423" s="33" t="s">
        <v>63</v>
      </c>
      <c r="C1423" s="53"/>
      <c r="D1423" s="53"/>
      <c r="E1423" s="53"/>
      <c r="F1423" s="53"/>
      <c r="G1423" s="53"/>
      <c r="H1423" s="67"/>
    </row>
    <row r="1424" spans="1:8" ht="12.75" customHeight="1">
      <c r="A1424" s="66" t="s">
        <v>31</v>
      </c>
      <c r="B1424" s="33" t="s">
        <v>115</v>
      </c>
      <c r="C1424" s="53">
        <v>4750000</v>
      </c>
      <c r="D1424" s="53">
        <v>0</v>
      </c>
      <c r="E1424" s="53">
        <v>0</v>
      </c>
      <c r="F1424" s="53">
        <f t="shared" si="321"/>
        <v>0</v>
      </c>
      <c r="G1424" s="53">
        <f t="shared" si="319"/>
        <v>4750000</v>
      </c>
      <c r="H1424" s="67">
        <f t="shared" ref="H1424:H1436" si="328">F1424/C1424*100</f>
        <v>0</v>
      </c>
    </row>
    <row r="1425" spans="1:8" ht="12.75" customHeight="1">
      <c r="A1425" s="66" t="s">
        <v>31</v>
      </c>
      <c r="B1425" s="33" t="s">
        <v>116</v>
      </c>
      <c r="C1425" s="53">
        <v>4750000</v>
      </c>
      <c r="D1425" s="53">
        <v>0</v>
      </c>
      <c r="E1425" s="53">
        <v>0</v>
      </c>
      <c r="F1425" s="53">
        <f t="shared" si="321"/>
        <v>0</v>
      </c>
      <c r="G1425" s="53">
        <f t="shared" si="319"/>
        <v>4750000</v>
      </c>
      <c r="H1425" s="67">
        <f t="shared" si="328"/>
        <v>0</v>
      </c>
    </row>
    <row r="1426" spans="1:8" ht="12.75" customHeight="1">
      <c r="A1426" s="66" t="s">
        <v>31</v>
      </c>
      <c r="B1426" s="33" t="s">
        <v>117</v>
      </c>
      <c r="C1426" s="53">
        <v>20000000</v>
      </c>
      <c r="D1426" s="53">
        <v>0</v>
      </c>
      <c r="E1426" s="53">
        <v>0</v>
      </c>
      <c r="F1426" s="53">
        <f t="shared" si="321"/>
        <v>0</v>
      </c>
      <c r="G1426" s="53">
        <f t="shared" si="319"/>
        <v>20000000</v>
      </c>
      <c r="H1426" s="67">
        <f t="shared" si="328"/>
        <v>0</v>
      </c>
    </row>
    <row r="1427" spans="1:8" ht="12.75" customHeight="1">
      <c r="A1427" s="70" t="s">
        <v>31</v>
      </c>
      <c r="B1427" s="33" t="s">
        <v>403</v>
      </c>
      <c r="C1427" s="53">
        <v>13000000</v>
      </c>
      <c r="D1427" s="53">
        <v>0</v>
      </c>
      <c r="E1427" s="53">
        <v>0</v>
      </c>
      <c r="F1427" s="53">
        <f t="shared" si="321"/>
        <v>0</v>
      </c>
      <c r="G1427" s="53">
        <f t="shared" si="319"/>
        <v>13000000</v>
      </c>
      <c r="H1427" s="67">
        <f t="shared" si="328"/>
        <v>0</v>
      </c>
    </row>
    <row r="1428" spans="1:8" ht="12.75" customHeight="1">
      <c r="A1428" s="70"/>
      <c r="B1428" s="33" t="s">
        <v>404</v>
      </c>
      <c r="C1428" s="53">
        <v>6225000</v>
      </c>
      <c r="D1428" s="53">
        <v>0</v>
      </c>
      <c r="E1428" s="53">
        <v>0</v>
      </c>
      <c r="F1428" s="53">
        <f t="shared" si="321"/>
        <v>0</v>
      </c>
      <c r="G1428" s="53">
        <f t="shared" si="319"/>
        <v>6225000</v>
      </c>
      <c r="H1428" s="67">
        <f t="shared" si="328"/>
        <v>0</v>
      </c>
    </row>
    <row r="1429" spans="1:8" ht="12.75" customHeight="1">
      <c r="A1429" s="70"/>
      <c r="B1429" s="33" t="s">
        <v>125</v>
      </c>
      <c r="C1429" s="53">
        <v>8200000</v>
      </c>
      <c r="D1429" s="53">
        <v>0</v>
      </c>
      <c r="E1429" s="53">
        <v>0</v>
      </c>
      <c r="F1429" s="53">
        <f t="shared" si="321"/>
        <v>0</v>
      </c>
      <c r="G1429" s="53">
        <f t="shared" ref="G1429:G1470" si="329">C1429-F1429</f>
        <v>8200000</v>
      </c>
      <c r="H1429" s="67">
        <f t="shared" si="328"/>
        <v>0</v>
      </c>
    </row>
    <row r="1430" spans="1:8" ht="12.75" customHeight="1">
      <c r="A1430" s="70"/>
      <c r="B1430" s="33" t="s">
        <v>126</v>
      </c>
      <c r="C1430" s="53">
        <v>12300000</v>
      </c>
      <c r="D1430" s="53">
        <v>0</v>
      </c>
      <c r="E1430" s="53">
        <v>0</v>
      </c>
      <c r="F1430" s="53">
        <f t="shared" si="321"/>
        <v>0</v>
      </c>
      <c r="G1430" s="53">
        <f t="shared" si="329"/>
        <v>12300000</v>
      </c>
      <c r="H1430" s="67">
        <f t="shared" si="328"/>
        <v>0</v>
      </c>
    </row>
    <row r="1431" spans="1:8" ht="12.75" customHeight="1">
      <c r="A1431" s="70"/>
      <c r="B1431" s="33" t="s">
        <v>127</v>
      </c>
      <c r="C1431" s="53">
        <v>6150000</v>
      </c>
      <c r="D1431" s="53">
        <v>0</v>
      </c>
      <c r="E1431" s="53">
        <v>0</v>
      </c>
      <c r="F1431" s="53">
        <f t="shared" si="321"/>
        <v>0</v>
      </c>
      <c r="G1431" s="53">
        <f t="shared" si="329"/>
        <v>6150000</v>
      </c>
      <c r="H1431" s="67">
        <f t="shared" si="328"/>
        <v>0</v>
      </c>
    </row>
    <row r="1432" spans="1:8" ht="12.75" customHeight="1">
      <c r="A1432" s="70"/>
      <c r="B1432" s="33" t="s">
        <v>128</v>
      </c>
      <c r="C1432" s="53">
        <v>2050000</v>
      </c>
      <c r="D1432" s="53">
        <v>0</v>
      </c>
      <c r="E1432" s="53">
        <v>0</v>
      </c>
      <c r="F1432" s="53">
        <f t="shared" si="321"/>
        <v>0</v>
      </c>
      <c r="G1432" s="53">
        <f t="shared" si="329"/>
        <v>2050000</v>
      </c>
      <c r="H1432" s="67">
        <f t="shared" si="328"/>
        <v>0</v>
      </c>
    </row>
    <row r="1433" spans="1:8" ht="12.75" customHeight="1">
      <c r="A1433" s="70"/>
      <c r="B1433" s="33" t="s">
        <v>129</v>
      </c>
      <c r="C1433" s="53">
        <v>180400000</v>
      </c>
      <c r="D1433" s="53">
        <v>0</v>
      </c>
      <c r="E1433" s="53">
        <v>0</v>
      </c>
      <c r="F1433" s="53">
        <f t="shared" si="321"/>
        <v>0</v>
      </c>
      <c r="G1433" s="53">
        <f t="shared" si="329"/>
        <v>180400000</v>
      </c>
      <c r="H1433" s="67">
        <f t="shared" si="328"/>
        <v>0</v>
      </c>
    </row>
    <row r="1434" spans="1:8" ht="12.75" customHeight="1">
      <c r="A1434" s="70"/>
      <c r="B1434" s="33" t="s">
        <v>405</v>
      </c>
      <c r="C1434" s="53">
        <v>4100000</v>
      </c>
      <c r="D1434" s="53">
        <v>0</v>
      </c>
      <c r="E1434" s="53">
        <v>0</v>
      </c>
      <c r="F1434" s="53">
        <f t="shared" ref="F1434:F1470" si="330">E1434+D1434</f>
        <v>0</v>
      </c>
      <c r="G1434" s="53">
        <f t="shared" si="329"/>
        <v>4100000</v>
      </c>
      <c r="H1434" s="67">
        <f t="shared" si="328"/>
        <v>0</v>
      </c>
    </row>
    <row r="1435" spans="1:8" ht="12.75" customHeight="1">
      <c r="A1435" s="70"/>
      <c r="B1435" s="33" t="s">
        <v>131</v>
      </c>
      <c r="C1435" s="53">
        <v>6150000</v>
      </c>
      <c r="D1435" s="53">
        <v>0</v>
      </c>
      <c r="E1435" s="53">
        <v>0</v>
      </c>
      <c r="F1435" s="53">
        <f t="shared" si="330"/>
        <v>0</v>
      </c>
      <c r="G1435" s="53">
        <f t="shared" si="329"/>
        <v>6150000</v>
      </c>
      <c r="H1435" s="67">
        <f t="shared" si="328"/>
        <v>0</v>
      </c>
    </row>
    <row r="1436" spans="1:8" ht="12.75" customHeight="1">
      <c r="A1436" s="70"/>
      <c r="B1436" s="33" t="s">
        <v>132</v>
      </c>
      <c r="C1436" s="53">
        <v>7400000</v>
      </c>
      <c r="D1436" s="53">
        <v>0</v>
      </c>
      <c r="E1436" s="53">
        <v>0</v>
      </c>
      <c r="F1436" s="53">
        <f t="shared" si="330"/>
        <v>0</v>
      </c>
      <c r="G1436" s="53">
        <f t="shared" si="329"/>
        <v>7400000</v>
      </c>
      <c r="H1436" s="67">
        <f t="shared" si="328"/>
        <v>0</v>
      </c>
    </row>
    <row r="1437" spans="1:8" ht="12.75" customHeight="1">
      <c r="A1437" s="58" t="s">
        <v>59</v>
      </c>
      <c r="B1437" s="59" t="s">
        <v>60</v>
      </c>
      <c r="C1437" s="60"/>
      <c r="D1437" s="53"/>
      <c r="E1437" s="60"/>
      <c r="F1437" s="53">
        <f t="shared" si="330"/>
        <v>0</v>
      </c>
      <c r="G1437" s="53">
        <f t="shared" si="329"/>
        <v>0</v>
      </c>
      <c r="H1437" s="67"/>
    </row>
    <row r="1438" spans="1:8" ht="12.75" customHeight="1">
      <c r="A1438" s="66">
        <v>525113</v>
      </c>
      <c r="B1438" s="33" t="s">
        <v>39</v>
      </c>
      <c r="C1438" s="53"/>
      <c r="D1438" s="53"/>
      <c r="E1438" s="53"/>
      <c r="F1438" s="53">
        <f t="shared" si="330"/>
        <v>0</v>
      </c>
      <c r="G1438" s="53">
        <f t="shared" si="329"/>
        <v>0</v>
      </c>
      <c r="H1438" s="67"/>
    </row>
    <row r="1439" spans="1:8" ht="12.75" customHeight="1">
      <c r="A1439" s="70" t="s">
        <v>31</v>
      </c>
      <c r="B1439" s="33" t="s">
        <v>133</v>
      </c>
      <c r="C1439" s="53">
        <v>12000000</v>
      </c>
      <c r="D1439" s="53">
        <v>0</v>
      </c>
      <c r="E1439" s="53">
        <v>0</v>
      </c>
      <c r="F1439" s="53">
        <f t="shared" si="330"/>
        <v>0</v>
      </c>
      <c r="G1439" s="53">
        <f t="shared" si="329"/>
        <v>12000000</v>
      </c>
      <c r="H1439" s="67">
        <f t="shared" ref="H1439:H1442" si="331">F1439/C1439*100</f>
        <v>0</v>
      </c>
    </row>
    <row r="1440" spans="1:8" ht="12.75" customHeight="1">
      <c r="A1440" s="70" t="s">
        <v>31</v>
      </c>
      <c r="B1440" s="33" t="s">
        <v>134</v>
      </c>
      <c r="C1440" s="53">
        <v>9600000</v>
      </c>
      <c r="D1440" s="53">
        <v>0</v>
      </c>
      <c r="E1440" s="53">
        <v>0</v>
      </c>
      <c r="F1440" s="53">
        <f t="shared" si="330"/>
        <v>0</v>
      </c>
      <c r="G1440" s="53">
        <f t="shared" si="329"/>
        <v>9600000</v>
      </c>
      <c r="H1440" s="67">
        <f t="shared" si="331"/>
        <v>0</v>
      </c>
    </row>
    <row r="1441" spans="1:8" ht="12.75" customHeight="1">
      <c r="A1441" s="70" t="s">
        <v>31</v>
      </c>
      <c r="B1441" s="33" t="s">
        <v>135</v>
      </c>
      <c r="C1441" s="53">
        <v>3600000</v>
      </c>
      <c r="D1441" s="53">
        <v>0</v>
      </c>
      <c r="E1441" s="53">
        <v>0</v>
      </c>
      <c r="F1441" s="53">
        <f t="shared" si="330"/>
        <v>0</v>
      </c>
      <c r="G1441" s="53">
        <f t="shared" si="329"/>
        <v>3600000</v>
      </c>
      <c r="H1441" s="67">
        <f t="shared" si="331"/>
        <v>0</v>
      </c>
    </row>
    <row r="1442" spans="1:8" ht="12.75" customHeight="1">
      <c r="A1442" s="70" t="s">
        <v>31</v>
      </c>
      <c r="B1442" s="33" t="s">
        <v>73</v>
      </c>
      <c r="C1442" s="53">
        <v>14400000</v>
      </c>
      <c r="D1442" s="53">
        <v>0</v>
      </c>
      <c r="E1442" s="53">
        <v>0</v>
      </c>
      <c r="F1442" s="53">
        <f t="shared" si="330"/>
        <v>0</v>
      </c>
      <c r="G1442" s="53">
        <f t="shared" si="329"/>
        <v>14400000</v>
      </c>
      <c r="H1442" s="67">
        <f t="shared" si="331"/>
        <v>0</v>
      </c>
    </row>
    <row r="1443" spans="1:8" ht="12.75" customHeight="1">
      <c r="A1443" s="66">
        <v>525115</v>
      </c>
      <c r="B1443" s="33" t="s">
        <v>43</v>
      </c>
      <c r="C1443" s="65"/>
      <c r="D1443" s="53"/>
      <c r="E1443" s="53"/>
      <c r="F1443" s="53"/>
      <c r="G1443" s="53"/>
      <c r="H1443" s="67"/>
    </row>
    <row r="1444" spans="1:8" ht="12.75" customHeight="1">
      <c r="A1444" s="66" t="s">
        <v>31</v>
      </c>
      <c r="B1444" s="33" t="s">
        <v>136</v>
      </c>
      <c r="C1444" s="53">
        <v>18750000</v>
      </c>
      <c r="D1444" s="53">
        <v>0</v>
      </c>
      <c r="E1444" s="53">
        <v>0</v>
      </c>
      <c r="F1444" s="53">
        <f t="shared" si="330"/>
        <v>0</v>
      </c>
      <c r="G1444" s="53">
        <f t="shared" si="329"/>
        <v>18750000</v>
      </c>
      <c r="H1444" s="67">
        <f t="shared" ref="H1444:H1447" si="332">F1444/C1444*100</f>
        <v>0</v>
      </c>
    </row>
    <row r="1445" spans="1:8" ht="12.75" customHeight="1">
      <c r="A1445" s="66" t="s">
        <v>31</v>
      </c>
      <c r="B1445" s="33" t="s">
        <v>137</v>
      </c>
      <c r="C1445" s="53">
        <v>10000000</v>
      </c>
      <c r="D1445" s="53">
        <v>0</v>
      </c>
      <c r="E1445" s="53">
        <v>0</v>
      </c>
      <c r="F1445" s="53">
        <f t="shared" si="330"/>
        <v>0</v>
      </c>
      <c r="G1445" s="53">
        <f t="shared" si="329"/>
        <v>10000000</v>
      </c>
      <c r="H1445" s="67">
        <f t="shared" si="332"/>
        <v>0</v>
      </c>
    </row>
    <row r="1446" spans="1:8" ht="12.75" customHeight="1">
      <c r="A1446" s="66" t="s">
        <v>31</v>
      </c>
      <c r="B1446" s="33" t="s">
        <v>138</v>
      </c>
      <c r="C1446" s="53">
        <v>6000000</v>
      </c>
      <c r="D1446" s="53">
        <v>0</v>
      </c>
      <c r="E1446" s="53">
        <v>0</v>
      </c>
      <c r="F1446" s="53">
        <f t="shared" si="330"/>
        <v>0</v>
      </c>
      <c r="G1446" s="53">
        <f t="shared" si="329"/>
        <v>6000000</v>
      </c>
      <c r="H1446" s="67">
        <f t="shared" si="332"/>
        <v>0</v>
      </c>
    </row>
    <row r="1447" spans="1:8" ht="12.75" customHeight="1">
      <c r="A1447" s="66" t="s">
        <v>31</v>
      </c>
      <c r="B1447" s="33" t="s">
        <v>139</v>
      </c>
      <c r="C1447" s="53">
        <v>6300000</v>
      </c>
      <c r="D1447" s="53">
        <v>0</v>
      </c>
      <c r="E1447" s="53">
        <v>0</v>
      </c>
      <c r="F1447" s="53">
        <f t="shared" si="330"/>
        <v>0</v>
      </c>
      <c r="G1447" s="53">
        <f t="shared" si="329"/>
        <v>6300000</v>
      </c>
      <c r="H1447" s="67">
        <f t="shared" si="332"/>
        <v>0</v>
      </c>
    </row>
    <row r="1448" spans="1:8" ht="12.75" customHeight="1">
      <c r="A1448" s="66"/>
      <c r="B1448" s="33" t="s">
        <v>142</v>
      </c>
      <c r="C1448" s="53">
        <v>3600000</v>
      </c>
      <c r="D1448" s="53">
        <v>0</v>
      </c>
      <c r="E1448" s="53">
        <v>0</v>
      </c>
      <c r="F1448" s="53">
        <f t="shared" si="330"/>
        <v>0</v>
      </c>
      <c r="G1448" s="53">
        <f t="shared" si="329"/>
        <v>3600000</v>
      </c>
      <c r="H1448" s="67">
        <f>F1448/C1448*100</f>
        <v>0</v>
      </c>
    </row>
    <row r="1449" spans="1:8" ht="12.75" customHeight="1">
      <c r="A1449" s="70" t="s">
        <v>31</v>
      </c>
      <c r="B1449" s="25"/>
      <c r="C1449" s="25"/>
      <c r="D1449" s="25"/>
      <c r="E1449" s="25"/>
      <c r="F1449" s="53"/>
      <c r="G1449" s="53"/>
      <c r="H1449" s="25"/>
    </row>
    <row r="1450" spans="1:8" ht="12.75" customHeight="1">
      <c r="A1450" s="66">
        <v>525119</v>
      </c>
      <c r="B1450" s="33" t="s">
        <v>63</v>
      </c>
      <c r="C1450" s="65"/>
      <c r="D1450" s="53"/>
      <c r="E1450" s="53"/>
      <c r="F1450" s="53"/>
      <c r="G1450" s="53"/>
      <c r="H1450" s="67"/>
    </row>
    <row r="1451" spans="1:8" ht="12.75" customHeight="1">
      <c r="A1451" s="70" t="s">
        <v>31</v>
      </c>
      <c r="B1451" s="33" t="s">
        <v>143</v>
      </c>
      <c r="C1451" s="53">
        <v>35000000</v>
      </c>
      <c r="D1451" s="53">
        <v>0</v>
      </c>
      <c r="E1451" s="53">
        <v>0</v>
      </c>
      <c r="F1451" s="53">
        <f t="shared" si="330"/>
        <v>0</v>
      </c>
      <c r="G1451" s="53">
        <f>C1451-F1451</f>
        <v>35000000</v>
      </c>
      <c r="H1451" s="67">
        <f t="shared" ref="H1451:H1454" si="333">F1451/C1451*100</f>
        <v>0</v>
      </c>
    </row>
    <row r="1452" spans="1:8" ht="12.75" customHeight="1">
      <c r="A1452" s="70" t="s">
        <v>31</v>
      </c>
      <c r="B1452" s="33" t="s">
        <v>144</v>
      </c>
      <c r="C1452" s="53">
        <v>20000000</v>
      </c>
      <c r="D1452" s="53">
        <v>0</v>
      </c>
      <c r="E1452" s="53">
        <v>0</v>
      </c>
      <c r="F1452" s="53">
        <f t="shared" si="330"/>
        <v>0</v>
      </c>
      <c r="G1452" s="53">
        <f t="shared" si="329"/>
        <v>20000000</v>
      </c>
      <c r="H1452" s="67">
        <f t="shared" si="333"/>
        <v>0</v>
      </c>
    </row>
    <row r="1453" spans="1:8" ht="12.75" customHeight="1">
      <c r="A1453" s="70" t="s">
        <v>31</v>
      </c>
      <c r="B1453" s="33" t="s">
        <v>145</v>
      </c>
      <c r="C1453" s="53">
        <v>18750000</v>
      </c>
      <c r="D1453" s="53">
        <v>0</v>
      </c>
      <c r="E1453" s="53">
        <v>0</v>
      </c>
      <c r="F1453" s="53">
        <f t="shared" si="330"/>
        <v>0</v>
      </c>
      <c r="G1453" s="53">
        <f>C1453-F1453</f>
        <v>18750000</v>
      </c>
      <c r="H1453" s="67">
        <f t="shared" si="333"/>
        <v>0</v>
      </c>
    </row>
    <row r="1454" spans="1:8" ht="12.75" customHeight="1">
      <c r="A1454" s="70" t="s">
        <v>31</v>
      </c>
      <c r="B1454" s="33" t="s">
        <v>146</v>
      </c>
      <c r="C1454" s="53">
        <v>3750000</v>
      </c>
      <c r="D1454" s="53">
        <v>0</v>
      </c>
      <c r="E1454" s="53">
        <v>0</v>
      </c>
      <c r="F1454" s="53">
        <f t="shared" si="330"/>
        <v>0</v>
      </c>
      <c r="G1454" s="53">
        <f t="shared" si="329"/>
        <v>3750000</v>
      </c>
      <c r="H1454" s="67">
        <f t="shared" si="333"/>
        <v>0</v>
      </c>
    </row>
    <row r="1455" spans="1:8" ht="12.75" customHeight="1">
      <c r="A1455" s="54">
        <v>54</v>
      </c>
      <c r="B1455" s="54" t="s">
        <v>147</v>
      </c>
      <c r="C1455" s="55"/>
      <c r="D1455" s="56">
        <v>0</v>
      </c>
      <c r="E1455" s="56">
        <v>0</v>
      </c>
      <c r="F1455" s="56">
        <f t="shared" si="330"/>
        <v>0</v>
      </c>
      <c r="G1455" s="56">
        <f t="shared" si="329"/>
        <v>0</v>
      </c>
      <c r="H1455" s="69"/>
    </row>
    <row r="1456" spans="1:8" ht="12.75" customHeight="1">
      <c r="A1456" s="58" t="s">
        <v>50</v>
      </c>
      <c r="B1456" s="59" t="s">
        <v>51</v>
      </c>
      <c r="C1456" s="60"/>
      <c r="D1456" s="68"/>
      <c r="E1456" s="60"/>
      <c r="F1456" s="53"/>
      <c r="G1456" s="53"/>
      <c r="H1456" s="67"/>
    </row>
    <row r="1457" spans="1:8" ht="12.75" customHeight="1">
      <c r="A1457" s="61">
        <v>525113</v>
      </c>
      <c r="B1457" s="62" t="s">
        <v>39</v>
      </c>
      <c r="C1457" s="60"/>
      <c r="D1457" s="68"/>
      <c r="E1457" s="60"/>
      <c r="F1457" s="53"/>
      <c r="G1457" s="53"/>
      <c r="H1457" s="67"/>
    </row>
    <row r="1458" spans="1:8" ht="12.75" customHeight="1">
      <c r="A1458" s="66" t="s">
        <v>31</v>
      </c>
      <c r="B1458" s="33" t="s">
        <v>148</v>
      </c>
      <c r="C1458" s="53">
        <v>3900000</v>
      </c>
      <c r="D1458" s="53">
        <v>0</v>
      </c>
      <c r="E1458" s="53">
        <v>0</v>
      </c>
      <c r="F1458" s="53">
        <f t="shared" si="330"/>
        <v>0</v>
      </c>
      <c r="G1458" s="53">
        <f t="shared" si="329"/>
        <v>3900000</v>
      </c>
      <c r="H1458" s="67">
        <f t="shared" ref="H1458:H1459" si="334">F1458/C1458*100</f>
        <v>0</v>
      </c>
    </row>
    <row r="1459" spans="1:8" ht="12.75" customHeight="1">
      <c r="A1459" s="66" t="s">
        <v>31</v>
      </c>
      <c r="B1459" s="33" t="s">
        <v>149</v>
      </c>
      <c r="C1459" s="53">
        <v>6760000</v>
      </c>
      <c r="D1459" s="53">
        <v>0</v>
      </c>
      <c r="E1459" s="53">
        <v>0</v>
      </c>
      <c r="F1459" s="53">
        <f t="shared" si="330"/>
        <v>0</v>
      </c>
      <c r="G1459" s="53">
        <f t="shared" si="329"/>
        <v>6760000</v>
      </c>
      <c r="H1459" s="67">
        <f t="shared" si="334"/>
        <v>0</v>
      </c>
    </row>
    <row r="1460" spans="1:8" ht="12.75" customHeight="1">
      <c r="A1460" s="66">
        <v>525119</v>
      </c>
      <c r="B1460" s="33" t="s">
        <v>63</v>
      </c>
      <c r="C1460" s="53"/>
      <c r="D1460" s="53"/>
      <c r="E1460" s="53"/>
      <c r="F1460" s="53"/>
      <c r="G1460" s="53"/>
      <c r="H1460" s="67"/>
    </row>
    <row r="1461" spans="1:8" ht="12.75" customHeight="1">
      <c r="A1461" s="66" t="s">
        <v>31</v>
      </c>
      <c r="B1461" s="33" t="s">
        <v>150</v>
      </c>
      <c r="C1461" s="53">
        <v>1700000</v>
      </c>
      <c r="D1461" s="53">
        <v>0</v>
      </c>
      <c r="E1461" s="53">
        <v>0</v>
      </c>
      <c r="F1461" s="53">
        <f t="shared" si="330"/>
        <v>0</v>
      </c>
      <c r="G1461" s="53">
        <f t="shared" si="329"/>
        <v>1700000</v>
      </c>
      <c r="H1461" s="67">
        <f t="shared" ref="H1461" si="335">F1461/C1461*100</f>
        <v>0</v>
      </c>
    </row>
    <row r="1462" spans="1:8" ht="12.75" customHeight="1">
      <c r="A1462" s="58" t="s">
        <v>56</v>
      </c>
      <c r="B1462" s="59" t="s">
        <v>57</v>
      </c>
      <c r="C1462" s="60"/>
      <c r="D1462" s="60"/>
      <c r="E1462" s="60"/>
      <c r="F1462" s="53"/>
      <c r="G1462" s="53"/>
      <c r="H1462" s="67"/>
    </row>
    <row r="1463" spans="1:8" ht="12.75" customHeight="1">
      <c r="A1463" s="66">
        <v>525113</v>
      </c>
      <c r="B1463" s="33" t="s">
        <v>39</v>
      </c>
      <c r="C1463" s="53"/>
      <c r="D1463" s="53"/>
      <c r="E1463" s="53"/>
      <c r="F1463" s="53"/>
      <c r="G1463" s="53"/>
      <c r="H1463" s="67"/>
    </row>
    <row r="1464" spans="1:8" ht="12.75" customHeight="1">
      <c r="A1464" s="66" t="s">
        <v>31</v>
      </c>
      <c r="B1464" s="33" t="s">
        <v>151</v>
      </c>
      <c r="C1464" s="53">
        <v>5100000</v>
      </c>
      <c r="D1464" s="53">
        <v>0</v>
      </c>
      <c r="E1464" s="53">
        <v>0</v>
      </c>
      <c r="F1464" s="53">
        <f t="shared" si="330"/>
        <v>0</v>
      </c>
      <c r="G1464" s="53">
        <f t="shared" si="329"/>
        <v>5100000</v>
      </c>
      <c r="H1464" s="67">
        <f t="shared" ref="H1464:H1465" si="336">F1464/C1464*100</f>
        <v>0</v>
      </c>
    </row>
    <row r="1465" spans="1:8" ht="12.75" customHeight="1">
      <c r="A1465" s="66" t="s">
        <v>31</v>
      </c>
      <c r="B1465" s="33" t="s">
        <v>152</v>
      </c>
      <c r="C1465" s="53">
        <v>11200000</v>
      </c>
      <c r="D1465" s="53">
        <v>0</v>
      </c>
      <c r="E1465" s="53">
        <v>0</v>
      </c>
      <c r="F1465" s="53">
        <f t="shared" si="330"/>
        <v>0</v>
      </c>
      <c r="G1465" s="53">
        <f t="shared" si="329"/>
        <v>11200000</v>
      </c>
      <c r="H1465" s="67">
        <f t="shared" si="336"/>
        <v>0</v>
      </c>
    </row>
    <row r="1466" spans="1:8" ht="12.75" customHeight="1">
      <c r="A1466" s="66">
        <v>525119</v>
      </c>
      <c r="B1466" s="33" t="s">
        <v>63</v>
      </c>
      <c r="C1466" s="53"/>
      <c r="D1466" s="53"/>
      <c r="E1466" s="53"/>
      <c r="F1466" s="53"/>
      <c r="G1466" s="53"/>
      <c r="H1466" s="67"/>
    </row>
    <row r="1467" spans="1:8" ht="12.75" customHeight="1">
      <c r="A1467" s="66" t="s">
        <v>31</v>
      </c>
      <c r="B1467" s="33" t="s">
        <v>150</v>
      </c>
      <c r="C1467" s="53">
        <v>2500000</v>
      </c>
      <c r="D1467" s="53">
        <v>0</v>
      </c>
      <c r="E1467" s="53">
        <v>0</v>
      </c>
      <c r="F1467" s="53">
        <f t="shared" si="330"/>
        <v>0</v>
      </c>
      <c r="G1467" s="53">
        <f t="shared" si="329"/>
        <v>2500000</v>
      </c>
      <c r="H1467" s="67">
        <f t="shared" ref="H1467" si="337">F1467/C1467*100</f>
        <v>0</v>
      </c>
    </row>
    <row r="1468" spans="1:8" ht="12.75" customHeight="1">
      <c r="A1468" s="58" t="s">
        <v>59</v>
      </c>
      <c r="B1468" s="59" t="s">
        <v>60</v>
      </c>
      <c r="C1468" s="60"/>
      <c r="D1468" s="60"/>
      <c r="E1468" s="60"/>
      <c r="F1468" s="53"/>
      <c r="G1468" s="53"/>
      <c r="H1468" s="67"/>
    </row>
    <row r="1469" spans="1:8" ht="12.75" customHeight="1">
      <c r="A1469" s="66">
        <v>525119</v>
      </c>
      <c r="B1469" s="33" t="s">
        <v>63</v>
      </c>
      <c r="C1469" s="53"/>
      <c r="D1469" s="53">
        <v>0</v>
      </c>
      <c r="E1469" s="53"/>
      <c r="F1469" s="53"/>
      <c r="G1469" s="53"/>
      <c r="H1469" s="67"/>
    </row>
    <row r="1470" spans="1:8" ht="12.75" customHeight="1">
      <c r="A1470" s="66" t="s">
        <v>31</v>
      </c>
      <c r="B1470" s="33" t="s">
        <v>150</v>
      </c>
      <c r="C1470" s="53">
        <v>1869000</v>
      </c>
      <c r="D1470" s="53">
        <v>0</v>
      </c>
      <c r="E1470" s="53">
        <v>0</v>
      </c>
      <c r="F1470" s="53">
        <f t="shared" si="330"/>
        <v>0</v>
      </c>
      <c r="G1470" s="53">
        <f t="shared" si="329"/>
        <v>1869000</v>
      </c>
      <c r="H1470" s="67">
        <f t="shared" ref="H1470" si="338">F1470/C1470*100</f>
        <v>0</v>
      </c>
    </row>
    <row r="1471" spans="1:8" ht="12.75" customHeight="1" thickBot="1">
      <c r="A1471" s="38"/>
      <c r="B1471" s="35"/>
      <c r="C1471" s="39"/>
      <c r="D1471" s="36"/>
      <c r="E1471" s="37"/>
      <c r="F1471" s="36"/>
      <c r="G1471" s="36"/>
      <c r="H1471" s="35"/>
    </row>
    <row r="1472" spans="1:8" ht="19.5" customHeight="1" thickTop="1">
      <c r="A1472" s="40"/>
      <c r="B1472" s="179" t="s">
        <v>166</v>
      </c>
      <c r="C1472" s="41">
        <f>SUM(C1300:C1470)</f>
        <v>1543895000</v>
      </c>
      <c r="D1472" s="41">
        <f t="shared" ref="D1472:G1472" si="339">SUM(D1300:D1470)</f>
        <v>179245200</v>
      </c>
      <c r="E1472" s="41">
        <f t="shared" si="339"/>
        <v>31152000</v>
      </c>
      <c r="F1472" s="41">
        <f t="shared" si="339"/>
        <v>210397200</v>
      </c>
      <c r="G1472" s="41">
        <f t="shared" si="339"/>
        <v>1333497800</v>
      </c>
      <c r="H1472" s="44">
        <f>F1472/C1472*100</f>
        <v>13.627688411452851</v>
      </c>
    </row>
    <row r="1473" spans="1:8" ht="12.75" customHeight="1"/>
    <row r="1474" spans="1:8" ht="12.75" customHeight="1">
      <c r="F1474" s="464" t="s">
        <v>356</v>
      </c>
      <c r="G1474" s="464"/>
      <c r="H1474" s="464"/>
    </row>
    <row r="1475" spans="1:8" ht="12.75" customHeight="1">
      <c r="F1475" s="176"/>
      <c r="G1475" s="176"/>
      <c r="H1475" s="176"/>
    </row>
    <row r="1476" spans="1:8" ht="12.75" customHeight="1">
      <c r="F1476" s="464" t="s">
        <v>154</v>
      </c>
      <c r="G1476" s="464"/>
      <c r="H1476" s="464"/>
    </row>
    <row r="1477" spans="1:8" ht="12.75" customHeight="1">
      <c r="F1477" s="464" t="s">
        <v>155</v>
      </c>
      <c r="G1477" s="464"/>
      <c r="H1477" s="464"/>
    </row>
    <row r="1478" spans="1:8" ht="12.75" customHeight="1">
      <c r="F1478" s="20"/>
      <c r="G1478" s="20"/>
      <c r="H1478" s="21"/>
    </row>
    <row r="1479" spans="1:8" ht="12.75" customHeight="1">
      <c r="F1479" s="20"/>
      <c r="G1479" s="20"/>
      <c r="H1479" s="21"/>
    </row>
    <row r="1480" spans="1:8" ht="12.75" customHeight="1">
      <c r="F1480" s="20"/>
      <c r="G1480" s="20"/>
      <c r="H1480" s="20"/>
    </row>
    <row r="1481" spans="1:8" ht="12.75" customHeight="1">
      <c r="F1481" s="465" t="s">
        <v>156</v>
      </c>
      <c r="G1481" s="465"/>
      <c r="H1481" s="465"/>
    </row>
    <row r="1482" spans="1:8" ht="12.75" customHeight="1">
      <c r="F1482" s="456" t="s">
        <v>157</v>
      </c>
      <c r="G1482" s="456"/>
      <c r="H1482" s="456"/>
    </row>
    <row r="1483" spans="1:8" ht="12.75" customHeight="1">
      <c r="F1483" s="22"/>
      <c r="G1483" s="1"/>
    </row>
    <row r="1484" spans="1:8">
      <c r="F1484" s="22"/>
      <c r="G1484" s="1"/>
    </row>
    <row r="1485" spans="1:8" ht="12.75" customHeight="1">
      <c r="A1485" s="467" t="s">
        <v>0</v>
      </c>
      <c r="B1485" s="467"/>
      <c r="C1485" s="467"/>
      <c r="D1485" s="467"/>
      <c r="E1485" s="467"/>
      <c r="F1485" s="467"/>
      <c r="G1485" s="467"/>
      <c r="H1485" s="467"/>
    </row>
    <row r="1486" spans="1:8" ht="12.75" customHeight="1">
      <c r="A1486" s="467" t="s">
        <v>1</v>
      </c>
      <c r="B1486" s="467"/>
      <c r="C1486" s="467"/>
      <c r="D1486" s="467"/>
      <c r="E1486" s="467"/>
      <c r="F1486" s="467"/>
      <c r="G1486" s="467"/>
      <c r="H1486" s="467"/>
    </row>
    <row r="1487" spans="1:8" ht="12.75" customHeight="1">
      <c r="A1487" s="467" t="s">
        <v>2</v>
      </c>
      <c r="B1487" s="467"/>
      <c r="C1487" s="467"/>
      <c r="D1487" s="467"/>
      <c r="E1487" s="467"/>
      <c r="F1487" s="467"/>
      <c r="G1487" s="467"/>
      <c r="H1487" s="467"/>
    </row>
    <row r="1488" spans="1:8" ht="12.75" customHeight="1">
      <c r="A1488" s="2"/>
      <c r="B1488" s="2"/>
      <c r="C1488" s="2"/>
      <c r="D1488" s="2"/>
      <c r="E1488" s="2"/>
      <c r="F1488" s="2"/>
      <c r="G1488" s="2"/>
      <c r="H1488" s="2"/>
    </row>
    <row r="1489" spans="1:8" ht="12.75" customHeight="1">
      <c r="A1489" s="2" t="s">
        <v>3</v>
      </c>
      <c r="B1489" s="2"/>
      <c r="C1489" s="2"/>
      <c r="D1489" s="2"/>
      <c r="E1489" s="2"/>
      <c r="F1489" s="2"/>
      <c r="G1489" s="2"/>
      <c r="H1489" s="2"/>
    </row>
    <row r="1490" spans="1:8" ht="12.75" customHeight="1">
      <c r="A1490" s="2" t="s">
        <v>440</v>
      </c>
      <c r="B1490" s="2"/>
      <c r="C1490" s="2"/>
      <c r="D1490" s="2"/>
      <c r="E1490" s="2"/>
      <c r="F1490" s="2"/>
      <c r="G1490" s="2"/>
      <c r="H1490" s="2"/>
    </row>
    <row r="1491" spans="1:8" ht="12.75" customHeight="1">
      <c r="A1491" s="2" t="s">
        <v>441</v>
      </c>
      <c r="B1491" s="1"/>
      <c r="C1491" s="2"/>
      <c r="D1491" s="2"/>
      <c r="E1491" s="2"/>
      <c r="F1491" s="2"/>
      <c r="G1491" s="2"/>
      <c r="H1491" s="2"/>
    </row>
    <row r="1492" spans="1:8" ht="12.75" customHeight="1">
      <c r="A1492" s="1"/>
      <c r="B1492" s="1"/>
      <c r="C1492" s="3"/>
      <c r="D1492" s="1"/>
      <c r="E1492" s="3"/>
      <c r="F1492" s="1"/>
      <c r="G1492" s="1"/>
    </row>
    <row r="1493" spans="1:8" ht="12.75" customHeight="1">
      <c r="A1493" s="1"/>
      <c r="B1493" s="1"/>
      <c r="C1493" s="3"/>
      <c r="D1493" s="1"/>
      <c r="E1493" s="3"/>
      <c r="F1493" s="22"/>
      <c r="G1493" s="1"/>
    </row>
    <row r="1494" spans="1:8" ht="12.75" customHeight="1">
      <c r="A1494" s="458" t="s">
        <v>4</v>
      </c>
      <c r="B1494" s="461" t="s">
        <v>5</v>
      </c>
      <c r="C1494" s="200"/>
      <c r="D1494" s="200" t="s">
        <v>6</v>
      </c>
      <c r="E1494" s="200" t="s">
        <v>7</v>
      </c>
      <c r="F1494" s="200" t="s">
        <v>6</v>
      </c>
      <c r="G1494" s="200" t="s">
        <v>8</v>
      </c>
      <c r="H1494" s="200" t="s">
        <v>9</v>
      </c>
    </row>
    <row r="1495" spans="1:8" ht="12.75" customHeight="1">
      <c r="A1495" s="459"/>
      <c r="B1495" s="462"/>
      <c r="C1495" s="201" t="s">
        <v>10</v>
      </c>
      <c r="D1495" s="201" t="s">
        <v>11</v>
      </c>
      <c r="E1495" s="201" t="s">
        <v>12</v>
      </c>
      <c r="F1495" s="201" t="s">
        <v>13</v>
      </c>
      <c r="G1495" s="201" t="s">
        <v>14</v>
      </c>
      <c r="H1495" s="201" t="s">
        <v>15</v>
      </c>
    </row>
    <row r="1496" spans="1:8" ht="12.75" customHeight="1">
      <c r="A1496" s="459"/>
      <c r="B1496" s="462"/>
      <c r="C1496" s="201"/>
      <c r="D1496" s="201" t="s">
        <v>16</v>
      </c>
      <c r="E1496" s="201"/>
      <c r="F1496" s="201" t="s">
        <v>17</v>
      </c>
      <c r="G1496" s="201" t="s">
        <v>18</v>
      </c>
      <c r="H1496" s="201" t="s">
        <v>19</v>
      </c>
    </row>
    <row r="1497" spans="1:8" ht="12.75" customHeight="1">
      <c r="A1497" s="460"/>
      <c r="B1497" s="463"/>
      <c r="C1497" s="201" t="s">
        <v>20</v>
      </c>
      <c r="D1497" s="202" t="s">
        <v>20</v>
      </c>
      <c r="E1497" s="202" t="s">
        <v>20</v>
      </c>
      <c r="F1497" s="202" t="s">
        <v>20</v>
      </c>
      <c r="G1497" s="202" t="s">
        <v>20</v>
      </c>
      <c r="H1497" s="201" t="s">
        <v>21</v>
      </c>
    </row>
    <row r="1498" spans="1:8" ht="12.75" customHeight="1">
      <c r="A1498" s="7">
        <v>1</v>
      </c>
      <c r="B1498" s="7">
        <v>2</v>
      </c>
      <c r="C1498" s="8">
        <v>3</v>
      </c>
      <c r="D1498" s="9">
        <v>4</v>
      </c>
      <c r="E1498" s="8">
        <v>5</v>
      </c>
      <c r="F1498" s="8">
        <v>6</v>
      </c>
      <c r="G1498" s="8">
        <v>7</v>
      </c>
      <c r="H1498" s="8">
        <v>8</v>
      </c>
    </row>
    <row r="1499" spans="1:8" ht="12.75" customHeight="1">
      <c r="A1499" s="33" t="s">
        <v>22</v>
      </c>
      <c r="B1499" s="52" t="s">
        <v>170</v>
      </c>
      <c r="C1499" s="34"/>
      <c r="D1499" s="33"/>
      <c r="E1499" s="53"/>
      <c r="F1499" s="33"/>
      <c r="G1499" s="33"/>
      <c r="H1499" s="33"/>
    </row>
    <row r="1500" spans="1:8" ht="12.75" customHeight="1">
      <c r="A1500" s="33" t="s">
        <v>23</v>
      </c>
      <c r="B1500" s="33" t="s">
        <v>24</v>
      </c>
      <c r="C1500" s="53"/>
      <c r="D1500" s="33"/>
      <c r="E1500" s="53"/>
      <c r="F1500" s="33"/>
      <c r="G1500" s="33"/>
      <c r="H1500" s="33"/>
    </row>
    <row r="1501" spans="1:8" ht="12.75" customHeight="1">
      <c r="A1501" s="33" t="s">
        <v>25</v>
      </c>
      <c r="B1501" s="33" t="s">
        <v>161</v>
      </c>
      <c r="C1501" s="53"/>
      <c r="D1501" s="33"/>
      <c r="E1501" s="53"/>
      <c r="F1501" s="33"/>
      <c r="G1501" s="33"/>
      <c r="H1501" s="33"/>
    </row>
    <row r="1502" spans="1:8" ht="12.75" customHeight="1">
      <c r="A1502" s="33" t="s">
        <v>26</v>
      </c>
      <c r="B1502" s="33" t="s">
        <v>27</v>
      </c>
      <c r="C1502" s="53"/>
      <c r="D1502" s="33"/>
      <c r="E1502" s="53"/>
      <c r="F1502" s="33"/>
      <c r="G1502" s="33"/>
      <c r="H1502" s="33"/>
    </row>
    <row r="1503" spans="1:8" ht="12.75" customHeight="1">
      <c r="A1503" s="54">
        <v>51</v>
      </c>
      <c r="B1503" s="54" t="s">
        <v>28</v>
      </c>
      <c r="C1503" s="55"/>
      <c r="D1503" s="55"/>
      <c r="E1503" s="56"/>
      <c r="F1503" s="57"/>
      <c r="G1503" s="57"/>
      <c r="H1503" s="57"/>
    </row>
    <row r="1504" spans="1:8" ht="12.75" customHeight="1">
      <c r="A1504" s="58" t="s">
        <v>29</v>
      </c>
      <c r="B1504" s="59" t="s">
        <v>62</v>
      </c>
      <c r="C1504" s="60"/>
      <c r="D1504" s="230"/>
      <c r="E1504" s="230"/>
      <c r="F1504" s="68"/>
      <c r="G1504" s="68"/>
      <c r="H1504" s="64"/>
    </row>
    <row r="1505" spans="1:8" ht="12.75" customHeight="1">
      <c r="A1505" s="61">
        <v>525112</v>
      </c>
      <c r="B1505" s="62" t="s">
        <v>32</v>
      </c>
      <c r="C1505" s="63"/>
      <c r="D1505" s="64"/>
      <c r="E1505" s="65"/>
      <c r="F1505" s="64"/>
      <c r="G1505" s="64"/>
      <c r="H1505" s="64"/>
    </row>
    <row r="1506" spans="1:8" ht="12.75" customHeight="1">
      <c r="A1506" s="66" t="s">
        <v>31</v>
      </c>
      <c r="B1506" s="33" t="s">
        <v>33</v>
      </c>
      <c r="C1506" s="53">
        <v>10000000</v>
      </c>
      <c r="D1506" s="53">
        <v>7555500</v>
      </c>
      <c r="E1506" s="53">
        <v>0</v>
      </c>
      <c r="F1506" s="53">
        <f>D1506+E1506</f>
        <v>7555500</v>
      </c>
      <c r="G1506" s="53">
        <f>C1506-F1506</f>
        <v>2444500</v>
      </c>
      <c r="H1506" s="67">
        <f>F1506/C1506*100</f>
        <v>75.555000000000007</v>
      </c>
    </row>
    <row r="1507" spans="1:8" ht="12.75" customHeight="1">
      <c r="A1507" s="70" t="s">
        <v>31</v>
      </c>
      <c r="B1507" s="33" t="s">
        <v>35</v>
      </c>
      <c r="C1507" s="53">
        <v>4200000</v>
      </c>
      <c r="D1507" s="53">
        <v>0</v>
      </c>
      <c r="E1507" s="53">
        <v>0</v>
      </c>
      <c r="F1507" s="53">
        <f t="shared" ref="F1507:F1563" si="340">D1507+E1507</f>
        <v>0</v>
      </c>
      <c r="G1507" s="53">
        <f t="shared" ref="G1507:G1563" si="341">C1507-F1507</f>
        <v>4200000</v>
      </c>
      <c r="H1507" s="67">
        <f t="shared" ref="H1507" si="342">F1507/C1507*100</f>
        <v>0</v>
      </c>
    </row>
    <row r="1508" spans="1:8" ht="12.75" customHeight="1">
      <c r="A1508" s="61">
        <v>525113</v>
      </c>
      <c r="B1508" s="62" t="s">
        <v>39</v>
      </c>
      <c r="C1508" s="63"/>
      <c r="D1508" s="53"/>
      <c r="E1508" s="53"/>
      <c r="F1508" s="53"/>
      <c r="G1508" s="53"/>
      <c r="H1508" s="67"/>
    </row>
    <row r="1509" spans="1:8" ht="12.75" customHeight="1">
      <c r="A1509" s="61"/>
      <c r="B1509" s="33" t="s">
        <v>376</v>
      </c>
      <c r="C1509" s="53">
        <v>9000000</v>
      </c>
      <c r="D1509" s="53">
        <v>7200000</v>
      </c>
      <c r="E1509" s="53">
        <v>0</v>
      </c>
      <c r="F1509" s="53">
        <f>D1509+E1509</f>
        <v>7200000</v>
      </c>
      <c r="G1509" s="53">
        <f>C1509-F1509</f>
        <v>1800000</v>
      </c>
      <c r="H1509" s="67">
        <f t="shared" ref="H1509:H1510" si="343">F1509/C1509*100</f>
        <v>80</v>
      </c>
    </row>
    <row r="1510" spans="1:8" ht="12.75" customHeight="1">
      <c r="A1510" s="66" t="s">
        <v>31</v>
      </c>
      <c r="B1510" s="33" t="s">
        <v>40</v>
      </c>
      <c r="C1510" s="53">
        <v>5400000</v>
      </c>
      <c r="D1510" s="53">
        <v>0</v>
      </c>
      <c r="E1510" s="53">
        <v>0</v>
      </c>
      <c r="F1510" s="53">
        <f t="shared" si="340"/>
        <v>0</v>
      </c>
      <c r="G1510" s="53">
        <f t="shared" si="341"/>
        <v>5400000</v>
      </c>
      <c r="H1510" s="67">
        <f t="shared" si="343"/>
        <v>0</v>
      </c>
    </row>
    <row r="1511" spans="1:8" s="1" customFormat="1" ht="12.75" customHeight="1">
      <c r="A1511" s="61">
        <v>525115</v>
      </c>
      <c r="B1511" s="62" t="s">
        <v>43</v>
      </c>
      <c r="C1511" s="63"/>
      <c r="D1511" s="53"/>
      <c r="E1511" s="53"/>
      <c r="F1511" s="53"/>
      <c r="G1511" s="53"/>
      <c r="H1511" s="67"/>
    </row>
    <row r="1512" spans="1:8" s="1" customFormat="1" ht="12.75" customHeight="1">
      <c r="A1512" s="61"/>
      <c r="B1512" s="33" t="s">
        <v>377</v>
      </c>
      <c r="C1512" s="53">
        <v>10200000</v>
      </c>
      <c r="D1512" s="53">
        <v>10200000</v>
      </c>
      <c r="E1512" s="53">
        <v>0</v>
      </c>
      <c r="F1512" s="53">
        <f t="shared" si="340"/>
        <v>10200000</v>
      </c>
      <c r="G1512" s="53">
        <f t="shared" si="341"/>
        <v>0</v>
      </c>
      <c r="H1512" s="67">
        <f t="shared" ref="H1512:H1527" si="344">F1512/C1512*100</f>
        <v>100</v>
      </c>
    </row>
    <row r="1513" spans="1:8" s="1" customFormat="1" ht="12.75" customHeight="1">
      <c r="A1513" s="61"/>
      <c r="B1513" s="33" t="s">
        <v>378</v>
      </c>
      <c r="C1513" s="53">
        <v>10200000</v>
      </c>
      <c r="D1513" s="53">
        <v>10200000</v>
      </c>
      <c r="E1513" s="53">
        <v>0</v>
      </c>
      <c r="F1513" s="53">
        <f t="shared" si="340"/>
        <v>10200000</v>
      </c>
      <c r="G1513" s="53">
        <f t="shared" si="341"/>
        <v>0</v>
      </c>
      <c r="H1513" s="67">
        <f t="shared" si="344"/>
        <v>100</v>
      </c>
    </row>
    <row r="1514" spans="1:8" ht="12.75" customHeight="1">
      <c r="A1514" s="66" t="s">
        <v>31</v>
      </c>
      <c r="B1514" s="33" t="s">
        <v>44</v>
      </c>
      <c r="C1514" s="53">
        <v>4000000</v>
      </c>
      <c r="D1514" s="53">
        <v>0</v>
      </c>
      <c r="E1514" s="53">
        <v>0</v>
      </c>
      <c r="F1514" s="53">
        <f t="shared" si="340"/>
        <v>0</v>
      </c>
      <c r="G1514" s="53">
        <f t="shared" si="341"/>
        <v>4000000</v>
      </c>
      <c r="H1514" s="67">
        <f t="shared" si="344"/>
        <v>0</v>
      </c>
    </row>
    <row r="1515" spans="1:8" ht="12.75" customHeight="1">
      <c r="A1515" s="66" t="s">
        <v>31</v>
      </c>
      <c r="B1515" s="33" t="s">
        <v>45</v>
      </c>
      <c r="C1515" s="53">
        <v>1200000</v>
      </c>
      <c r="D1515" s="53">
        <v>0</v>
      </c>
      <c r="E1515" s="53">
        <v>0</v>
      </c>
      <c r="F1515" s="53">
        <f t="shared" si="340"/>
        <v>0</v>
      </c>
      <c r="G1515" s="53">
        <f t="shared" si="341"/>
        <v>1200000</v>
      </c>
      <c r="H1515" s="67">
        <f t="shared" si="344"/>
        <v>0</v>
      </c>
    </row>
    <row r="1516" spans="1:8" ht="12.75" customHeight="1">
      <c r="A1516" s="66" t="s">
        <v>31</v>
      </c>
      <c r="B1516" s="33" t="s">
        <v>46</v>
      </c>
      <c r="C1516" s="53">
        <v>3000000</v>
      </c>
      <c r="D1516" s="53">
        <v>0</v>
      </c>
      <c r="E1516" s="53">
        <v>0</v>
      </c>
      <c r="F1516" s="53">
        <f t="shared" si="340"/>
        <v>0</v>
      </c>
      <c r="G1516" s="53">
        <f t="shared" si="341"/>
        <v>3000000</v>
      </c>
      <c r="H1516" s="67">
        <f t="shared" si="344"/>
        <v>0</v>
      </c>
    </row>
    <row r="1517" spans="1:8" ht="12.75" customHeight="1">
      <c r="A1517" s="66" t="s">
        <v>31</v>
      </c>
      <c r="B1517" s="33" t="s">
        <v>47</v>
      </c>
      <c r="C1517" s="53">
        <v>3800000</v>
      </c>
      <c r="D1517" s="53">
        <v>0</v>
      </c>
      <c r="E1517" s="53">
        <v>0</v>
      </c>
      <c r="F1517" s="53">
        <f t="shared" si="340"/>
        <v>0</v>
      </c>
      <c r="G1517" s="53">
        <f t="shared" si="341"/>
        <v>3800000</v>
      </c>
      <c r="H1517" s="67">
        <f t="shared" si="344"/>
        <v>0</v>
      </c>
    </row>
    <row r="1518" spans="1:8" ht="12.75" customHeight="1">
      <c r="A1518" s="61">
        <v>525119</v>
      </c>
      <c r="B1518" s="62" t="s">
        <v>63</v>
      </c>
      <c r="C1518" s="53"/>
      <c r="D1518" s="53"/>
      <c r="E1518" s="53"/>
      <c r="F1518" s="53"/>
      <c r="G1518" s="53"/>
      <c r="H1518" s="67"/>
    </row>
    <row r="1519" spans="1:8" ht="12.75" customHeight="1">
      <c r="A1519" s="66"/>
      <c r="B1519" s="33" t="s">
        <v>485</v>
      </c>
      <c r="C1519" s="53">
        <v>33660000</v>
      </c>
      <c r="D1519" s="53">
        <v>0</v>
      </c>
      <c r="E1519" s="53">
        <v>0</v>
      </c>
      <c r="F1519" s="53">
        <f t="shared" si="340"/>
        <v>0</v>
      </c>
      <c r="G1519" s="53">
        <f t="shared" si="341"/>
        <v>33660000</v>
      </c>
      <c r="H1519" s="67">
        <f t="shared" si="344"/>
        <v>0</v>
      </c>
    </row>
    <row r="1520" spans="1:8" ht="12.75" customHeight="1">
      <c r="A1520" s="66"/>
      <c r="B1520" s="33" t="s">
        <v>486</v>
      </c>
      <c r="C1520" s="53">
        <v>8250000</v>
      </c>
      <c r="D1520" s="53">
        <v>0</v>
      </c>
      <c r="E1520" s="53">
        <v>0</v>
      </c>
      <c r="F1520" s="53">
        <f t="shared" si="340"/>
        <v>0</v>
      </c>
      <c r="G1520" s="53">
        <f t="shared" si="341"/>
        <v>8250000</v>
      </c>
      <c r="H1520" s="67">
        <f t="shared" si="344"/>
        <v>0</v>
      </c>
    </row>
    <row r="1521" spans="1:8" ht="12.75" customHeight="1">
      <c r="A1521" s="66"/>
      <c r="B1521" s="33" t="s">
        <v>487</v>
      </c>
      <c r="C1521" s="53">
        <v>26400000</v>
      </c>
      <c r="D1521" s="53">
        <v>26000000</v>
      </c>
      <c r="E1521" s="53">
        <v>0</v>
      </c>
      <c r="F1521" s="53">
        <f t="shared" si="340"/>
        <v>26000000</v>
      </c>
      <c r="G1521" s="53">
        <f t="shared" si="341"/>
        <v>400000</v>
      </c>
      <c r="H1521" s="67">
        <f t="shared" si="344"/>
        <v>98.484848484848484</v>
      </c>
    </row>
    <row r="1522" spans="1:8" ht="12.75" customHeight="1">
      <c r="A1522" s="61">
        <v>53712</v>
      </c>
      <c r="B1522" s="62" t="s">
        <v>478</v>
      </c>
      <c r="C1522" s="53"/>
      <c r="D1522" s="53"/>
      <c r="E1522" s="53"/>
      <c r="F1522" s="53"/>
      <c r="G1522" s="53"/>
      <c r="H1522" s="67"/>
    </row>
    <row r="1523" spans="1:8" ht="12.75" customHeight="1">
      <c r="A1523" s="66"/>
      <c r="B1523" s="33" t="s">
        <v>488</v>
      </c>
      <c r="C1523" s="53">
        <v>12000000</v>
      </c>
      <c r="D1523" s="53">
        <v>0</v>
      </c>
      <c r="E1523" s="53">
        <v>0</v>
      </c>
      <c r="F1523" s="53">
        <f t="shared" si="340"/>
        <v>0</v>
      </c>
      <c r="G1523" s="53">
        <f t="shared" si="341"/>
        <v>12000000</v>
      </c>
      <c r="H1523" s="67">
        <f t="shared" si="344"/>
        <v>0</v>
      </c>
    </row>
    <row r="1524" spans="1:8" ht="12.75" customHeight="1">
      <c r="A1524" s="66"/>
      <c r="B1524" s="33" t="s">
        <v>489</v>
      </c>
      <c r="C1524" s="53">
        <v>93500000</v>
      </c>
      <c r="D1524" s="53">
        <v>0</v>
      </c>
      <c r="E1524" s="53">
        <v>0</v>
      </c>
      <c r="F1524" s="53">
        <f t="shared" si="340"/>
        <v>0</v>
      </c>
      <c r="G1524" s="53">
        <f t="shared" si="341"/>
        <v>93500000</v>
      </c>
      <c r="H1524" s="67">
        <f t="shared" si="344"/>
        <v>0</v>
      </c>
    </row>
    <row r="1525" spans="1:8" ht="12.75" customHeight="1">
      <c r="A1525" s="66"/>
      <c r="B1525" s="33" t="s">
        <v>490</v>
      </c>
      <c r="C1525" s="53">
        <v>250000000</v>
      </c>
      <c r="D1525" s="53">
        <v>0</v>
      </c>
      <c r="E1525" s="53">
        <v>0</v>
      </c>
      <c r="F1525" s="53">
        <f t="shared" si="340"/>
        <v>0</v>
      </c>
      <c r="G1525" s="53">
        <f t="shared" si="341"/>
        <v>250000000</v>
      </c>
      <c r="H1525" s="67">
        <f t="shared" si="344"/>
        <v>0</v>
      </c>
    </row>
    <row r="1526" spans="1:8" ht="12.75" customHeight="1">
      <c r="A1526" s="61" t="s">
        <v>479</v>
      </c>
      <c r="B1526" s="62" t="s">
        <v>480</v>
      </c>
      <c r="C1526" s="53"/>
      <c r="D1526" s="53"/>
      <c r="E1526" s="53"/>
      <c r="F1526" s="53"/>
      <c r="G1526" s="53"/>
      <c r="H1526" s="67"/>
    </row>
    <row r="1527" spans="1:8" ht="12.75" customHeight="1">
      <c r="A1527" s="61" t="s">
        <v>31</v>
      </c>
      <c r="B1527" s="33" t="s">
        <v>481</v>
      </c>
      <c r="C1527" s="53">
        <v>5000000</v>
      </c>
      <c r="D1527" s="53"/>
      <c r="E1527" s="53"/>
      <c r="F1527" s="53">
        <f t="shared" si="340"/>
        <v>0</v>
      </c>
      <c r="G1527" s="53">
        <f t="shared" si="341"/>
        <v>5000000</v>
      </c>
      <c r="H1527" s="67">
        <f t="shared" si="344"/>
        <v>0</v>
      </c>
    </row>
    <row r="1528" spans="1:8" ht="12.75" customHeight="1">
      <c r="A1528" s="58" t="s">
        <v>50</v>
      </c>
      <c r="B1528" s="59" t="s">
        <v>51</v>
      </c>
      <c r="C1528" s="60"/>
      <c r="D1528" s="53"/>
      <c r="E1528" s="60"/>
      <c r="F1528" s="53"/>
      <c r="G1528" s="53"/>
      <c r="H1528" s="67"/>
    </row>
    <row r="1529" spans="1:8" ht="12.75" customHeight="1">
      <c r="A1529" s="61">
        <v>525112</v>
      </c>
      <c r="B1529" s="62" t="s">
        <v>32</v>
      </c>
      <c r="C1529" s="63"/>
      <c r="D1529" s="53"/>
      <c r="E1529" s="53"/>
      <c r="F1529" s="53"/>
      <c r="G1529" s="53"/>
      <c r="H1529" s="67"/>
    </row>
    <row r="1530" spans="1:8" ht="12.75" customHeight="1">
      <c r="A1530" s="66" t="s">
        <v>31</v>
      </c>
      <c r="B1530" s="33" t="s">
        <v>53</v>
      </c>
      <c r="C1530" s="53">
        <v>1175000</v>
      </c>
      <c r="D1530" s="53">
        <v>0</v>
      </c>
      <c r="E1530" s="53">
        <v>0</v>
      </c>
      <c r="F1530" s="53">
        <f t="shared" si="340"/>
        <v>0</v>
      </c>
      <c r="G1530" s="53">
        <f t="shared" si="341"/>
        <v>1175000</v>
      </c>
      <c r="H1530" s="67">
        <f t="shared" ref="H1530:H1531" si="345">F1530/C1530*100</f>
        <v>0</v>
      </c>
    </row>
    <row r="1531" spans="1:8" ht="12.75" customHeight="1">
      <c r="A1531" s="66" t="s">
        <v>31</v>
      </c>
      <c r="B1531" s="33" t="s">
        <v>54</v>
      </c>
      <c r="C1531" s="53">
        <v>1880000</v>
      </c>
      <c r="D1531" s="53">
        <v>0</v>
      </c>
      <c r="E1531" s="53">
        <v>0</v>
      </c>
      <c r="F1531" s="53">
        <f t="shared" si="340"/>
        <v>0</v>
      </c>
      <c r="G1531" s="53">
        <f t="shared" si="341"/>
        <v>1880000</v>
      </c>
      <c r="H1531" s="67">
        <f t="shared" si="345"/>
        <v>0</v>
      </c>
    </row>
    <row r="1532" spans="1:8" ht="12.75" customHeight="1">
      <c r="A1532" s="61">
        <v>525113</v>
      </c>
      <c r="B1532" s="62" t="s">
        <v>39</v>
      </c>
      <c r="C1532" s="63"/>
      <c r="D1532" s="53"/>
      <c r="E1532" s="53"/>
      <c r="F1532" s="53"/>
      <c r="G1532" s="53"/>
      <c r="H1532" s="67"/>
    </row>
    <row r="1533" spans="1:8" ht="12.75" customHeight="1">
      <c r="A1533" s="66" t="s">
        <v>31</v>
      </c>
      <c r="B1533" s="33" t="s">
        <v>52</v>
      </c>
      <c r="C1533" s="53">
        <v>2000000</v>
      </c>
      <c r="D1533" s="53">
        <v>0</v>
      </c>
      <c r="E1533" s="53">
        <v>0</v>
      </c>
      <c r="F1533" s="53">
        <f t="shared" si="340"/>
        <v>0</v>
      </c>
      <c r="G1533" s="53">
        <f t="shared" si="341"/>
        <v>2000000</v>
      </c>
      <c r="H1533" s="67">
        <f t="shared" ref="H1533" si="346">F1533/C1533*100</f>
        <v>0</v>
      </c>
    </row>
    <row r="1534" spans="1:8" ht="12.75" customHeight="1">
      <c r="A1534" s="61">
        <v>525115</v>
      </c>
      <c r="B1534" s="62" t="s">
        <v>43</v>
      </c>
      <c r="C1534" s="63"/>
      <c r="D1534" s="53"/>
      <c r="E1534" s="53"/>
      <c r="F1534" s="53"/>
      <c r="G1534" s="53"/>
      <c r="H1534" s="67"/>
    </row>
    <row r="1535" spans="1:8" ht="12.75" customHeight="1">
      <c r="A1535" s="66" t="s">
        <v>31</v>
      </c>
      <c r="B1535" s="33" t="s">
        <v>55</v>
      </c>
      <c r="C1535" s="53">
        <v>500000</v>
      </c>
      <c r="D1535" s="53">
        <v>0</v>
      </c>
      <c r="E1535" s="53">
        <v>0</v>
      </c>
      <c r="F1535" s="53">
        <f t="shared" si="340"/>
        <v>0</v>
      </c>
      <c r="G1535" s="53">
        <f t="shared" si="341"/>
        <v>500000</v>
      </c>
      <c r="H1535" s="67">
        <f t="shared" ref="H1535" si="347">F1535/C1535*100</f>
        <v>0</v>
      </c>
    </row>
    <row r="1536" spans="1:8" ht="12.75" customHeight="1">
      <c r="A1536" s="58" t="s">
        <v>56</v>
      </c>
      <c r="B1536" s="59" t="s">
        <v>57</v>
      </c>
      <c r="C1536" s="60"/>
      <c r="D1536" s="53"/>
      <c r="E1536" s="60"/>
      <c r="F1536" s="53"/>
      <c r="G1536" s="53"/>
      <c r="H1536" s="67"/>
    </row>
    <row r="1537" spans="1:8" ht="12.75" customHeight="1">
      <c r="A1537" s="61">
        <v>525111</v>
      </c>
      <c r="B1537" s="62" t="s">
        <v>30</v>
      </c>
      <c r="C1537" s="63"/>
      <c r="D1537" s="53"/>
      <c r="E1537" s="53"/>
      <c r="F1537" s="53"/>
      <c r="G1537" s="53"/>
      <c r="H1537" s="67"/>
    </row>
    <row r="1538" spans="1:8" ht="12.75" customHeight="1">
      <c r="A1538" s="66" t="s">
        <v>31</v>
      </c>
      <c r="B1538" s="33" t="s">
        <v>58</v>
      </c>
      <c r="C1538" s="53">
        <v>2000000</v>
      </c>
      <c r="D1538" s="53">
        <v>2000000</v>
      </c>
      <c r="E1538" s="53"/>
      <c r="F1538" s="53">
        <f t="shared" si="340"/>
        <v>2000000</v>
      </c>
      <c r="G1538" s="53">
        <f t="shared" si="341"/>
        <v>0</v>
      </c>
      <c r="H1538" s="67">
        <f t="shared" ref="H1538" si="348">F1538/C1538*100</f>
        <v>100</v>
      </c>
    </row>
    <row r="1539" spans="1:8" ht="12.75" customHeight="1">
      <c r="A1539" s="61">
        <v>525112</v>
      </c>
      <c r="B1539" s="62" t="s">
        <v>32</v>
      </c>
      <c r="C1539" s="63"/>
      <c r="D1539" s="53"/>
      <c r="E1539" s="53"/>
      <c r="F1539" s="53"/>
      <c r="G1539" s="53"/>
      <c r="H1539" s="67"/>
    </row>
    <row r="1540" spans="1:8" ht="12.75" customHeight="1">
      <c r="A1540" s="66" t="s">
        <v>31</v>
      </c>
      <c r="B1540" s="33" t="s">
        <v>53</v>
      </c>
      <c r="C1540" s="53">
        <v>2025000</v>
      </c>
      <c r="D1540" s="53">
        <v>0</v>
      </c>
      <c r="E1540" s="53">
        <v>0</v>
      </c>
      <c r="F1540" s="53">
        <f t="shared" si="340"/>
        <v>0</v>
      </c>
      <c r="G1540" s="53">
        <f t="shared" si="341"/>
        <v>2025000</v>
      </c>
      <c r="H1540" s="67">
        <f t="shared" ref="H1540:H1541" si="349">F1540/C1540*100</f>
        <v>0</v>
      </c>
    </row>
    <row r="1541" spans="1:8" ht="12.75" customHeight="1">
      <c r="A1541" s="66" t="s">
        <v>31</v>
      </c>
      <c r="B1541" s="33" t="s">
        <v>54</v>
      </c>
      <c r="C1541" s="53">
        <v>3240000</v>
      </c>
      <c r="D1541" s="53">
        <v>0</v>
      </c>
      <c r="E1541" s="53">
        <v>0</v>
      </c>
      <c r="F1541" s="53">
        <f t="shared" si="340"/>
        <v>0</v>
      </c>
      <c r="G1541" s="53">
        <f t="shared" si="341"/>
        <v>3240000</v>
      </c>
      <c r="H1541" s="67">
        <f t="shared" si="349"/>
        <v>0</v>
      </c>
    </row>
    <row r="1542" spans="1:8" ht="12.75" customHeight="1">
      <c r="A1542" s="54">
        <v>52</v>
      </c>
      <c r="B1542" s="54" t="s">
        <v>61</v>
      </c>
      <c r="C1542" s="55"/>
      <c r="D1542" s="56"/>
      <c r="E1542" s="56"/>
      <c r="F1542" s="56"/>
      <c r="G1542" s="56"/>
      <c r="H1542" s="69"/>
    </row>
    <row r="1543" spans="1:8" ht="12.75" customHeight="1">
      <c r="A1543" s="58" t="s">
        <v>29</v>
      </c>
      <c r="B1543" s="59" t="s">
        <v>62</v>
      </c>
      <c r="C1543" s="60"/>
      <c r="D1543" s="53"/>
      <c r="E1543" s="60"/>
      <c r="F1543" s="53"/>
      <c r="G1543" s="53"/>
      <c r="H1543" s="67"/>
    </row>
    <row r="1544" spans="1:8" ht="12.75" customHeight="1">
      <c r="A1544" s="66">
        <v>525119</v>
      </c>
      <c r="B1544" s="33" t="s">
        <v>63</v>
      </c>
      <c r="C1544" s="53"/>
      <c r="D1544" s="53"/>
      <c r="E1544" s="53"/>
      <c r="F1544" s="53"/>
      <c r="G1544" s="53"/>
      <c r="H1544" s="67"/>
    </row>
    <row r="1545" spans="1:8" ht="12.75" customHeight="1">
      <c r="A1545" s="66" t="s">
        <v>31</v>
      </c>
      <c r="B1545" s="33" t="s">
        <v>64</v>
      </c>
      <c r="C1545" s="53"/>
      <c r="D1545" s="53"/>
      <c r="E1545" s="53"/>
      <c r="F1545" s="53"/>
      <c r="G1545" s="53"/>
      <c r="H1545" s="67"/>
    </row>
    <row r="1546" spans="1:8" ht="12.75" customHeight="1">
      <c r="A1546" s="66" t="s">
        <v>31</v>
      </c>
      <c r="B1546" s="33" t="s">
        <v>65</v>
      </c>
      <c r="C1546" s="53">
        <v>70500000</v>
      </c>
      <c r="D1546" s="53">
        <v>0</v>
      </c>
      <c r="E1546" s="53">
        <v>0</v>
      </c>
      <c r="F1546" s="53">
        <f t="shared" si="340"/>
        <v>0</v>
      </c>
      <c r="G1546" s="53">
        <f t="shared" si="341"/>
        <v>70500000</v>
      </c>
      <c r="H1546" s="67">
        <f t="shared" ref="H1546:H1547" si="350">F1546/C1546*100</f>
        <v>0</v>
      </c>
    </row>
    <row r="1547" spans="1:8" ht="12.75" customHeight="1">
      <c r="A1547" s="66" t="s">
        <v>31</v>
      </c>
      <c r="B1547" s="33" t="s">
        <v>66</v>
      </c>
      <c r="C1547" s="53">
        <v>21150000</v>
      </c>
      <c r="D1547" s="53">
        <v>0</v>
      </c>
      <c r="E1547" s="53">
        <v>0</v>
      </c>
      <c r="F1547" s="53">
        <f t="shared" si="340"/>
        <v>0</v>
      </c>
      <c r="G1547" s="53">
        <f t="shared" si="341"/>
        <v>21150000</v>
      </c>
      <c r="H1547" s="67">
        <f t="shared" si="350"/>
        <v>0</v>
      </c>
    </row>
    <row r="1548" spans="1:8" ht="12.75" customHeight="1">
      <c r="A1548" s="66" t="s">
        <v>31</v>
      </c>
      <c r="B1548" s="33" t="s">
        <v>67</v>
      </c>
      <c r="C1548" s="53"/>
      <c r="D1548" s="53"/>
      <c r="E1548" s="53"/>
      <c r="F1548" s="53"/>
      <c r="G1548" s="53"/>
      <c r="H1548" s="67"/>
    </row>
    <row r="1549" spans="1:8" ht="12.75" customHeight="1">
      <c r="A1549" s="66" t="s">
        <v>31</v>
      </c>
      <c r="B1549" s="33" t="s">
        <v>68</v>
      </c>
      <c r="C1549" s="53">
        <v>121500000</v>
      </c>
      <c r="D1549" s="53">
        <v>0</v>
      </c>
      <c r="E1549" s="53">
        <v>0</v>
      </c>
      <c r="F1549" s="53">
        <f t="shared" si="340"/>
        <v>0</v>
      </c>
      <c r="G1549" s="53">
        <f t="shared" si="341"/>
        <v>121500000</v>
      </c>
      <c r="H1549" s="67">
        <f t="shared" ref="H1549:H1550" si="351">F1549/C1549*100</f>
        <v>0</v>
      </c>
    </row>
    <row r="1550" spans="1:8" ht="12.75" customHeight="1">
      <c r="A1550" s="66" t="s">
        <v>31</v>
      </c>
      <c r="B1550" s="33" t="s">
        <v>66</v>
      </c>
      <c r="C1550" s="53">
        <v>36450000</v>
      </c>
      <c r="D1550" s="53">
        <v>0</v>
      </c>
      <c r="E1550" s="53">
        <v>0</v>
      </c>
      <c r="F1550" s="53">
        <f t="shared" si="340"/>
        <v>0</v>
      </c>
      <c r="G1550" s="53">
        <f t="shared" si="341"/>
        <v>36450000</v>
      </c>
      <c r="H1550" s="67">
        <f t="shared" si="351"/>
        <v>0</v>
      </c>
    </row>
    <row r="1551" spans="1:8" ht="12.75" customHeight="1">
      <c r="A1551" s="66" t="s">
        <v>31</v>
      </c>
      <c r="B1551" s="33" t="s">
        <v>69</v>
      </c>
      <c r="C1551" s="53"/>
      <c r="D1551" s="53"/>
      <c r="E1551" s="53"/>
      <c r="F1551" s="53"/>
      <c r="G1551" s="53"/>
      <c r="H1551" s="67"/>
    </row>
    <row r="1552" spans="1:8" ht="12.75" customHeight="1">
      <c r="A1552" s="66" t="s">
        <v>31</v>
      </c>
      <c r="B1552" s="33" t="s">
        <v>68</v>
      </c>
      <c r="C1552" s="53">
        <v>37500000</v>
      </c>
      <c r="D1552" s="53">
        <v>0</v>
      </c>
      <c r="E1552" s="53">
        <v>0</v>
      </c>
      <c r="F1552" s="53">
        <f t="shared" si="340"/>
        <v>0</v>
      </c>
      <c r="G1552" s="53">
        <f t="shared" si="341"/>
        <v>37500000</v>
      </c>
      <c r="H1552" s="67">
        <f t="shared" ref="H1552:H1553" si="352">F1552/C1552*100</f>
        <v>0</v>
      </c>
    </row>
    <row r="1553" spans="1:8" ht="12.75" customHeight="1">
      <c r="A1553" s="66" t="s">
        <v>31</v>
      </c>
      <c r="B1553" s="33" t="s">
        <v>66</v>
      </c>
      <c r="C1553" s="53">
        <v>11250000</v>
      </c>
      <c r="D1553" s="53">
        <v>0</v>
      </c>
      <c r="E1553" s="53">
        <v>0</v>
      </c>
      <c r="F1553" s="53">
        <f t="shared" si="340"/>
        <v>0</v>
      </c>
      <c r="G1553" s="53">
        <f t="shared" si="341"/>
        <v>11250000</v>
      </c>
      <c r="H1553" s="67">
        <f t="shared" si="352"/>
        <v>0</v>
      </c>
    </row>
    <row r="1554" spans="1:8" ht="12.75" customHeight="1">
      <c r="A1554" s="66">
        <v>525121</v>
      </c>
      <c r="B1554" s="33" t="s">
        <v>70</v>
      </c>
      <c r="C1554" s="53"/>
      <c r="D1554" s="53"/>
      <c r="E1554" s="53"/>
      <c r="F1554" s="53">
        <f t="shared" si="340"/>
        <v>0</v>
      </c>
      <c r="G1554" s="53">
        <f t="shared" si="341"/>
        <v>0</v>
      </c>
      <c r="H1554" s="67"/>
    </row>
    <row r="1555" spans="1:8" ht="12.75" customHeight="1">
      <c r="A1555" s="66" t="s">
        <v>31</v>
      </c>
      <c r="B1555" s="33" t="s">
        <v>71</v>
      </c>
      <c r="C1555" s="53">
        <v>64861000</v>
      </c>
      <c r="D1555" s="53">
        <v>12798500</v>
      </c>
      <c r="E1555" s="53">
        <v>0</v>
      </c>
      <c r="F1555" s="53">
        <f t="shared" si="340"/>
        <v>12798500</v>
      </c>
      <c r="G1555" s="53">
        <f t="shared" si="341"/>
        <v>52062500</v>
      </c>
      <c r="H1555" s="67">
        <f t="shared" ref="H1555:H1556" si="353">F1555/C1555*100</f>
        <v>19.732196543377377</v>
      </c>
    </row>
    <row r="1556" spans="1:8" ht="12.75" customHeight="1">
      <c r="A1556" s="66" t="s">
        <v>31</v>
      </c>
      <c r="B1556" s="33" t="s">
        <v>72</v>
      </c>
      <c r="C1556" s="53">
        <v>150000000</v>
      </c>
      <c r="D1556" s="53">
        <v>68021200</v>
      </c>
      <c r="E1556" s="53">
        <v>0</v>
      </c>
      <c r="F1556" s="53">
        <f t="shared" si="340"/>
        <v>68021200</v>
      </c>
      <c r="G1556" s="53">
        <f t="shared" si="341"/>
        <v>81978800</v>
      </c>
      <c r="H1556" s="67">
        <f t="shared" si="353"/>
        <v>45.347466666666669</v>
      </c>
    </row>
    <row r="1557" spans="1:8" ht="12.75" customHeight="1">
      <c r="A1557" s="58" t="s">
        <v>50</v>
      </c>
      <c r="B1557" s="59" t="s">
        <v>51</v>
      </c>
      <c r="C1557" s="60"/>
      <c r="D1557" s="53"/>
      <c r="E1557" s="53"/>
      <c r="F1557" s="53"/>
      <c r="G1557" s="53"/>
      <c r="H1557" s="67"/>
    </row>
    <row r="1558" spans="1:8" ht="12.75" customHeight="1">
      <c r="A1558" s="66">
        <v>525113</v>
      </c>
      <c r="B1558" s="33" t="s">
        <v>39</v>
      </c>
      <c r="C1558" s="53"/>
      <c r="D1558" s="53"/>
      <c r="E1558" s="53"/>
      <c r="F1558" s="53"/>
      <c r="G1558" s="53"/>
      <c r="H1558" s="67"/>
    </row>
    <row r="1559" spans="1:8" ht="12.75" customHeight="1">
      <c r="A1559" s="66" t="s">
        <v>31</v>
      </c>
      <c r="B1559" s="33" t="s">
        <v>73</v>
      </c>
      <c r="C1559" s="53">
        <v>10500000</v>
      </c>
      <c r="D1559" s="53">
        <v>1200000</v>
      </c>
      <c r="E1559" s="53"/>
      <c r="F1559" s="53">
        <f t="shared" si="340"/>
        <v>1200000</v>
      </c>
      <c r="G1559" s="53">
        <f t="shared" si="341"/>
        <v>9300000</v>
      </c>
      <c r="H1559" s="67">
        <f t="shared" ref="H1559:H1561" si="354">F1559/C1559*100</f>
        <v>11.428571428571429</v>
      </c>
    </row>
    <row r="1560" spans="1:8" ht="12.75" customHeight="1">
      <c r="A1560" s="66" t="s">
        <v>31</v>
      </c>
      <c r="B1560" s="33" t="s">
        <v>74</v>
      </c>
      <c r="C1560" s="53">
        <v>10000000</v>
      </c>
      <c r="D1560" s="53">
        <v>600000</v>
      </c>
      <c r="E1560" s="53"/>
      <c r="F1560" s="53">
        <f t="shared" si="340"/>
        <v>600000</v>
      </c>
      <c r="G1560" s="53">
        <f t="shared" si="341"/>
        <v>9400000</v>
      </c>
      <c r="H1560" s="67">
        <f t="shared" si="354"/>
        <v>6</v>
      </c>
    </row>
    <row r="1561" spans="1:8" ht="12.75" customHeight="1">
      <c r="A1561" s="66"/>
      <c r="B1561" s="33" t="s">
        <v>158</v>
      </c>
      <c r="C1561" s="53">
        <v>8000000</v>
      </c>
      <c r="D1561" s="53">
        <v>0</v>
      </c>
      <c r="E1561" s="53">
        <v>0</v>
      </c>
      <c r="F1561" s="53">
        <f t="shared" si="340"/>
        <v>0</v>
      </c>
      <c r="G1561" s="53">
        <f t="shared" si="341"/>
        <v>8000000</v>
      </c>
      <c r="H1561" s="67">
        <f t="shared" si="354"/>
        <v>0</v>
      </c>
    </row>
    <row r="1562" spans="1:8" ht="12.75" customHeight="1">
      <c r="A1562" s="66">
        <v>525115</v>
      </c>
      <c r="B1562" s="33" t="s">
        <v>43</v>
      </c>
      <c r="C1562" s="53"/>
      <c r="D1562" s="53"/>
      <c r="E1562" s="53"/>
      <c r="F1562" s="53"/>
      <c r="G1562" s="53"/>
      <c r="H1562" s="67"/>
    </row>
    <row r="1563" spans="1:8" ht="12.75" customHeight="1">
      <c r="A1563" s="66" t="s">
        <v>31</v>
      </c>
      <c r="B1563" s="33" t="s">
        <v>160</v>
      </c>
      <c r="C1563" s="53">
        <v>3600000</v>
      </c>
      <c r="D1563" s="53">
        <v>0</v>
      </c>
      <c r="E1563" s="53">
        <v>0</v>
      </c>
      <c r="F1563" s="53">
        <f t="shared" si="340"/>
        <v>0</v>
      </c>
      <c r="G1563" s="53">
        <f t="shared" si="341"/>
        <v>3600000</v>
      </c>
      <c r="H1563" s="67">
        <f t="shared" ref="H1563:H1565" si="355">F1563/C1563*100</f>
        <v>0</v>
      </c>
    </row>
    <row r="1564" spans="1:8" ht="12.75" customHeight="1">
      <c r="A1564" s="66" t="s">
        <v>31</v>
      </c>
      <c r="B1564" s="33" t="s">
        <v>159</v>
      </c>
      <c r="C1564" s="53">
        <v>10500000</v>
      </c>
      <c r="D1564" s="53">
        <v>1500000</v>
      </c>
      <c r="E1564" s="53"/>
      <c r="F1564" s="53">
        <f t="shared" ref="F1564:F1603" si="356">D1564+E1564</f>
        <v>1500000</v>
      </c>
      <c r="G1564" s="53">
        <f t="shared" ref="G1564:G1603" si="357">C1564-F1564</f>
        <v>9000000</v>
      </c>
      <c r="H1564" s="67">
        <f t="shared" si="355"/>
        <v>14.285714285714285</v>
      </c>
    </row>
    <row r="1565" spans="1:8" ht="12.75" customHeight="1">
      <c r="A1565" s="66" t="s">
        <v>31</v>
      </c>
      <c r="B1565" s="33" t="s">
        <v>76</v>
      </c>
      <c r="C1565" s="53">
        <v>21000000</v>
      </c>
      <c r="D1565" s="53">
        <v>450000</v>
      </c>
      <c r="E1565" s="53"/>
      <c r="F1565" s="53">
        <f t="shared" si="356"/>
        <v>450000</v>
      </c>
      <c r="G1565" s="53">
        <f t="shared" si="357"/>
        <v>20550000</v>
      </c>
      <c r="H1565" s="67">
        <f t="shared" si="355"/>
        <v>2.1428571428571428</v>
      </c>
    </row>
    <row r="1566" spans="1:8" ht="12.75" customHeight="1">
      <c r="A1566" s="58" t="s">
        <v>56</v>
      </c>
      <c r="B1566" s="59" t="s">
        <v>77</v>
      </c>
      <c r="C1566" s="60"/>
      <c r="D1566" s="53"/>
      <c r="E1566" s="60"/>
      <c r="F1566" s="53"/>
      <c r="G1566" s="53"/>
      <c r="H1566" s="67"/>
    </row>
    <row r="1567" spans="1:8" ht="12.75" customHeight="1">
      <c r="A1567" s="66">
        <v>525113</v>
      </c>
      <c r="B1567" s="33" t="s">
        <v>39</v>
      </c>
      <c r="C1567" s="53"/>
      <c r="D1567" s="53"/>
      <c r="E1567" s="53"/>
      <c r="F1567" s="53"/>
      <c r="G1567" s="53"/>
      <c r="H1567" s="67"/>
    </row>
    <row r="1568" spans="1:8" ht="12.75" customHeight="1">
      <c r="A1568" s="66" t="s">
        <v>31</v>
      </c>
      <c r="B1568" s="33" t="s">
        <v>78</v>
      </c>
      <c r="C1568" s="53">
        <v>6300000</v>
      </c>
      <c r="D1568" s="53">
        <v>900000</v>
      </c>
      <c r="E1568" s="53"/>
      <c r="F1568" s="53">
        <f t="shared" si="356"/>
        <v>900000</v>
      </c>
      <c r="G1568" s="53">
        <f t="shared" si="357"/>
        <v>5400000</v>
      </c>
      <c r="H1568" s="67">
        <f t="shared" ref="H1568:H1570" si="358">F1568/C1568*100</f>
        <v>14.285714285714285</v>
      </c>
    </row>
    <row r="1569" spans="1:8" ht="12.75" customHeight="1">
      <c r="A1569" s="66" t="s">
        <v>31</v>
      </c>
      <c r="B1569" s="33" t="s">
        <v>79</v>
      </c>
      <c r="C1569" s="53">
        <v>16000000</v>
      </c>
      <c r="D1569" s="53">
        <v>250000</v>
      </c>
      <c r="E1569" s="53"/>
      <c r="F1569" s="53">
        <f t="shared" si="356"/>
        <v>250000</v>
      </c>
      <c r="G1569" s="53">
        <f t="shared" si="357"/>
        <v>15750000</v>
      </c>
      <c r="H1569" s="67">
        <f t="shared" si="358"/>
        <v>1.5625</v>
      </c>
    </row>
    <row r="1570" spans="1:8" ht="12.75" customHeight="1">
      <c r="A1570" s="66"/>
      <c r="B1570" s="33" t="s">
        <v>158</v>
      </c>
      <c r="C1570" s="53">
        <v>20000000</v>
      </c>
      <c r="D1570" s="53">
        <v>0</v>
      </c>
      <c r="E1570" s="53">
        <v>0</v>
      </c>
      <c r="F1570" s="53">
        <f t="shared" si="356"/>
        <v>0</v>
      </c>
      <c r="G1570" s="53">
        <f t="shared" si="357"/>
        <v>20000000</v>
      </c>
      <c r="H1570" s="67">
        <f t="shared" si="358"/>
        <v>0</v>
      </c>
    </row>
    <row r="1571" spans="1:8" ht="12.75" customHeight="1">
      <c r="A1571" s="66">
        <v>525115</v>
      </c>
      <c r="B1571" s="33" t="s">
        <v>43</v>
      </c>
      <c r="C1571" s="53"/>
      <c r="D1571" s="53"/>
      <c r="E1571" s="53"/>
      <c r="F1571" s="53"/>
      <c r="G1571" s="53"/>
      <c r="H1571" s="67"/>
    </row>
    <row r="1572" spans="1:8" ht="12.75" customHeight="1">
      <c r="A1572" s="66" t="s">
        <v>31</v>
      </c>
      <c r="B1572" s="33" t="s">
        <v>75</v>
      </c>
      <c r="C1572" s="53">
        <v>6300000</v>
      </c>
      <c r="D1572" s="53">
        <v>1350000</v>
      </c>
      <c r="E1572" s="53"/>
      <c r="F1572" s="53">
        <f t="shared" si="356"/>
        <v>1350000</v>
      </c>
      <c r="G1572" s="53">
        <f t="shared" si="357"/>
        <v>4950000</v>
      </c>
      <c r="H1572" s="67">
        <f t="shared" ref="H1572:H1574" si="359">F1572/C1572*100</f>
        <v>21.428571428571427</v>
      </c>
    </row>
    <row r="1573" spans="1:8" ht="12.75" customHeight="1">
      <c r="A1573" s="66" t="s">
        <v>31</v>
      </c>
      <c r="B1573" s="33" t="s">
        <v>80</v>
      </c>
      <c r="C1573" s="53">
        <v>1500000</v>
      </c>
      <c r="D1573" s="53">
        <v>0</v>
      </c>
      <c r="E1573" s="53">
        <v>0</v>
      </c>
      <c r="F1573" s="53">
        <f t="shared" si="356"/>
        <v>0</v>
      </c>
      <c r="G1573" s="53">
        <f t="shared" si="357"/>
        <v>1500000</v>
      </c>
      <c r="H1573" s="67">
        <f t="shared" si="359"/>
        <v>0</v>
      </c>
    </row>
    <row r="1574" spans="1:8" ht="12.75" customHeight="1">
      <c r="A1574" s="66" t="s">
        <v>31</v>
      </c>
      <c r="B1574" s="33" t="s">
        <v>81</v>
      </c>
      <c r="C1574" s="53">
        <v>21000000</v>
      </c>
      <c r="D1574" s="53">
        <v>750000</v>
      </c>
      <c r="E1574" s="53"/>
      <c r="F1574" s="53">
        <f t="shared" si="356"/>
        <v>750000</v>
      </c>
      <c r="G1574" s="53">
        <f t="shared" si="357"/>
        <v>20250000</v>
      </c>
      <c r="H1574" s="67">
        <f t="shared" si="359"/>
        <v>3.5714285714285712</v>
      </c>
    </row>
    <row r="1575" spans="1:8" ht="12.75" customHeight="1">
      <c r="A1575" s="54">
        <v>53</v>
      </c>
      <c r="B1575" s="54" t="s">
        <v>82</v>
      </c>
      <c r="C1575" s="55"/>
      <c r="D1575" s="56"/>
      <c r="E1575" s="56"/>
      <c r="F1575" s="56"/>
      <c r="G1575" s="56"/>
      <c r="H1575" s="69"/>
    </row>
    <row r="1576" spans="1:8" ht="12.75" customHeight="1">
      <c r="A1576" s="58" t="s">
        <v>50</v>
      </c>
      <c r="B1576" s="59" t="s">
        <v>51</v>
      </c>
      <c r="C1576" s="60"/>
      <c r="D1576" s="53"/>
      <c r="E1576" s="60"/>
      <c r="F1576" s="53"/>
      <c r="G1576" s="53"/>
      <c r="H1576" s="67"/>
    </row>
    <row r="1577" spans="1:8" ht="12.75" customHeight="1">
      <c r="A1577" s="66">
        <v>525113</v>
      </c>
      <c r="B1577" s="33" t="s">
        <v>39</v>
      </c>
      <c r="C1577" s="53"/>
      <c r="D1577" s="53"/>
      <c r="E1577" s="53"/>
      <c r="F1577" s="53"/>
      <c r="G1577" s="53"/>
      <c r="H1577" s="67"/>
    </row>
    <row r="1578" spans="1:8" ht="12.75" customHeight="1">
      <c r="A1578" s="66" t="s">
        <v>31</v>
      </c>
      <c r="B1578" s="33" t="s">
        <v>103</v>
      </c>
      <c r="C1578" s="53">
        <v>1400000</v>
      </c>
      <c r="D1578" s="53">
        <v>0</v>
      </c>
      <c r="E1578" s="53">
        <v>1400000</v>
      </c>
      <c r="F1578" s="53">
        <f t="shared" si="356"/>
        <v>1400000</v>
      </c>
      <c r="G1578" s="53">
        <f t="shared" si="357"/>
        <v>0</v>
      </c>
      <c r="H1578" s="67">
        <f t="shared" ref="H1578:H1580" si="360">F1578/C1578*100</f>
        <v>100</v>
      </c>
    </row>
    <row r="1579" spans="1:8" ht="12.75" customHeight="1">
      <c r="A1579" s="66"/>
      <c r="B1579" s="33" t="s">
        <v>491</v>
      </c>
      <c r="C1579" s="53">
        <v>3650000</v>
      </c>
      <c r="D1579" s="53">
        <v>0</v>
      </c>
      <c r="E1579" s="53">
        <v>0</v>
      </c>
      <c r="F1579" s="53">
        <f t="shared" si="356"/>
        <v>0</v>
      </c>
      <c r="G1579" s="53">
        <f t="shared" si="357"/>
        <v>3650000</v>
      </c>
      <c r="H1579" s="67">
        <f t="shared" si="360"/>
        <v>0</v>
      </c>
    </row>
    <row r="1580" spans="1:8" ht="12.75" customHeight="1">
      <c r="A1580" s="66"/>
      <c r="B1580" s="33" t="s">
        <v>492</v>
      </c>
      <c r="C1580" s="53">
        <v>1175000</v>
      </c>
      <c r="D1580" s="53">
        <v>0</v>
      </c>
      <c r="E1580" s="53">
        <v>0</v>
      </c>
      <c r="F1580" s="53">
        <f t="shared" si="356"/>
        <v>0</v>
      </c>
      <c r="G1580" s="53">
        <f t="shared" si="357"/>
        <v>1175000</v>
      </c>
      <c r="H1580" s="67">
        <f t="shared" si="360"/>
        <v>0</v>
      </c>
    </row>
    <row r="1581" spans="1:8" ht="12.75" customHeight="1">
      <c r="A1581" s="66">
        <v>525115</v>
      </c>
      <c r="B1581" s="33" t="s">
        <v>43</v>
      </c>
      <c r="C1581" s="53"/>
      <c r="D1581" s="53"/>
      <c r="E1581" s="53"/>
      <c r="F1581" s="53"/>
      <c r="G1581" s="53"/>
      <c r="H1581" s="67"/>
    </row>
    <row r="1582" spans="1:8" ht="12.75" customHeight="1">
      <c r="A1582" s="66" t="s">
        <v>31</v>
      </c>
      <c r="B1582" s="33" t="s">
        <v>392</v>
      </c>
      <c r="C1582" s="53">
        <v>1000000</v>
      </c>
      <c r="D1582" s="53">
        <v>1080000</v>
      </c>
      <c r="E1582" s="53"/>
      <c r="F1582" s="53">
        <f t="shared" si="356"/>
        <v>1080000</v>
      </c>
      <c r="G1582" s="53">
        <f t="shared" si="357"/>
        <v>-80000</v>
      </c>
      <c r="H1582" s="67">
        <f t="shared" ref="H1582:H1588" si="361">F1582/C1582*100</f>
        <v>108</v>
      </c>
    </row>
    <row r="1583" spans="1:8" ht="12.75" customHeight="1">
      <c r="A1583" s="66" t="s">
        <v>31</v>
      </c>
      <c r="B1583" s="33" t="s">
        <v>445</v>
      </c>
      <c r="C1583" s="53">
        <v>300000</v>
      </c>
      <c r="D1583" s="53">
        <v>0</v>
      </c>
      <c r="E1583" s="53">
        <v>300000</v>
      </c>
      <c r="F1583" s="53">
        <f t="shared" si="356"/>
        <v>300000</v>
      </c>
      <c r="G1583" s="53">
        <f t="shared" si="357"/>
        <v>0</v>
      </c>
      <c r="H1583" s="67">
        <f t="shared" si="361"/>
        <v>100</v>
      </c>
    </row>
    <row r="1584" spans="1:8" ht="12.75" customHeight="1">
      <c r="A1584" s="66" t="s">
        <v>31</v>
      </c>
      <c r="B1584" s="33" t="s">
        <v>394</v>
      </c>
      <c r="C1584" s="53">
        <v>5250000</v>
      </c>
      <c r="D1584" s="53">
        <v>5970000</v>
      </c>
      <c r="E1584" s="53">
        <v>0</v>
      </c>
      <c r="F1584" s="53">
        <f t="shared" si="356"/>
        <v>5970000</v>
      </c>
      <c r="G1584" s="53">
        <f t="shared" si="357"/>
        <v>-720000</v>
      </c>
      <c r="H1584" s="67">
        <f t="shared" si="361"/>
        <v>113.71428571428572</v>
      </c>
    </row>
    <row r="1585" spans="1:11" ht="12.75" customHeight="1">
      <c r="A1585" s="66" t="s">
        <v>31</v>
      </c>
      <c r="B1585" s="33" t="s">
        <v>395</v>
      </c>
      <c r="C1585" s="53">
        <v>1000000</v>
      </c>
      <c r="D1585" s="53">
        <v>2000000</v>
      </c>
      <c r="E1585" s="53"/>
      <c r="F1585" s="53">
        <f t="shared" si="356"/>
        <v>2000000</v>
      </c>
      <c r="G1585" s="53">
        <f t="shared" si="357"/>
        <v>-1000000</v>
      </c>
      <c r="H1585" s="67">
        <f t="shared" si="361"/>
        <v>200</v>
      </c>
    </row>
    <row r="1586" spans="1:11" ht="12.75" customHeight="1">
      <c r="A1586" s="66"/>
      <c r="B1586" s="33" t="s">
        <v>396</v>
      </c>
      <c r="C1586" s="53"/>
      <c r="D1586" s="53">
        <v>5000000</v>
      </c>
      <c r="E1586" s="53">
        <v>0</v>
      </c>
      <c r="F1586" s="53">
        <f t="shared" si="356"/>
        <v>5000000</v>
      </c>
      <c r="G1586" s="53">
        <f t="shared" si="357"/>
        <v>-5000000</v>
      </c>
      <c r="H1586" s="67" t="e">
        <f t="shared" si="361"/>
        <v>#DIV/0!</v>
      </c>
    </row>
    <row r="1587" spans="1:11" ht="12.75" customHeight="1">
      <c r="A1587" s="66" t="s">
        <v>31</v>
      </c>
      <c r="B1587" s="33" t="s">
        <v>87</v>
      </c>
      <c r="C1587" s="53">
        <v>6000000</v>
      </c>
      <c r="D1587" s="53">
        <v>0</v>
      </c>
      <c r="E1587" s="53">
        <v>2000000</v>
      </c>
      <c r="F1587" s="53">
        <f t="shared" si="356"/>
        <v>2000000</v>
      </c>
      <c r="G1587" s="53">
        <f t="shared" si="357"/>
        <v>4000000</v>
      </c>
      <c r="H1587" s="67">
        <f t="shared" si="361"/>
        <v>33.333333333333329</v>
      </c>
    </row>
    <row r="1588" spans="1:11" ht="12.75" customHeight="1">
      <c r="A1588" s="66" t="s">
        <v>31</v>
      </c>
      <c r="B1588" s="33" t="s">
        <v>88</v>
      </c>
      <c r="C1588" s="53">
        <v>2250000</v>
      </c>
      <c r="D1588" s="53">
        <v>0</v>
      </c>
      <c r="E1588" s="53">
        <v>1600000</v>
      </c>
      <c r="F1588" s="53">
        <f t="shared" si="356"/>
        <v>1600000</v>
      </c>
      <c r="G1588" s="53">
        <f t="shared" si="357"/>
        <v>650000</v>
      </c>
      <c r="H1588" s="67">
        <f t="shared" si="361"/>
        <v>71.111111111111114</v>
      </c>
    </row>
    <row r="1589" spans="1:11" ht="12.75" customHeight="1">
      <c r="A1589" s="66">
        <v>525119</v>
      </c>
      <c r="B1589" s="33" t="s">
        <v>63</v>
      </c>
      <c r="C1589" s="53"/>
      <c r="D1589" s="53"/>
      <c r="E1589" s="53"/>
      <c r="F1589" s="53"/>
      <c r="G1589" s="53"/>
      <c r="H1589" s="67"/>
    </row>
    <row r="1590" spans="1:11" ht="12.75" customHeight="1">
      <c r="A1590" s="66" t="s">
        <v>31</v>
      </c>
      <c r="B1590" s="33" t="s">
        <v>89</v>
      </c>
      <c r="C1590" s="53">
        <v>1150000</v>
      </c>
      <c r="D1590" s="53">
        <v>0</v>
      </c>
      <c r="E1590" s="53">
        <v>1120000</v>
      </c>
      <c r="F1590" s="53">
        <f t="shared" si="356"/>
        <v>1120000</v>
      </c>
      <c r="G1590" s="53">
        <f t="shared" si="357"/>
        <v>30000</v>
      </c>
      <c r="H1590" s="67">
        <f t="shared" ref="H1590:H1593" si="362">F1590/C1590*100</f>
        <v>97.391304347826093</v>
      </c>
    </row>
    <row r="1591" spans="1:11" ht="12.75" customHeight="1">
      <c r="A1591" s="66" t="s">
        <v>31</v>
      </c>
      <c r="B1591" s="33" t="s">
        <v>90</v>
      </c>
      <c r="C1591" s="53">
        <v>20000000</v>
      </c>
      <c r="D1591" s="53">
        <v>0</v>
      </c>
      <c r="E1591" s="53">
        <v>0</v>
      </c>
      <c r="F1591" s="53">
        <f t="shared" si="356"/>
        <v>0</v>
      </c>
      <c r="G1591" s="53">
        <f t="shared" si="357"/>
        <v>20000000</v>
      </c>
      <c r="H1591" s="67">
        <f t="shared" si="362"/>
        <v>0</v>
      </c>
    </row>
    <row r="1592" spans="1:11" ht="12.75" customHeight="1">
      <c r="A1592" s="66" t="s">
        <v>31</v>
      </c>
      <c r="B1592" s="33" t="s">
        <v>99</v>
      </c>
      <c r="C1592" s="53">
        <v>43700000</v>
      </c>
      <c r="D1592" s="53">
        <v>45072000</v>
      </c>
      <c r="E1592" s="53">
        <v>0</v>
      </c>
      <c r="F1592" s="53">
        <f t="shared" si="356"/>
        <v>45072000</v>
      </c>
      <c r="G1592" s="53">
        <f t="shared" si="357"/>
        <v>-1372000</v>
      </c>
      <c r="H1592" s="67">
        <f t="shared" si="362"/>
        <v>103.13958810068651</v>
      </c>
    </row>
    <row r="1593" spans="1:11" ht="12.75" customHeight="1">
      <c r="A1593" s="66" t="s">
        <v>31</v>
      </c>
      <c r="B1593" s="33" t="s">
        <v>101</v>
      </c>
      <c r="C1593" s="53">
        <v>23000000</v>
      </c>
      <c r="D1593" s="53">
        <v>0</v>
      </c>
      <c r="E1593" s="53">
        <v>0</v>
      </c>
      <c r="F1593" s="53">
        <f t="shared" si="356"/>
        <v>0</v>
      </c>
      <c r="G1593" s="53">
        <f t="shared" si="357"/>
        <v>23000000</v>
      </c>
      <c r="H1593" s="67">
        <f t="shared" si="362"/>
        <v>0</v>
      </c>
    </row>
    <row r="1594" spans="1:11" ht="12.75" customHeight="1">
      <c r="A1594" s="58" t="s">
        <v>56</v>
      </c>
      <c r="B1594" s="59" t="s">
        <v>102</v>
      </c>
      <c r="C1594" s="53"/>
      <c r="D1594" s="53"/>
      <c r="E1594" s="60"/>
      <c r="F1594" s="53"/>
      <c r="G1594" s="53"/>
      <c r="H1594" s="67"/>
    </row>
    <row r="1595" spans="1:11" ht="12.75" customHeight="1">
      <c r="A1595" s="66">
        <v>525113</v>
      </c>
      <c r="B1595" s="33" t="s">
        <v>39</v>
      </c>
      <c r="C1595" s="53"/>
      <c r="D1595" s="53"/>
      <c r="E1595" s="53"/>
      <c r="F1595" s="53"/>
      <c r="G1595" s="53"/>
      <c r="H1595" s="67"/>
    </row>
    <row r="1596" spans="1:11" ht="12.75" customHeight="1">
      <c r="A1596" s="66" t="s">
        <v>31</v>
      </c>
      <c r="B1596" s="33" t="s">
        <v>103</v>
      </c>
      <c r="C1596" s="53">
        <v>3600000</v>
      </c>
      <c r="D1596" s="53">
        <v>0</v>
      </c>
      <c r="E1596" s="53">
        <v>0</v>
      </c>
      <c r="F1596" s="53">
        <f t="shared" si="356"/>
        <v>0</v>
      </c>
      <c r="G1596" s="53">
        <f t="shared" si="357"/>
        <v>3600000</v>
      </c>
      <c r="H1596" s="67">
        <f t="shared" ref="H1596" si="363">F1596/C1596*100</f>
        <v>0</v>
      </c>
    </row>
    <row r="1597" spans="1:11" s="1" customFormat="1" ht="12.75" customHeight="1">
      <c r="A1597" s="66">
        <v>525115</v>
      </c>
      <c r="B1597" s="33" t="s">
        <v>43</v>
      </c>
      <c r="C1597" s="53"/>
      <c r="D1597" s="53"/>
      <c r="E1597" s="53"/>
      <c r="F1597" s="53"/>
      <c r="G1597" s="53"/>
      <c r="H1597" s="67"/>
      <c r="J1597" s="23"/>
      <c r="K1597" s="23"/>
    </row>
    <row r="1598" spans="1:11" s="1" customFormat="1" ht="12.75" customHeight="1">
      <c r="A1598" s="66" t="s">
        <v>31</v>
      </c>
      <c r="B1598" s="33" t="s">
        <v>401</v>
      </c>
      <c r="C1598" s="53">
        <v>6000000</v>
      </c>
      <c r="D1598" s="53">
        <v>0</v>
      </c>
      <c r="E1598" s="53"/>
      <c r="F1598" s="53">
        <f t="shared" si="356"/>
        <v>0</v>
      </c>
      <c r="G1598" s="53">
        <f t="shared" si="357"/>
        <v>6000000</v>
      </c>
      <c r="H1598" s="67">
        <f t="shared" ref="H1598:H1600" si="364">F1598/C1598*100</f>
        <v>0</v>
      </c>
      <c r="J1598" s="23"/>
      <c r="K1598" s="23"/>
    </row>
    <row r="1599" spans="1:11" s="1" customFormat="1" ht="12.75" customHeight="1">
      <c r="A1599" s="66" t="s">
        <v>31</v>
      </c>
      <c r="B1599" s="33" t="s">
        <v>402</v>
      </c>
      <c r="C1599" s="53">
        <v>7500000</v>
      </c>
      <c r="D1599" s="53">
        <v>0</v>
      </c>
      <c r="E1599" s="53"/>
      <c r="F1599" s="53">
        <f t="shared" si="356"/>
        <v>0</v>
      </c>
      <c r="G1599" s="53">
        <f t="shared" si="357"/>
        <v>7500000</v>
      </c>
      <c r="H1599" s="67">
        <f t="shared" si="364"/>
        <v>0</v>
      </c>
      <c r="J1599" s="23"/>
      <c r="K1599" s="23"/>
    </row>
    <row r="1600" spans="1:11" s="1" customFormat="1" ht="12.75" customHeight="1">
      <c r="A1600" s="66" t="s">
        <v>31</v>
      </c>
      <c r="B1600" s="33" t="s">
        <v>110</v>
      </c>
      <c r="C1600" s="53">
        <v>4200000</v>
      </c>
      <c r="D1600" s="53">
        <v>0</v>
      </c>
      <c r="E1600" s="53">
        <v>0</v>
      </c>
      <c r="F1600" s="53">
        <f t="shared" si="356"/>
        <v>0</v>
      </c>
      <c r="G1600" s="53">
        <f t="shared" si="357"/>
        <v>4200000</v>
      </c>
      <c r="H1600" s="67">
        <f t="shared" si="364"/>
        <v>0</v>
      </c>
      <c r="J1600" s="23"/>
      <c r="K1600" s="23"/>
    </row>
    <row r="1601" spans="1:8" s="1" customFormat="1" ht="12.75" customHeight="1">
      <c r="A1601" s="66">
        <v>525119</v>
      </c>
      <c r="B1601" s="33" t="s">
        <v>63</v>
      </c>
      <c r="C1601" s="53"/>
      <c r="D1601" s="53"/>
      <c r="E1601" s="53"/>
      <c r="F1601" s="53"/>
      <c r="G1601" s="53"/>
      <c r="H1601" s="67"/>
    </row>
    <row r="1602" spans="1:8" s="1" customFormat="1" ht="12.75" customHeight="1">
      <c r="A1602" s="66" t="s">
        <v>31</v>
      </c>
      <c r="B1602" s="33" t="s">
        <v>115</v>
      </c>
      <c r="C1602" s="53">
        <v>3000000</v>
      </c>
      <c r="D1602" s="53">
        <v>0</v>
      </c>
      <c r="E1602" s="53">
        <v>0</v>
      </c>
      <c r="F1602" s="53">
        <f t="shared" si="356"/>
        <v>0</v>
      </c>
      <c r="G1602" s="53">
        <f t="shared" si="357"/>
        <v>3000000</v>
      </c>
      <c r="H1602" s="67">
        <f t="shared" ref="H1602:H1608" si="365">F1602/C1602*100</f>
        <v>0</v>
      </c>
    </row>
    <row r="1603" spans="1:8" ht="12.75" customHeight="1">
      <c r="A1603" s="70" t="s">
        <v>31</v>
      </c>
      <c r="B1603" s="33" t="s">
        <v>117</v>
      </c>
      <c r="C1603" s="53">
        <v>20000000</v>
      </c>
      <c r="D1603" s="53">
        <v>0</v>
      </c>
      <c r="E1603" s="53">
        <v>0</v>
      </c>
      <c r="F1603" s="53">
        <f t="shared" si="356"/>
        <v>0</v>
      </c>
      <c r="G1603" s="53">
        <f t="shared" si="357"/>
        <v>20000000</v>
      </c>
      <c r="H1603" s="67">
        <f t="shared" si="365"/>
        <v>0</v>
      </c>
    </row>
    <row r="1604" spans="1:8" ht="12.75" customHeight="1">
      <c r="A1604" s="66"/>
      <c r="B1604" s="33" t="s">
        <v>127</v>
      </c>
      <c r="C1604" s="53">
        <v>6150000</v>
      </c>
      <c r="D1604" s="53">
        <v>0</v>
      </c>
      <c r="E1604" s="53">
        <v>0</v>
      </c>
      <c r="F1604" s="53">
        <f t="shared" ref="F1604:F1641" si="366">D1604+E1604</f>
        <v>0</v>
      </c>
      <c r="G1604" s="53">
        <f t="shared" ref="G1604:G1641" si="367">C1604-F1604</f>
        <v>6150000</v>
      </c>
      <c r="H1604" s="67">
        <f t="shared" si="365"/>
        <v>0</v>
      </c>
    </row>
    <row r="1605" spans="1:8" ht="12.75" customHeight="1">
      <c r="A1605" s="66"/>
      <c r="B1605" s="33" t="s">
        <v>129</v>
      </c>
      <c r="C1605" s="53">
        <v>32000000</v>
      </c>
      <c r="D1605" s="53">
        <v>0</v>
      </c>
      <c r="E1605" s="53">
        <v>0</v>
      </c>
      <c r="F1605" s="53">
        <f t="shared" si="366"/>
        <v>0</v>
      </c>
      <c r="G1605" s="53">
        <f t="shared" si="367"/>
        <v>32000000</v>
      </c>
      <c r="H1605" s="67">
        <f t="shared" si="365"/>
        <v>0</v>
      </c>
    </row>
    <row r="1606" spans="1:8" ht="12.75" customHeight="1">
      <c r="A1606" s="66"/>
      <c r="B1606" s="33" t="s">
        <v>405</v>
      </c>
      <c r="C1606" s="53">
        <v>4100000</v>
      </c>
      <c r="D1606" s="53">
        <v>0</v>
      </c>
      <c r="E1606" s="53">
        <v>0</v>
      </c>
      <c r="F1606" s="53">
        <f t="shared" si="366"/>
        <v>0</v>
      </c>
      <c r="G1606" s="53">
        <f t="shared" si="367"/>
        <v>4100000</v>
      </c>
      <c r="H1606" s="67">
        <f t="shared" si="365"/>
        <v>0</v>
      </c>
    </row>
    <row r="1607" spans="1:8" ht="12.75" customHeight="1">
      <c r="A1607" s="66"/>
      <c r="B1607" s="33" t="s">
        <v>131</v>
      </c>
      <c r="C1607" s="53">
        <v>6150000</v>
      </c>
      <c r="D1607" s="53">
        <v>0</v>
      </c>
      <c r="E1607" s="53">
        <v>0</v>
      </c>
      <c r="F1607" s="53">
        <f t="shared" si="366"/>
        <v>0</v>
      </c>
      <c r="G1607" s="53">
        <f t="shared" si="367"/>
        <v>6150000</v>
      </c>
      <c r="H1607" s="67">
        <f t="shared" si="365"/>
        <v>0</v>
      </c>
    </row>
    <row r="1608" spans="1:8" ht="12.75" customHeight="1">
      <c r="A1608" s="70"/>
      <c r="B1608" s="33" t="s">
        <v>132</v>
      </c>
      <c r="C1608" s="53">
        <v>1000000</v>
      </c>
      <c r="D1608" s="53">
        <v>0</v>
      </c>
      <c r="E1608" s="53">
        <v>0</v>
      </c>
      <c r="F1608" s="53">
        <f t="shared" si="366"/>
        <v>0</v>
      </c>
      <c r="G1608" s="53">
        <f t="shared" si="367"/>
        <v>1000000</v>
      </c>
      <c r="H1608" s="67">
        <f t="shared" si="365"/>
        <v>0</v>
      </c>
    </row>
    <row r="1609" spans="1:8" ht="12.75" customHeight="1">
      <c r="A1609" s="58" t="s">
        <v>59</v>
      </c>
      <c r="B1609" s="59" t="s">
        <v>60</v>
      </c>
      <c r="C1609" s="53"/>
      <c r="D1609" s="53"/>
      <c r="E1609" s="60"/>
      <c r="F1609" s="53"/>
      <c r="G1609" s="53"/>
      <c r="H1609" s="67"/>
    </row>
    <row r="1610" spans="1:8" ht="12.75" customHeight="1">
      <c r="A1610" s="66">
        <v>525113</v>
      </c>
      <c r="B1610" s="33" t="s">
        <v>39</v>
      </c>
      <c r="C1610" s="53"/>
      <c r="D1610" s="53"/>
      <c r="E1610" s="53"/>
      <c r="F1610" s="53"/>
      <c r="G1610" s="53"/>
      <c r="H1610" s="67"/>
    </row>
    <row r="1611" spans="1:8" ht="12.75" customHeight="1">
      <c r="A1611" s="66" t="s">
        <v>31</v>
      </c>
      <c r="B1611" s="33" t="s">
        <v>133</v>
      </c>
      <c r="C1611" s="53">
        <v>12000000</v>
      </c>
      <c r="D1611" s="53">
        <v>0</v>
      </c>
      <c r="E1611" s="53">
        <v>0</v>
      </c>
      <c r="F1611" s="53">
        <f t="shared" si="366"/>
        <v>0</v>
      </c>
      <c r="G1611" s="53">
        <f t="shared" si="367"/>
        <v>12000000</v>
      </c>
      <c r="H1611" s="67">
        <f t="shared" ref="H1611:H1614" si="368">F1611/C1611*100</f>
        <v>0</v>
      </c>
    </row>
    <row r="1612" spans="1:8" ht="12.75" customHeight="1">
      <c r="A1612" s="66" t="s">
        <v>31</v>
      </c>
      <c r="B1612" s="33" t="s">
        <v>134</v>
      </c>
      <c r="C1612" s="53">
        <v>9600000</v>
      </c>
      <c r="D1612" s="53">
        <v>0</v>
      </c>
      <c r="E1612" s="53">
        <v>0</v>
      </c>
      <c r="F1612" s="53">
        <f t="shared" si="366"/>
        <v>0</v>
      </c>
      <c r="G1612" s="53">
        <f t="shared" si="367"/>
        <v>9600000</v>
      </c>
      <c r="H1612" s="67">
        <f t="shared" si="368"/>
        <v>0</v>
      </c>
    </row>
    <row r="1613" spans="1:8" ht="12.75" customHeight="1">
      <c r="A1613" s="66" t="s">
        <v>31</v>
      </c>
      <c r="B1613" s="33" t="s">
        <v>135</v>
      </c>
      <c r="C1613" s="53">
        <v>3600000</v>
      </c>
      <c r="D1613" s="53">
        <v>0</v>
      </c>
      <c r="E1613" s="53">
        <v>0</v>
      </c>
      <c r="F1613" s="53">
        <f t="shared" si="366"/>
        <v>0</v>
      </c>
      <c r="G1613" s="53">
        <f t="shared" si="367"/>
        <v>3600000</v>
      </c>
      <c r="H1613" s="67">
        <f t="shared" si="368"/>
        <v>0</v>
      </c>
    </row>
    <row r="1614" spans="1:8" ht="12.75" customHeight="1">
      <c r="A1614" s="66" t="s">
        <v>31</v>
      </c>
      <c r="B1614" s="33" t="s">
        <v>73</v>
      </c>
      <c r="C1614" s="53">
        <v>14400000</v>
      </c>
      <c r="D1614" s="53">
        <v>0</v>
      </c>
      <c r="E1614" s="53">
        <v>0</v>
      </c>
      <c r="F1614" s="53">
        <f t="shared" si="366"/>
        <v>0</v>
      </c>
      <c r="G1614" s="53">
        <f t="shared" si="367"/>
        <v>14400000</v>
      </c>
      <c r="H1614" s="67">
        <f t="shared" si="368"/>
        <v>0</v>
      </c>
    </row>
    <row r="1615" spans="1:8" ht="12.75" customHeight="1">
      <c r="A1615" s="66">
        <v>525115</v>
      </c>
      <c r="B1615" s="33" t="s">
        <v>43</v>
      </c>
      <c r="C1615" s="53"/>
      <c r="D1615" s="53"/>
      <c r="E1615" s="53"/>
      <c r="F1615" s="53"/>
      <c r="G1615" s="53"/>
      <c r="H1615" s="67"/>
    </row>
    <row r="1616" spans="1:8" ht="12.75" customHeight="1">
      <c r="A1616" s="66" t="s">
        <v>31</v>
      </c>
      <c r="B1616" s="33" t="s">
        <v>136</v>
      </c>
      <c r="C1616" s="53">
        <v>18750000</v>
      </c>
      <c r="D1616" s="53">
        <v>0</v>
      </c>
      <c r="E1616" s="53">
        <v>0</v>
      </c>
      <c r="F1616" s="53">
        <f t="shared" si="366"/>
        <v>0</v>
      </c>
      <c r="G1616" s="53">
        <f t="shared" si="367"/>
        <v>18750000</v>
      </c>
      <c r="H1616" s="67">
        <f t="shared" ref="H1616:H1619" si="369">F1616/C1616*100</f>
        <v>0</v>
      </c>
    </row>
    <row r="1617" spans="1:8" ht="12.75" customHeight="1">
      <c r="A1617" s="66" t="s">
        <v>31</v>
      </c>
      <c r="B1617" s="33" t="s">
        <v>137</v>
      </c>
      <c r="C1617" s="53">
        <v>5000000</v>
      </c>
      <c r="D1617" s="53">
        <v>0</v>
      </c>
      <c r="E1617" s="53">
        <v>0</v>
      </c>
      <c r="F1617" s="53">
        <f t="shared" si="366"/>
        <v>0</v>
      </c>
      <c r="G1617" s="53">
        <f t="shared" si="367"/>
        <v>5000000</v>
      </c>
      <c r="H1617" s="67">
        <f t="shared" si="369"/>
        <v>0</v>
      </c>
    </row>
    <row r="1618" spans="1:8" ht="12.75" customHeight="1">
      <c r="A1618" s="66" t="s">
        <v>31</v>
      </c>
      <c r="B1618" s="33" t="s">
        <v>138</v>
      </c>
      <c r="C1618" s="53">
        <v>6000000</v>
      </c>
      <c r="D1618" s="53">
        <v>0</v>
      </c>
      <c r="E1618" s="53">
        <v>600000</v>
      </c>
      <c r="F1618" s="53">
        <f t="shared" si="366"/>
        <v>600000</v>
      </c>
      <c r="G1618" s="53">
        <f t="shared" si="367"/>
        <v>5400000</v>
      </c>
      <c r="H1618" s="67">
        <f t="shared" si="369"/>
        <v>10</v>
      </c>
    </row>
    <row r="1619" spans="1:8" ht="12.75" customHeight="1">
      <c r="A1619" s="66" t="s">
        <v>31</v>
      </c>
      <c r="B1619" s="33" t="s">
        <v>139</v>
      </c>
      <c r="C1619" s="53">
        <v>6300000</v>
      </c>
      <c r="D1619" s="53">
        <v>0</v>
      </c>
      <c r="E1619" s="53">
        <v>1200000</v>
      </c>
      <c r="F1619" s="53">
        <f t="shared" si="366"/>
        <v>1200000</v>
      </c>
      <c r="G1619" s="53">
        <f t="shared" si="367"/>
        <v>5100000</v>
      </c>
      <c r="H1619" s="67">
        <f t="shared" si="369"/>
        <v>19.047619047619047</v>
      </c>
    </row>
    <row r="1620" spans="1:8" ht="12.75" customHeight="1">
      <c r="A1620" s="66"/>
      <c r="B1620" s="33" t="s">
        <v>142</v>
      </c>
      <c r="C1620" s="53">
        <v>3600000</v>
      </c>
      <c r="D1620" s="53">
        <v>0</v>
      </c>
      <c r="E1620" s="53">
        <v>0</v>
      </c>
      <c r="F1620" s="53">
        <f t="shared" si="366"/>
        <v>0</v>
      </c>
      <c r="G1620" s="53">
        <f t="shared" si="367"/>
        <v>3600000</v>
      </c>
      <c r="H1620" s="67">
        <f>F1620/C1620*100</f>
        <v>0</v>
      </c>
    </row>
    <row r="1621" spans="1:8" ht="12.75" customHeight="1">
      <c r="A1621" s="66">
        <v>525119</v>
      </c>
      <c r="B1621" s="33" t="s">
        <v>63</v>
      </c>
      <c r="C1621" s="53"/>
      <c r="D1621" s="53"/>
      <c r="E1621" s="53"/>
      <c r="F1621" s="53"/>
      <c r="G1621" s="53"/>
      <c r="H1621" s="67"/>
    </row>
    <row r="1622" spans="1:8" ht="12.75" customHeight="1">
      <c r="A1622" s="66" t="s">
        <v>31</v>
      </c>
      <c r="B1622" s="33" t="s">
        <v>143</v>
      </c>
      <c r="C1622" s="53">
        <v>35000000</v>
      </c>
      <c r="D1622" s="53">
        <v>0</v>
      </c>
      <c r="E1622" s="53">
        <v>0</v>
      </c>
      <c r="F1622" s="53">
        <f t="shared" si="366"/>
        <v>0</v>
      </c>
      <c r="G1622" s="53">
        <f t="shared" si="367"/>
        <v>35000000</v>
      </c>
      <c r="H1622" s="67">
        <f t="shared" ref="H1622:H1625" si="370">F1622/C1622*100</f>
        <v>0</v>
      </c>
    </row>
    <row r="1623" spans="1:8" ht="12.75" customHeight="1">
      <c r="A1623" s="66" t="s">
        <v>31</v>
      </c>
      <c r="B1623" s="33" t="s">
        <v>144</v>
      </c>
      <c r="C1623" s="53">
        <v>20000000</v>
      </c>
      <c r="D1623" s="53">
        <v>0</v>
      </c>
      <c r="E1623" s="53">
        <v>0</v>
      </c>
      <c r="F1623" s="53">
        <f t="shared" si="366"/>
        <v>0</v>
      </c>
      <c r="G1623" s="53">
        <f t="shared" si="367"/>
        <v>20000000</v>
      </c>
      <c r="H1623" s="67">
        <f t="shared" si="370"/>
        <v>0</v>
      </c>
    </row>
    <row r="1624" spans="1:8" ht="12.75" customHeight="1">
      <c r="A1624" s="66" t="s">
        <v>31</v>
      </c>
      <c r="B1624" s="33" t="s">
        <v>145</v>
      </c>
      <c r="C1624" s="53">
        <v>18750000</v>
      </c>
      <c r="D1624" s="53">
        <v>0</v>
      </c>
      <c r="E1624" s="53">
        <v>0</v>
      </c>
      <c r="F1624" s="53">
        <f t="shared" si="366"/>
        <v>0</v>
      </c>
      <c r="G1624" s="53">
        <f t="shared" si="367"/>
        <v>18750000</v>
      </c>
      <c r="H1624" s="67">
        <f t="shared" si="370"/>
        <v>0</v>
      </c>
    </row>
    <row r="1625" spans="1:8" ht="12.75" customHeight="1">
      <c r="A1625" s="66" t="s">
        <v>31</v>
      </c>
      <c r="B1625" s="33" t="s">
        <v>146</v>
      </c>
      <c r="C1625" s="53">
        <v>3750000</v>
      </c>
      <c r="D1625" s="53">
        <v>0</v>
      </c>
      <c r="E1625" s="53">
        <v>0</v>
      </c>
      <c r="F1625" s="53">
        <f t="shared" si="366"/>
        <v>0</v>
      </c>
      <c r="G1625" s="53">
        <f t="shared" si="367"/>
        <v>3750000</v>
      </c>
      <c r="H1625" s="67">
        <f t="shared" si="370"/>
        <v>0</v>
      </c>
    </row>
    <row r="1626" spans="1:8" ht="12.75" customHeight="1">
      <c r="A1626" s="54">
        <v>54</v>
      </c>
      <c r="B1626" s="54" t="s">
        <v>147</v>
      </c>
      <c r="C1626" s="55"/>
      <c r="D1626" s="56"/>
      <c r="E1626" s="56"/>
      <c r="F1626" s="69"/>
      <c r="G1626" s="69"/>
      <c r="H1626" s="69"/>
    </row>
    <row r="1627" spans="1:8" ht="12.75" customHeight="1">
      <c r="A1627" s="58" t="s">
        <v>50</v>
      </c>
      <c r="B1627" s="59" t="s">
        <v>51</v>
      </c>
      <c r="C1627" s="60"/>
      <c r="D1627" s="59"/>
      <c r="E1627" s="60"/>
      <c r="F1627" s="53"/>
      <c r="G1627" s="53"/>
      <c r="H1627" s="67"/>
    </row>
    <row r="1628" spans="1:8" ht="12.75" customHeight="1">
      <c r="A1628" s="61">
        <v>525113</v>
      </c>
      <c r="B1628" s="62" t="s">
        <v>39</v>
      </c>
      <c r="C1628" s="60"/>
      <c r="D1628" s="59"/>
      <c r="E1628" s="60"/>
      <c r="F1628" s="53"/>
      <c r="G1628" s="53"/>
      <c r="H1628" s="67"/>
    </row>
    <row r="1629" spans="1:8" ht="12.75" customHeight="1">
      <c r="A1629" s="66" t="s">
        <v>31</v>
      </c>
      <c r="B1629" s="33" t="s">
        <v>148</v>
      </c>
      <c r="C1629" s="53">
        <v>3900000</v>
      </c>
      <c r="D1629" s="53">
        <v>0</v>
      </c>
      <c r="E1629" s="53">
        <v>0</v>
      </c>
      <c r="F1629" s="53">
        <f t="shared" si="366"/>
        <v>0</v>
      </c>
      <c r="G1629" s="53">
        <f t="shared" si="367"/>
        <v>3900000</v>
      </c>
      <c r="H1629" s="67">
        <f t="shared" ref="H1629:H1630" si="371">F1629/C1629*100</f>
        <v>0</v>
      </c>
    </row>
    <row r="1630" spans="1:8" ht="12.75" customHeight="1">
      <c r="A1630" s="66" t="s">
        <v>31</v>
      </c>
      <c r="B1630" s="33" t="s">
        <v>149</v>
      </c>
      <c r="C1630" s="53">
        <v>6760000</v>
      </c>
      <c r="D1630" s="53">
        <v>0</v>
      </c>
      <c r="E1630" s="53">
        <v>0</v>
      </c>
      <c r="F1630" s="53">
        <f t="shared" si="366"/>
        <v>0</v>
      </c>
      <c r="G1630" s="53">
        <f t="shared" si="367"/>
        <v>6760000</v>
      </c>
      <c r="H1630" s="67">
        <f t="shared" si="371"/>
        <v>0</v>
      </c>
    </row>
    <row r="1631" spans="1:8" ht="12.75" customHeight="1">
      <c r="A1631" s="66">
        <v>525119</v>
      </c>
      <c r="B1631" s="33" t="s">
        <v>63</v>
      </c>
      <c r="C1631" s="53"/>
      <c r="D1631" s="53"/>
      <c r="E1631" s="53"/>
      <c r="F1631" s="53">
        <f t="shared" si="366"/>
        <v>0</v>
      </c>
      <c r="G1631" s="53">
        <f t="shared" si="367"/>
        <v>0</v>
      </c>
      <c r="H1631" s="67"/>
    </row>
    <row r="1632" spans="1:8" ht="12.75" customHeight="1">
      <c r="A1632" s="66" t="s">
        <v>31</v>
      </c>
      <c r="B1632" s="33" t="s">
        <v>150</v>
      </c>
      <c r="C1632" s="53">
        <v>1700000</v>
      </c>
      <c r="D1632" s="53">
        <v>0</v>
      </c>
      <c r="E1632" s="53">
        <v>0</v>
      </c>
      <c r="F1632" s="53">
        <f t="shared" si="366"/>
        <v>0</v>
      </c>
      <c r="G1632" s="53">
        <f t="shared" si="367"/>
        <v>1700000</v>
      </c>
      <c r="H1632" s="67">
        <f t="shared" ref="H1632" si="372">F1632/C1632*100</f>
        <v>0</v>
      </c>
    </row>
    <row r="1633" spans="1:8" ht="12.75" customHeight="1">
      <c r="A1633" s="58" t="s">
        <v>56</v>
      </c>
      <c r="B1633" s="59" t="s">
        <v>57</v>
      </c>
      <c r="C1633" s="60"/>
      <c r="D1633" s="60"/>
      <c r="E1633" s="60"/>
      <c r="F1633" s="53"/>
      <c r="G1633" s="53"/>
      <c r="H1633" s="67"/>
    </row>
    <row r="1634" spans="1:8" ht="12.75" customHeight="1">
      <c r="A1634" s="66">
        <v>525113</v>
      </c>
      <c r="B1634" s="33" t="s">
        <v>39</v>
      </c>
      <c r="C1634" s="53"/>
      <c r="D1634" s="53"/>
      <c r="E1634" s="53"/>
      <c r="F1634" s="53"/>
      <c r="G1634" s="53"/>
      <c r="H1634" s="67"/>
    </row>
    <row r="1635" spans="1:8" ht="12.75" customHeight="1">
      <c r="A1635" s="66" t="s">
        <v>31</v>
      </c>
      <c r="B1635" s="33" t="s">
        <v>151</v>
      </c>
      <c r="C1635" s="53">
        <v>5100000</v>
      </c>
      <c r="D1635" s="53">
        <v>0</v>
      </c>
      <c r="E1635" s="53">
        <v>0</v>
      </c>
      <c r="F1635" s="53">
        <f t="shared" si="366"/>
        <v>0</v>
      </c>
      <c r="G1635" s="53">
        <f t="shared" si="367"/>
        <v>5100000</v>
      </c>
      <c r="H1635" s="67">
        <f t="shared" ref="H1635:H1636" si="373">F1635/C1635*100</f>
        <v>0</v>
      </c>
    </row>
    <row r="1636" spans="1:8" ht="12.75" customHeight="1">
      <c r="A1636" s="66" t="s">
        <v>31</v>
      </c>
      <c r="B1636" s="33" t="s">
        <v>152</v>
      </c>
      <c r="C1636" s="53">
        <v>11200000</v>
      </c>
      <c r="D1636" s="53">
        <v>0</v>
      </c>
      <c r="E1636" s="53">
        <v>0</v>
      </c>
      <c r="F1636" s="53">
        <f t="shared" si="366"/>
        <v>0</v>
      </c>
      <c r="G1636" s="53">
        <f t="shared" si="367"/>
        <v>11200000</v>
      </c>
      <c r="H1636" s="67">
        <f t="shared" si="373"/>
        <v>0</v>
      </c>
    </row>
    <row r="1637" spans="1:8" ht="12.75" customHeight="1">
      <c r="A1637" s="66">
        <v>525119</v>
      </c>
      <c r="B1637" s="33" t="s">
        <v>63</v>
      </c>
      <c r="C1637" s="53"/>
      <c r="D1637" s="53"/>
      <c r="E1637" s="53"/>
      <c r="F1637" s="53"/>
      <c r="G1637" s="53"/>
      <c r="H1637" s="67"/>
    </row>
    <row r="1638" spans="1:8" ht="12.75" customHeight="1">
      <c r="A1638" s="66" t="s">
        <v>31</v>
      </c>
      <c r="B1638" s="33" t="s">
        <v>150</v>
      </c>
      <c r="C1638" s="53">
        <v>2500000</v>
      </c>
      <c r="D1638" s="53">
        <v>0</v>
      </c>
      <c r="E1638" s="53">
        <v>0</v>
      </c>
      <c r="F1638" s="53">
        <f t="shared" si="366"/>
        <v>0</v>
      </c>
      <c r="G1638" s="53">
        <f t="shared" si="367"/>
        <v>2500000</v>
      </c>
      <c r="H1638" s="67">
        <f t="shared" ref="H1638" si="374">F1638/C1638*100</f>
        <v>0</v>
      </c>
    </row>
    <row r="1639" spans="1:8" ht="12.75" customHeight="1">
      <c r="A1639" s="58" t="s">
        <v>59</v>
      </c>
      <c r="B1639" s="59" t="s">
        <v>60</v>
      </c>
      <c r="C1639" s="60"/>
      <c r="D1639" s="60"/>
      <c r="E1639" s="60"/>
      <c r="F1639" s="53"/>
      <c r="G1639" s="53"/>
      <c r="H1639" s="67"/>
    </row>
    <row r="1640" spans="1:8" ht="12.75" customHeight="1">
      <c r="A1640" s="66">
        <v>525119</v>
      </c>
      <c r="B1640" s="33" t="s">
        <v>63</v>
      </c>
      <c r="C1640" s="53"/>
      <c r="D1640" s="53"/>
      <c r="E1640" s="53"/>
      <c r="F1640" s="53"/>
      <c r="G1640" s="53"/>
      <c r="H1640" s="67"/>
    </row>
    <row r="1641" spans="1:8" ht="12.75" customHeight="1">
      <c r="A1641" s="66" t="s">
        <v>31</v>
      </c>
      <c r="B1641" s="33" t="s">
        <v>150</v>
      </c>
      <c r="C1641" s="53">
        <v>1869000</v>
      </c>
      <c r="D1641" s="53">
        <v>0</v>
      </c>
      <c r="E1641" s="53">
        <v>0</v>
      </c>
      <c r="F1641" s="53">
        <f t="shared" si="366"/>
        <v>0</v>
      </c>
      <c r="G1641" s="53">
        <f t="shared" si="367"/>
        <v>1869000</v>
      </c>
      <c r="H1641" s="67">
        <f t="shared" ref="H1641" si="375">F1641/C1641*100</f>
        <v>0</v>
      </c>
    </row>
    <row r="1642" spans="1:8" ht="12.75" customHeight="1" thickBot="1">
      <c r="A1642" s="231"/>
      <c r="B1642" s="36"/>
      <c r="C1642" s="37"/>
      <c r="D1642" s="36"/>
      <c r="E1642" s="37"/>
      <c r="F1642" s="36"/>
      <c r="G1642" s="36"/>
      <c r="H1642" s="36"/>
    </row>
    <row r="1643" spans="1:8" ht="21" customHeight="1" thickTop="1">
      <c r="A1643" s="40"/>
      <c r="B1643" s="202" t="s">
        <v>166</v>
      </c>
      <c r="C1643" s="41">
        <f>SUM(C1506:C1641)</f>
        <v>1543895000</v>
      </c>
      <c r="D1643" s="41">
        <f t="shared" ref="D1643:G1643" si="376">SUM(D1506:D1641)</f>
        <v>210097200</v>
      </c>
      <c r="E1643" s="41">
        <f t="shared" si="376"/>
        <v>8220000</v>
      </c>
      <c r="F1643" s="41">
        <f t="shared" si="376"/>
        <v>218317200</v>
      </c>
      <c r="G1643" s="41">
        <f t="shared" si="376"/>
        <v>1325577800</v>
      </c>
      <c r="H1643" s="44">
        <f>F1643/C1643*100</f>
        <v>14.140676665187723</v>
      </c>
    </row>
    <row r="1644" spans="1:8" ht="12.75" customHeight="1"/>
    <row r="1645" spans="1:8" ht="12.75" customHeight="1">
      <c r="F1645" s="464" t="s">
        <v>356</v>
      </c>
      <c r="G1645" s="464"/>
      <c r="H1645" s="464"/>
    </row>
    <row r="1646" spans="1:8" ht="12.75" customHeight="1">
      <c r="F1646" s="199"/>
      <c r="G1646" s="199"/>
      <c r="H1646" s="199"/>
    </row>
    <row r="1647" spans="1:8" ht="12.75" customHeight="1">
      <c r="F1647" s="464" t="s">
        <v>154</v>
      </c>
      <c r="G1647" s="464"/>
      <c r="H1647" s="464"/>
    </row>
    <row r="1648" spans="1:8" ht="12.75" customHeight="1">
      <c r="F1648" s="464" t="s">
        <v>155</v>
      </c>
      <c r="G1648" s="464"/>
      <c r="H1648" s="464"/>
    </row>
    <row r="1649" spans="6:8" ht="12.75" customHeight="1">
      <c r="F1649" s="20"/>
      <c r="G1649" s="20"/>
      <c r="H1649" s="21"/>
    </row>
    <row r="1650" spans="6:8" ht="12.75" customHeight="1">
      <c r="F1650" s="20"/>
      <c r="G1650" s="20"/>
      <c r="H1650" s="21"/>
    </row>
    <row r="1651" spans="6:8" ht="12.75" customHeight="1">
      <c r="F1651" s="20"/>
      <c r="G1651" s="20"/>
      <c r="H1651" s="20"/>
    </row>
    <row r="1652" spans="6:8" ht="12.75" customHeight="1">
      <c r="F1652" s="465" t="s">
        <v>156</v>
      </c>
      <c r="G1652" s="465"/>
      <c r="H1652" s="465"/>
    </row>
    <row r="1653" spans="6:8" ht="12.75" customHeight="1">
      <c r="F1653" s="456" t="s">
        <v>157</v>
      </c>
      <c r="G1653" s="456"/>
      <c r="H1653" s="456"/>
    </row>
    <row r="1654" spans="6:8" ht="12.75" customHeight="1">
      <c r="F1654" s="22"/>
      <c r="G1654" s="1"/>
    </row>
    <row r="1655" spans="6:8">
      <c r="F1655" s="22"/>
      <c r="G1655" s="1"/>
    </row>
    <row r="1657" spans="6:8" ht="12.75" customHeight="1">
      <c r="F1657" s="22"/>
      <c r="G1657" s="1"/>
    </row>
    <row r="1658" spans="6:8">
      <c r="F1658" s="22"/>
      <c r="G1658" s="1"/>
    </row>
    <row r="1691" spans="1:8" ht="15.75">
      <c r="A1691" s="466" t="s">
        <v>0</v>
      </c>
      <c r="B1691" s="466"/>
      <c r="C1691" s="466"/>
      <c r="D1691" s="466"/>
      <c r="E1691" s="466"/>
      <c r="F1691" s="466"/>
      <c r="G1691" s="466"/>
      <c r="H1691" s="466"/>
    </row>
    <row r="1692" spans="1:8" ht="15.75">
      <c r="A1692" s="466" t="s">
        <v>1</v>
      </c>
      <c r="B1692" s="466"/>
      <c r="C1692" s="466"/>
      <c r="D1692" s="466"/>
      <c r="E1692" s="466"/>
      <c r="F1692" s="466"/>
      <c r="G1692" s="466"/>
      <c r="H1692" s="466"/>
    </row>
    <row r="1693" spans="1:8" ht="15.75">
      <c r="A1693" s="466" t="s">
        <v>2</v>
      </c>
      <c r="B1693" s="466"/>
      <c r="C1693" s="466"/>
      <c r="D1693" s="466"/>
      <c r="E1693" s="466"/>
      <c r="F1693" s="466"/>
      <c r="G1693" s="466"/>
      <c r="H1693" s="466"/>
    </row>
    <row r="1694" spans="1:8">
      <c r="A1694" s="2"/>
      <c r="B1694" s="2"/>
      <c r="C1694" s="2"/>
      <c r="D1694" s="2"/>
      <c r="E1694" s="2"/>
      <c r="F1694" s="2"/>
      <c r="G1694" s="2"/>
      <c r="H1694" s="2"/>
    </row>
    <row r="1695" spans="1:8">
      <c r="A1695" s="2" t="s">
        <v>3</v>
      </c>
      <c r="B1695" s="2"/>
      <c r="C1695" s="2"/>
      <c r="D1695" s="2"/>
      <c r="E1695" s="2"/>
      <c r="F1695" s="2"/>
      <c r="G1695" s="2"/>
      <c r="H1695" s="2"/>
    </row>
    <row r="1696" spans="1:8">
      <c r="A1696" s="2" t="s">
        <v>493</v>
      </c>
      <c r="B1696" s="2"/>
      <c r="C1696" s="2"/>
      <c r="D1696" s="2"/>
      <c r="E1696" s="2"/>
      <c r="F1696" s="2"/>
      <c r="G1696" s="2"/>
      <c r="H1696" s="2"/>
    </row>
    <row r="1697" spans="1:8">
      <c r="A1697" s="2" t="s">
        <v>441</v>
      </c>
      <c r="B1697" s="1"/>
      <c r="C1697" s="2"/>
      <c r="D1697" s="2"/>
      <c r="E1697" s="2"/>
      <c r="F1697" s="2"/>
      <c r="G1697" s="2"/>
      <c r="H1697" s="2"/>
    </row>
    <row r="1698" spans="1:8">
      <c r="A1698" s="1"/>
      <c r="B1698" s="1"/>
      <c r="C1698" s="3"/>
      <c r="D1698" s="1"/>
      <c r="E1698" s="3"/>
      <c r="F1698" s="1"/>
      <c r="G1698" s="1"/>
    </row>
    <row r="1699" spans="1:8">
      <c r="A1699" s="1"/>
      <c r="B1699" s="1"/>
      <c r="C1699" s="3"/>
      <c r="D1699" s="1"/>
      <c r="E1699" s="3"/>
      <c r="F1699" s="22"/>
      <c r="G1699" s="1"/>
    </row>
    <row r="1700" spans="1:8">
      <c r="A1700" s="458" t="s">
        <v>4</v>
      </c>
      <c r="B1700" s="461" t="s">
        <v>5</v>
      </c>
      <c r="C1700" s="234"/>
      <c r="D1700" s="234" t="s">
        <v>6</v>
      </c>
      <c r="E1700" s="234" t="s">
        <v>7</v>
      </c>
      <c r="F1700" s="234" t="s">
        <v>6</v>
      </c>
      <c r="G1700" s="234" t="s">
        <v>8</v>
      </c>
      <c r="H1700" s="234" t="s">
        <v>9</v>
      </c>
    </row>
    <row r="1701" spans="1:8">
      <c r="A1701" s="459"/>
      <c r="B1701" s="462"/>
      <c r="C1701" s="235" t="s">
        <v>10</v>
      </c>
      <c r="D1701" s="235" t="s">
        <v>11</v>
      </c>
      <c r="E1701" s="235" t="s">
        <v>12</v>
      </c>
      <c r="F1701" s="235" t="s">
        <v>13</v>
      </c>
      <c r="G1701" s="235" t="s">
        <v>14</v>
      </c>
      <c r="H1701" s="235" t="s">
        <v>15</v>
      </c>
    </row>
    <row r="1702" spans="1:8">
      <c r="A1702" s="459"/>
      <c r="B1702" s="462"/>
      <c r="C1702" s="235"/>
      <c r="D1702" s="235" t="s">
        <v>16</v>
      </c>
      <c r="E1702" s="235"/>
      <c r="F1702" s="235" t="s">
        <v>17</v>
      </c>
      <c r="G1702" s="235" t="s">
        <v>18</v>
      </c>
      <c r="H1702" s="235" t="s">
        <v>19</v>
      </c>
    </row>
    <row r="1703" spans="1:8">
      <c r="A1703" s="460"/>
      <c r="B1703" s="463"/>
      <c r="C1703" s="235" t="s">
        <v>20</v>
      </c>
      <c r="D1703" s="236" t="s">
        <v>20</v>
      </c>
      <c r="E1703" s="236" t="s">
        <v>20</v>
      </c>
      <c r="F1703" s="236" t="s">
        <v>20</v>
      </c>
      <c r="G1703" s="236" t="s">
        <v>20</v>
      </c>
      <c r="H1703" s="235" t="s">
        <v>21</v>
      </c>
    </row>
    <row r="1704" spans="1:8">
      <c r="A1704" s="7">
        <v>1</v>
      </c>
      <c r="B1704" s="7">
        <v>2</v>
      </c>
      <c r="C1704" s="8">
        <v>3</v>
      </c>
      <c r="D1704" s="9">
        <v>4</v>
      </c>
      <c r="E1704" s="8">
        <v>5</v>
      </c>
      <c r="F1704" s="8">
        <v>6</v>
      </c>
      <c r="G1704" s="8">
        <v>7</v>
      </c>
      <c r="H1704" s="8">
        <v>8</v>
      </c>
    </row>
    <row r="1705" spans="1:8">
      <c r="A1705" s="33" t="s">
        <v>22</v>
      </c>
      <c r="B1705" s="52" t="s">
        <v>170</v>
      </c>
      <c r="C1705" s="34"/>
      <c r="D1705" s="33"/>
      <c r="E1705" s="53"/>
      <c r="F1705" s="33"/>
      <c r="G1705" s="33"/>
      <c r="H1705" s="33"/>
    </row>
    <row r="1706" spans="1:8">
      <c r="A1706" s="33" t="s">
        <v>23</v>
      </c>
      <c r="B1706" s="33" t="s">
        <v>24</v>
      </c>
      <c r="C1706" s="53"/>
      <c r="D1706" s="33"/>
      <c r="E1706" s="53"/>
      <c r="F1706" s="33"/>
      <c r="G1706" s="33"/>
      <c r="H1706" s="33"/>
    </row>
    <row r="1707" spans="1:8">
      <c r="A1707" s="33" t="s">
        <v>25</v>
      </c>
      <c r="B1707" s="33" t="s">
        <v>161</v>
      </c>
      <c r="C1707" s="53"/>
      <c r="D1707" s="33"/>
      <c r="E1707" s="53"/>
      <c r="F1707" s="33"/>
      <c r="G1707" s="33"/>
      <c r="H1707" s="33"/>
    </row>
    <row r="1708" spans="1:8">
      <c r="A1708" s="33" t="s">
        <v>26</v>
      </c>
      <c r="B1708" s="33" t="s">
        <v>27</v>
      </c>
      <c r="C1708" s="53"/>
      <c r="D1708" s="33"/>
      <c r="E1708" s="53"/>
      <c r="F1708" s="33"/>
      <c r="G1708" s="33"/>
      <c r="H1708" s="33"/>
    </row>
    <row r="1709" spans="1:8">
      <c r="A1709" s="54">
        <v>51</v>
      </c>
      <c r="B1709" s="54" t="s">
        <v>28</v>
      </c>
      <c r="C1709" s="55"/>
      <c r="D1709" s="55"/>
      <c r="E1709" s="56"/>
      <c r="F1709" s="57"/>
      <c r="G1709" s="57"/>
      <c r="H1709" s="57"/>
    </row>
    <row r="1710" spans="1:8">
      <c r="A1710" s="58" t="s">
        <v>29</v>
      </c>
      <c r="B1710" s="59" t="s">
        <v>62</v>
      </c>
      <c r="C1710" s="60"/>
      <c r="D1710" s="230"/>
      <c r="E1710" s="230"/>
      <c r="F1710" s="68"/>
      <c r="G1710" s="68"/>
      <c r="H1710" s="64"/>
    </row>
    <row r="1711" spans="1:8">
      <c r="A1711" s="61">
        <v>525112</v>
      </c>
      <c r="B1711" s="62" t="s">
        <v>32</v>
      </c>
      <c r="C1711" s="63"/>
      <c r="D1711" s="64"/>
      <c r="E1711" s="65"/>
      <c r="F1711" s="64"/>
      <c r="G1711" s="64"/>
      <c r="H1711" s="64"/>
    </row>
    <row r="1712" spans="1:8">
      <c r="A1712" s="66" t="s">
        <v>31</v>
      </c>
      <c r="B1712" s="33" t="s">
        <v>33</v>
      </c>
      <c r="C1712" s="53">
        <v>10000000</v>
      </c>
      <c r="D1712" s="53">
        <v>7555500</v>
      </c>
      <c r="E1712" s="53">
        <v>0</v>
      </c>
      <c r="F1712" s="53">
        <f>D1712+E1712</f>
        <v>7555500</v>
      </c>
      <c r="G1712" s="53">
        <f>C1712-F1712</f>
        <v>2444500</v>
      </c>
      <c r="H1712" s="67">
        <f>F1712/C1712*100</f>
        <v>75.555000000000007</v>
      </c>
    </row>
    <row r="1713" spans="1:8">
      <c r="A1713" s="70" t="s">
        <v>31</v>
      </c>
      <c r="B1713" s="33" t="s">
        <v>35</v>
      </c>
      <c r="C1713" s="53">
        <v>4200000</v>
      </c>
      <c r="D1713" s="53">
        <v>0</v>
      </c>
      <c r="E1713" s="53">
        <v>0</v>
      </c>
      <c r="F1713" s="53">
        <f t="shared" ref="F1713" si="377">D1713+E1713</f>
        <v>0</v>
      </c>
      <c r="G1713" s="53">
        <f t="shared" ref="G1713" si="378">C1713-F1713</f>
        <v>4200000</v>
      </c>
      <c r="H1713" s="67">
        <f t="shared" ref="H1713" si="379">F1713/C1713*100</f>
        <v>0</v>
      </c>
    </row>
    <row r="1714" spans="1:8">
      <c r="A1714" s="61">
        <v>525113</v>
      </c>
      <c r="B1714" s="62" t="s">
        <v>39</v>
      </c>
      <c r="C1714" s="63"/>
      <c r="D1714" s="53"/>
      <c r="E1714" s="53"/>
      <c r="F1714" s="53"/>
      <c r="G1714" s="53"/>
      <c r="H1714" s="67"/>
    </row>
    <row r="1715" spans="1:8">
      <c r="A1715" s="61"/>
      <c r="B1715" s="33" t="s">
        <v>376</v>
      </c>
      <c r="C1715" s="53">
        <v>9000000</v>
      </c>
      <c r="D1715" s="53">
        <v>7200000</v>
      </c>
      <c r="E1715" s="53">
        <v>0</v>
      </c>
      <c r="F1715" s="53">
        <f>D1715+E1715</f>
        <v>7200000</v>
      </c>
      <c r="G1715" s="53">
        <f>C1715-F1715</f>
        <v>1800000</v>
      </c>
      <c r="H1715" s="67">
        <f t="shared" ref="H1715:H1716" si="380">F1715/C1715*100</f>
        <v>80</v>
      </c>
    </row>
    <row r="1716" spans="1:8">
      <c r="A1716" s="66" t="s">
        <v>31</v>
      </c>
      <c r="B1716" s="33" t="s">
        <v>40</v>
      </c>
      <c r="C1716" s="53">
        <v>5400000</v>
      </c>
      <c r="D1716" s="53">
        <v>0</v>
      </c>
      <c r="E1716" s="53">
        <v>0</v>
      </c>
      <c r="F1716" s="53">
        <f t="shared" ref="F1716" si="381">D1716+E1716</f>
        <v>0</v>
      </c>
      <c r="G1716" s="53">
        <f t="shared" ref="G1716" si="382">C1716-F1716</f>
        <v>5400000</v>
      </c>
      <c r="H1716" s="67">
        <f t="shared" si="380"/>
        <v>0</v>
      </c>
    </row>
    <row r="1717" spans="1:8">
      <c r="A1717" s="61">
        <v>525115</v>
      </c>
      <c r="B1717" s="62" t="s">
        <v>43</v>
      </c>
      <c r="C1717" s="63"/>
      <c r="D1717" s="53"/>
      <c r="E1717" s="53"/>
      <c r="F1717" s="53"/>
      <c r="G1717" s="53"/>
      <c r="H1717" s="67"/>
    </row>
    <row r="1718" spans="1:8">
      <c r="A1718" s="61"/>
      <c r="B1718" s="33" t="s">
        <v>377</v>
      </c>
      <c r="C1718" s="53">
        <v>10200000</v>
      </c>
      <c r="D1718" s="53">
        <v>10200000</v>
      </c>
      <c r="E1718" s="53">
        <v>0</v>
      </c>
      <c r="F1718" s="53">
        <f t="shared" ref="F1718:F1723" si="383">D1718+E1718</f>
        <v>10200000</v>
      </c>
      <c r="G1718" s="53">
        <f t="shared" ref="G1718:G1723" si="384">C1718-F1718</f>
        <v>0</v>
      </c>
      <c r="H1718" s="67">
        <f t="shared" ref="H1718:H1723" si="385">F1718/C1718*100</f>
        <v>100</v>
      </c>
    </row>
    <row r="1719" spans="1:8">
      <c r="A1719" s="61"/>
      <c r="B1719" s="33" t="s">
        <v>378</v>
      </c>
      <c r="C1719" s="53">
        <v>10200000</v>
      </c>
      <c r="D1719" s="53">
        <v>10200000</v>
      </c>
      <c r="E1719" s="53">
        <v>0</v>
      </c>
      <c r="F1719" s="53">
        <f t="shared" si="383"/>
        <v>10200000</v>
      </c>
      <c r="G1719" s="53">
        <f t="shared" si="384"/>
        <v>0</v>
      </c>
      <c r="H1719" s="67">
        <f t="shared" si="385"/>
        <v>100</v>
      </c>
    </row>
    <row r="1720" spans="1:8">
      <c r="A1720" s="66" t="s">
        <v>31</v>
      </c>
      <c r="B1720" s="33" t="s">
        <v>44</v>
      </c>
      <c r="C1720" s="53">
        <v>4000000</v>
      </c>
      <c r="D1720" s="53">
        <v>0</v>
      </c>
      <c r="E1720" s="53">
        <v>0</v>
      </c>
      <c r="F1720" s="53">
        <f t="shared" si="383"/>
        <v>0</v>
      </c>
      <c r="G1720" s="53">
        <f t="shared" si="384"/>
        <v>4000000</v>
      </c>
      <c r="H1720" s="67">
        <f t="shared" si="385"/>
        <v>0</v>
      </c>
    </row>
    <row r="1721" spans="1:8">
      <c r="A1721" s="66" t="s">
        <v>31</v>
      </c>
      <c r="B1721" s="33" t="s">
        <v>45</v>
      </c>
      <c r="C1721" s="53">
        <v>1200000</v>
      </c>
      <c r="D1721" s="53">
        <v>0</v>
      </c>
      <c r="E1721" s="53">
        <v>0</v>
      </c>
      <c r="F1721" s="53">
        <f t="shared" si="383"/>
        <v>0</v>
      </c>
      <c r="G1721" s="53">
        <f t="shared" si="384"/>
        <v>1200000</v>
      </c>
      <c r="H1721" s="67">
        <f t="shared" si="385"/>
        <v>0</v>
      </c>
    </row>
    <row r="1722" spans="1:8">
      <c r="A1722" s="66" t="s">
        <v>31</v>
      </c>
      <c r="B1722" s="33" t="s">
        <v>46</v>
      </c>
      <c r="C1722" s="53">
        <v>3000000</v>
      </c>
      <c r="D1722" s="53">
        <v>0</v>
      </c>
      <c r="E1722" s="53">
        <v>0</v>
      </c>
      <c r="F1722" s="53">
        <f t="shared" si="383"/>
        <v>0</v>
      </c>
      <c r="G1722" s="53">
        <f t="shared" si="384"/>
        <v>3000000</v>
      </c>
      <c r="H1722" s="67">
        <f t="shared" si="385"/>
        <v>0</v>
      </c>
    </row>
    <row r="1723" spans="1:8">
      <c r="A1723" s="66" t="s">
        <v>31</v>
      </c>
      <c r="B1723" s="33" t="s">
        <v>47</v>
      </c>
      <c r="C1723" s="53">
        <v>3800000</v>
      </c>
      <c r="D1723" s="53">
        <v>0</v>
      </c>
      <c r="E1723" s="53">
        <v>0</v>
      </c>
      <c r="F1723" s="53">
        <f t="shared" si="383"/>
        <v>0</v>
      </c>
      <c r="G1723" s="53">
        <f t="shared" si="384"/>
        <v>3800000</v>
      </c>
      <c r="H1723" s="67">
        <f t="shared" si="385"/>
        <v>0</v>
      </c>
    </row>
    <row r="1724" spans="1:8">
      <c r="A1724" s="61">
        <v>525119</v>
      </c>
      <c r="B1724" s="62" t="s">
        <v>63</v>
      </c>
      <c r="C1724" s="53"/>
      <c r="D1724" s="53"/>
      <c r="E1724" s="53"/>
      <c r="F1724" s="53"/>
      <c r="G1724" s="53"/>
      <c r="H1724" s="67"/>
    </row>
    <row r="1725" spans="1:8">
      <c r="A1725" s="66"/>
      <c r="B1725" s="33" t="s">
        <v>485</v>
      </c>
      <c r="C1725" s="53">
        <v>33660000</v>
      </c>
      <c r="D1725" s="53">
        <v>0</v>
      </c>
      <c r="E1725" s="53">
        <v>0</v>
      </c>
      <c r="F1725" s="53">
        <f t="shared" ref="F1725:F1727" si="386">D1725+E1725</f>
        <v>0</v>
      </c>
      <c r="G1725" s="53">
        <f t="shared" ref="G1725:G1727" si="387">C1725-F1725</f>
        <v>33660000</v>
      </c>
      <c r="H1725" s="67">
        <f t="shared" ref="H1725:H1727" si="388">F1725/C1725*100</f>
        <v>0</v>
      </c>
    </row>
    <row r="1726" spans="1:8">
      <c r="A1726" s="66"/>
      <c r="B1726" s="33" t="s">
        <v>486</v>
      </c>
      <c r="C1726" s="53">
        <v>8250000</v>
      </c>
      <c r="D1726" s="53">
        <v>0</v>
      </c>
      <c r="E1726" s="53">
        <v>0</v>
      </c>
      <c r="F1726" s="53">
        <f t="shared" si="386"/>
        <v>0</v>
      </c>
      <c r="G1726" s="53">
        <f t="shared" si="387"/>
        <v>8250000</v>
      </c>
      <c r="H1726" s="67">
        <f t="shared" si="388"/>
        <v>0</v>
      </c>
    </row>
    <row r="1727" spans="1:8">
      <c r="A1727" s="66"/>
      <c r="B1727" s="33" t="s">
        <v>487</v>
      </c>
      <c r="C1727" s="53">
        <v>26400000</v>
      </c>
      <c r="D1727" s="53">
        <v>26000000</v>
      </c>
      <c r="E1727" s="53">
        <v>0</v>
      </c>
      <c r="F1727" s="53">
        <f t="shared" si="386"/>
        <v>26000000</v>
      </c>
      <c r="G1727" s="53">
        <f t="shared" si="387"/>
        <v>400000</v>
      </c>
      <c r="H1727" s="67">
        <f t="shared" si="388"/>
        <v>98.484848484848484</v>
      </c>
    </row>
    <row r="1728" spans="1:8">
      <c r="A1728" s="61">
        <v>53712</v>
      </c>
      <c r="B1728" s="62" t="s">
        <v>478</v>
      </c>
      <c r="C1728" s="53"/>
      <c r="D1728" s="53"/>
      <c r="E1728" s="53"/>
      <c r="F1728" s="53"/>
      <c r="G1728" s="53"/>
      <c r="H1728" s="67"/>
    </row>
    <row r="1729" spans="1:8">
      <c r="A1729" s="66"/>
      <c r="B1729" s="33" t="s">
        <v>488</v>
      </c>
      <c r="C1729" s="53">
        <v>12000000</v>
      </c>
      <c r="D1729" s="53">
        <v>0</v>
      </c>
      <c r="E1729" s="53">
        <v>0</v>
      </c>
      <c r="F1729" s="53">
        <f t="shared" ref="F1729:F1731" si="389">D1729+E1729</f>
        <v>0</v>
      </c>
      <c r="G1729" s="53">
        <f t="shared" ref="G1729:G1731" si="390">C1729-F1729</f>
        <v>12000000</v>
      </c>
      <c r="H1729" s="67">
        <f t="shared" ref="H1729:H1731" si="391">F1729/C1729*100</f>
        <v>0</v>
      </c>
    </row>
    <row r="1730" spans="1:8">
      <c r="A1730" s="66"/>
      <c r="B1730" s="33" t="s">
        <v>501</v>
      </c>
      <c r="C1730" s="53">
        <v>93500000</v>
      </c>
      <c r="D1730" s="53">
        <v>0</v>
      </c>
      <c r="E1730" s="53">
        <v>0</v>
      </c>
      <c r="F1730" s="53">
        <f t="shared" si="389"/>
        <v>0</v>
      </c>
      <c r="G1730" s="53">
        <f t="shared" si="390"/>
        <v>93500000</v>
      </c>
      <c r="H1730" s="67">
        <f t="shared" si="391"/>
        <v>0</v>
      </c>
    </row>
    <row r="1731" spans="1:8">
      <c r="A1731" s="66"/>
      <c r="B1731" s="33" t="s">
        <v>490</v>
      </c>
      <c r="C1731" s="53">
        <v>250000000</v>
      </c>
      <c r="D1731" s="53">
        <v>0</v>
      </c>
      <c r="E1731" s="53">
        <v>0</v>
      </c>
      <c r="F1731" s="53">
        <f t="shared" si="389"/>
        <v>0</v>
      </c>
      <c r="G1731" s="53">
        <f t="shared" si="390"/>
        <v>250000000</v>
      </c>
      <c r="H1731" s="67">
        <f t="shared" si="391"/>
        <v>0</v>
      </c>
    </row>
    <row r="1732" spans="1:8">
      <c r="A1732" s="61" t="s">
        <v>479</v>
      </c>
      <c r="B1732" s="62" t="s">
        <v>480</v>
      </c>
      <c r="C1732" s="53"/>
      <c r="D1732" s="53"/>
      <c r="E1732" s="53"/>
      <c r="F1732" s="53"/>
      <c r="G1732" s="53"/>
      <c r="H1732" s="67"/>
    </row>
    <row r="1733" spans="1:8">
      <c r="A1733" s="61" t="s">
        <v>31</v>
      </c>
      <c r="B1733" s="33" t="s">
        <v>481</v>
      </c>
      <c r="C1733" s="53">
        <v>5000000</v>
      </c>
      <c r="D1733" s="53">
        <v>0</v>
      </c>
      <c r="E1733" s="53"/>
      <c r="F1733" s="53">
        <f t="shared" ref="F1733" si="392">D1733+E1733</f>
        <v>0</v>
      </c>
      <c r="G1733" s="53">
        <f t="shared" ref="G1733" si="393">C1733-F1733</f>
        <v>5000000</v>
      </c>
      <c r="H1733" s="67">
        <f t="shared" ref="H1733" si="394">F1733/C1733*100</f>
        <v>0</v>
      </c>
    </row>
    <row r="1734" spans="1:8">
      <c r="A1734" s="58" t="s">
        <v>50</v>
      </c>
      <c r="B1734" s="59" t="s">
        <v>51</v>
      </c>
      <c r="C1734" s="60"/>
      <c r="D1734" s="53"/>
      <c r="E1734" s="60"/>
      <c r="F1734" s="53"/>
      <c r="G1734" s="53"/>
      <c r="H1734" s="67"/>
    </row>
    <row r="1735" spans="1:8">
      <c r="A1735" s="61">
        <v>525112</v>
      </c>
      <c r="B1735" s="62" t="s">
        <v>32</v>
      </c>
      <c r="C1735" s="63"/>
      <c r="D1735" s="53"/>
      <c r="E1735" s="53"/>
      <c r="F1735" s="53"/>
      <c r="G1735" s="53"/>
      <c r="H1735" s="67"/>
    </row>
    <row r="1736" spans="1:8">
      <c r="A1736" s="66" t="s">
        <v>31</v>
      </c>
      <c r="B1736" s="33" t="s">
        <v>53</v>
      </c>
      <c r="C1736" s="53">
        <v>1175000</v>
      </c>
      <c r="D1736" s="53">
        <v>0</v>
      </c>
      <c r="E1736" s="53">
        <v>0</v>
      </c>
      <c r="F1736" s="53">
        <f t="shared" ref="F1736:F1737" si="395">D1736+E1736</f>
        <v>0</v>
      </c>
      <c r="G1736" s="53">
        <f t="shared" ref="G1736:G1737" si="396">C1736-F1736</f>
        <v>1175000</v>
      </c>
      <c r="H1736" s="67">
        <f t="shared" ref="H1736:H1737" si="397">F1736/C1736*100</f>
        <v>0</v>
      </c>
    </row>
    <row r="1737" spans="1:8">
      <c r="A1737" s="66" t="s">
        <v>31</v>
      </c>
      <c r="B1737" s="33" t="s">
        <v>54</v>
      </c>
      <c r="C1737" s="53">
        <v>1880000</v>
      </c>
      <c r="D1737" s="53">
        <v>0</v>
      </c>
      <c r="E1737" s="53">
        <v>0</v>
      </c>
      <c r="F1737" s="53">
        <f t="shared" si="395"/>
        <v>0</v>
      </c>
      <c r="G1737" s="53">
        <f t="shared" si="396"/>
        <v>1880000</v>
      </c>
      <c r="H1737" s="67">
        <f t="shared" si="397"/>
        <v>0</v>
      </c>
    </row>
    <row r="1738" spans="1:8">
      <c r="A1738" s="61">
        <v>525113</v>
      </c>
      <c r="B1738" s="62" t="s">
        <v>39</v>
      </c>
      <c r="C1738" s="63"/>
      <c r="D1738" s="53"/>
      <c r="E1738" s="53"/>
      <c r="F1738" s="53"/>
      <c r="G1738" s="53"/>
      <c r="H1738" s="67"/>
    </row>
    <row r="1739" spans="1:8">
      <c r="A1739" s="66" t="s">
        <v>31</v>
      </c>
      <c r="B1739" s="33" t="s">
        <v>52</v>
      </c>
      <c r="C1739" s="53">
        <v>2000000</v>
      </c>
      <c r="D1739" s="53">
        <v>0</v>
      </c>
      <c r="E1739" s="53">
        <v>0</v>
      </c>
      <c r="F1739" s="53">
        <f t="shared" ref="F1739" si="398">D1739+E1739</f>
        <v>0</v>
      </c>
      <c r="G1739" s="53">
        <f t="shared" ref="G1739" si="399">C1739-F1739</f>
        <v>2000000</v>
      </c>
      <c r="H1739" s="67">
        <f t="shared" ref="H1739" si="400">F1739/C1739*100</f>
        <v>0</v>
      </c>
    </row>
    <row r="1740" spans="1:8">
      <c r="A1740" s="61">
        <v>525115</v>
      </c>
      <c r="B1740" s="62" t="s">
        <v>43</v>
      </c>
      <c r="C1740" s="63"/>
      <c r="D1740" s="53"/>
      <c r="E1740" s="53"/>
      <c r="F1740" s="53"/>
      <c r="G1740" s="53"/>
      <c r="H1740" s="67"/>
    </row>
    <row r="1741" spans="1:8">
      <c r="A1741" s="66" t="s">
        <v>31</v>
      </c>
      <c r="B1741" s="33" t="s">
        <v>55</v>
      </c>
      <c r="C1741" s="53">
        <v>500000</v>
      </c>
      <c r="D1741" s="53">
        <v>0</v>
      </c>
      <c r="E1741" s="53">
        <v>0</v>
      </c>
      <c r="F1741" s="53">
        <f t="shared" ref="F1741" si="401">D1741+E1741</f>
        <v>0</v>
      </c>
      <c r="G1741" s="53">
        <f t="shared" ref="G1741" si="402">C1741-F1741</f>
        <v>500000</v>
      </c>
      <c r="H1741" s="67">
        <f t="shared" ref="H1741" si="403">F1741/C1741*100</f>
        <v>0</v>
      </c>
    </row>
    <row r="1742" spans="1:8">
      <c r="A1742" s="58" t="s">
        <v>56</v>
      </c>
      <c r="B1742" s="59" t="s">
        <v>57</v>
      </c>
      <c r="C1742" s="60"/>
      <c r="D1742" s="53"/>
      <c r="E1742" s="60"/>
      <c r="F1742" s="53"/>
      <c r="G1742" s="53"/>
      <c r="H1742" s="67"/>
    </row>
    <row r="1743" spans="1:8">
      <c r="A1743" s="61">
        <v>525111</v>
      </c>
      <c r="B1743" s="62" t="s">
        <v>30</v>
      </c>
      <c r="C1743" s="63"/>
      <c r="D1743" s="53"/>
      <c r="E1743" s="53"/>
      <c r="F1743" s="53"/>
      <c r="G1743" s="53"/>
      <c r="H1743" s="67"/>
    </row>
    <row r="1744" spans="1:8">
      <c r="A1744" s="66" t="s">
        <v>31</v>
      </c>
      <c r="B1744" s="33" t="s">
        <v>58</v>
      </c>
      <c r="C1744" s="53">
        <v>2000000</v>
      </c>
      <c r="D1744" s="53">
        <v>2000000</v>
      </c>
      <c r="E1744" s="53"/>
      <c r="F1744" s="53">
        <f t="shared" ref="F1744" si="404">D1744+E1744</f>
        <v>2000000</v>
      </c>
      <c r="G1744" s="53">
        <f t="shared" ref="G1744" si="405">C1744-F1744</f>
        <v>0</v>
      </c>
      <c r="H1744" s="67">
        <f t="shared" ref="H1744" si="406">F1744/C1744*100</f>
        <v>100</v>
      </c>
    </row>
    <row r="1745" spans="1:8">
      <c r="A1745" s="61">
        <v>525112</v>
      </c>
      <c r="B1745" s="62" t="s">
        <v>32</v>
      </c>
      <c r="C1745" s="63"/>
      <c r="D1745" s="53"/>
      <c r="E1745" s="53"/>
      <c r="F1745" s="53"/>
      <c r="G1745" s="53"/>
      <c r="H1745" s="67"/>
    </row>
    <row r="1746" spans="1:8">
      <c r="A1746" s="66" t="s">
        <v>31</v>
      </c>
      <c r="B1746" s="33" t="s">
        <v>53</v>
      </c>
      <c r="C1746" s="53">
        <v>2025000</v>
      </c>
      <c r="D1746" s="53">
        <v>0</v>
      </c>
      <c r="E1746" s="53">
        <v>0</v>
      </c>
      <c r="F1746" s="53">
        <f t="shared" ref="F1746:F1747" si="407">D1746+E1746</f>
        <v>0</v>
      </c>
      <c r="G1746" s="53">
        <f t="shared" ref="G1746:G1747" si="408">C1746-F1746</f>
        <v>2025000</v>
      </c>
      <c r="H1746" s="67">
        <f t="shared" ref="H1746:H1747" si="409">F1746/C1746*100</f>
        <v>0</v>
      </c>
    </row>
    <row r="1747" spans="1:8">
      <c r="A1747" s="66" t="s">
        <v>31</v>
      </c>
      <c r="B1747" s="33" t="s">
        <v>54</v>
      </c>
      <c r="C1747" s="53">
        <v>3240000</v>
      </c>
      <c r="D1747" s="53">
        <v>0</v>
      </c>
      <c r="E1747" s="53">
        <v>0</v>
      </c>
      <c r="F1747" s="53">
        <f t="shared" si="407"/>
        <v>0</v>
      </c>
      <c r="G1747" s="53">
        <f t="shared" si="408"/>
        <v>3240000</v>
      </c>
      <c r="H1747" s="67">
        <f t="shared" si="409"/>
        <v>0</v>
      </c>
    </row>
    <row r="1748" spans="1:8">
      <c r="A1748" s="54">
        <v>52</v>
      </c>
      <c r="B1748" s="54" t="s">
        <v>61</v>
      </c>
      <c r="C1748" s="55"/>
      <c r="D1748" s="56"/>
      <c r="E1748" s="56"/>
      <c r="F1748" s="56"/>
      <c r="G1748" s="56"/>
      <c r="H1748" s="69"/>
    </row>
    <row r="1749" spans="1:8">
      <c r="A1749" s="58" t="s">
        <v>29</v>
      </c>
      <c r="B1749" s="59" t="s">
        <v>62</v>
      </c>
      <c r="C1749" s="60"/>
      <c r="D1749" s="53"/>
      <c r="E1749" s="60"/>
      <c r="F1749" s="53"/>
      <c r="G1749" s="53"/>
      <c r="H1749" s="67"/>
    </row>
    <row r="1750" spans="1:8">
      <c r="A1750" s="66">
        <v>525119</v>
      </c>
      <c r="B1750" s="33" t="s">
        <v>63</v>
      </c>
      <c r="C1750" s="53"/>
      <c r="D1750" s="53"/>
      <c r="E1750" s="53"/>
      <c r="F1750" s="53"/>
      <c r="G1750" s="53"/>
      <c r="H1750" s="67"/>
    </row>
    <row r="1751" spans="1:8">
      <c r="A1751" s="66" t="s">
        <v>31</v>
      </c>
      <c r="B1751" s="33" t="s">
        <v>64</v>
      </c>
      <c r="C1751" s="53"/>
      <c r="D1751" s="53"/>
      <c r="E1751" s="53"/>
      <c r="F1751" s="53"/>
      <c r="G1751" s="53"/>
      <c r="H1751" s="67"/>
    </row>
    <row r="1752" spans="1:8">
      <c r="A1752" s="66" t="s">
        <v>31</v>
      </c>
      <c r="B1752" s="33" t="s">
        <v>65</v>
      </c>
      <c r="C1752" s="53">
        <v>70500000</v>
      </c>
      <c r="D1752" s="53">
        <v>0</v>
      </c>
      <c r="E1752" s="53">
        <v>0</v>
      </c>
      <c r="F1752" s="53">
        <f t="shared" ref="F1752:F1753" si="410">D1752+E1752</f>
        <v>0</v>
      </c>
      <c r="G1752" s="53">
        <f t="shared" ref="G1752:G1753" si="411">C1752-F1752</f>
        <v>70500000</v>
      </c>
      <c r="H1752" s="67">
        <f t="shared" ref="H1752:H1753" si="412">F1752/C1752*100</f>
        <v>0</v>
      </c>
    </row>
    <row r="1753" spans="1:8">
      <c r="A1753" s="66" t="s">
        <v>31</v>
      </c>
      <c r="B1753" s="33" t="s">
        <v>66</v>
      </c>
      <c r="C1753" s="53">
        <v>21150000</v>
      </c>
      <c r="D1753" s="53">
        <v>0</v>
      </c>
      <c r="E1753" s="53">
        <v>0</v>
      </c>
      <c r="F1753" s="53">
        <f t="shared" si="410"/>
        <v>0</v>
      </c>
      <c r="G1753" s="53">
        <f t="shared" si="411"/>
        <v>21150000</v>
      </c>
      <c r="H1753" s="67">
        <f t="shared" si="412"/>
        <v>0</v>
      </c>
    </row>
    <row r="1754" spans="1:8">
      <c r="A1754" s="66" t="s">
        <v>31</v>
      </c>
      <c r="B1754" s="33" t="s">
        <v>67</v>
      </c>
      <c r="C1754" s="53"/>
      <c r="D1754" s="53"/>
      <c r="E1754" s="53"/>
      <c r="F1754" s="53"/>
      <c r="G1754" s="53"/>
      <c r="H1754" s="67"/>
    </row>
    <row r="1755" spans="1:8">
      <c r="A1755" s="66" t="s">
        <v>31</v>
      </c>
      <c r="B1755" s="33" t="s">
        <v>68</v>
      </c>
      <c r="C1755" s="53">
        <v>121500000</v>
      </c>
      <c r="D1755" s="53">
        <v>0</v>
      </c>
      <c r="E1755" s="53">
        <v>0</v>
      </c>
      <c r="F1755" s="53">
        <f t="shared" ref="F1755:F1756" si="413">D1755+E1755</f>
        <v>0</v>
      </c>
      <c r="G1755" s="53">
        <f t="shared" ref="G1755:G1756" si="414">C1755-F1755</f>
        <v>121500000</v>
      </c>
      <c r="H1755" s="67">
        <f t="shared" ref="H1755:H1756" si="415">F1755/C1755*100</f>
        <v>0</v>
      </c>
    </row>
    <row r="1756" spans="1:8">
      <c r="A1756" s="66" t="s">
        <v>31</v>
      </c>
      <c r="B1756" s="33" t="s">
        <v>66</v>
      </c>
      <c r="C1756" s="53">
        <v>36450000</v>
      </c>
      <c r="D1756" s="53">
        <v>0</v>
      </c>
      <c r="E1756" s="53">
        <v>0</v>
      </c>
      <c r="F1756" s="53">
        <f t="shared" si="413"/>
        <v>0</v>
      </c>
      <c r="G1756" s="53">
        <f t="shared" si="414"/>
        <v>36450000</v>
      </c>
      <c r="H1756" s="67">
        <f t="shared" si="415"/>
        <v>0</v>
      </c>
    </row>
    <row r="1757" spans="1:8">
      <c r="A1757" s="66" t="s">
        <v>31</v>
      </c>
      <c r="B1757" s="33" t="s">
        <v>69</v>
      </c>
      <c r="C1757" s="53"/>
      <c r="D1757" s="53"/>
      <c r="E1757" s="53"/>
      <c r="F1757" s="53"/>
      <c r="G1757" s="53"/>
      <c r="H1757" s="67"/>
    </row>
    <row r="1758" spans="1:8">
      <c r="A1758" s="66" t="s">
        <v>31</v>
      </c>
      <c r="B1758" s="33" t="s">
        <v>68</v>
      </c>
      <c r="C1758" s="53">
        <v>37500000</v>
      </c>
      <c r="D1758" s="53">
        <v>0</v>
      </c>
      <c r="E1758" s="53">
        <v>0</v>
      </c>
      <c r="F1758" s="53">
        <f t="shared" ref="F1758:F1762" si="416">D1758+E1758</f>
        <v>0</v>
      </c>
      <c r="G1758" s="53">
        <f t="shared" ref="G1758:G1762" si="417">C1758-F1758</f>
        <v>37500000</v>
      </c>
      <c r="H1758" s="67">
        <f t="shared" ref="H1758:H1759" si="418">F1758/C1758*100</f>
        <v>0</v>
      </c>
    </row>
    <row r="1759" spans="1:8">
      <c r="A1759" s="66" t="s">
        <v>31</v>
      </c>
      <c r="B1759" s="33" t="s">
        <v>66</v>
      </c>
      <c r="C1759" s="53">
        <v>11250000</v>
      </c>
      <c r="D1759" s="53">
        <v>0</v>
      </c>
      <c r="E1759" s="53">
        <v>0</v>
      </c>
      <c r="F1759" s="53">
        <f t="shared" si="416"/>
        <v>0</v>
      </c>
      <c r="G1759" s="53">
        <f t="shared" si="417"/>
        <v>11250000</v>
      </c>
      <c r="H1759" s="67">
        <f t="shared" si="418"/>
        <v>0</v>
      </c>
    </row>
    <row r="1760" spans="1:8">
      <c r="A1760" s="66">
        <v>525121</v>
      </c>
      <c r="B1760" s="33" t="s">
        <v>70</v>
      </c>
      <c r="C1760" s="53"/>
      <c r="D1760" s="53">
        <v>0</v>
      </c>
      <c r="E1760" s="53"/>
      <c r="F1760" s="53">
        <f t="shared" si="416"/>
        <v>0</v>
      </c>
      <c r="G1760" s="53">
        <f t="shared" si="417"/>
        <v>0</v>
      </c>
      <c r="H1760" s="67"/>
    </row>
    <row r="1761" spans="1:8">
      <c r="A1761" s="66" t="s">
        <v>31</v>
      </c>
      <c r="B1761" s="33" t="s">
        <v>71</v>
      </c>
      <c r="C1761" s="53">
        <v>64861000</v>
      </c>
      <c r="D1761" s="53">
        <v>12798500</v>
      </c>
      <c r="E1761" s="53">
        <v>2865000</v>
      </c>
      <c r="F1761" s="53">
        <f t="shared" si="416"/>
        <v>15663500</v>
      </c>
      <c r="G1761" s="53">
        <f t="shared" si="417"/>
        <v>49197500</v>
      </c>
      <c r="H1761" s="67">
        <f t="shared" ref="H1761:H1762" si="419">F1761/C1761*100</f>
        <v>24.149334731194401</v>
      </c>
    </row>
    <row r="1762" spans="1:8">
      <c r="A1762" s="66" t="s">
        <v>31</v>
      </c>
      <c r="B1762" s="33" t="s">
        <v>72</v>
      </c>
      <c r="C1762" s="53">
        <v>150000000</v>
      </c>
      <c r="D1762" s="53">
        <v>68021200</v>
      </c>
      <c r="E1762" s="53">
        <v>0</v>
      </c>
      <c r="F1762" s="53">
        <f t="shared" si="416"/>
        <v>68021200</v>
      </c>
      <c r="G1762" s="53">
        <f t="shared" si="417"/>
        <v>81978800</v>
      </c>
      <c r="H1762" s="67">
        <f t="shared" si="419"/>
        <v>45.347466666666669</v>
      </c>
    </row>
    <row r="1763" spans="1:8">
      <c r="A1763" s="58" t="s">
        <v>50</v>
      </c>
      <c r="B1763" s="59" t="s">
        <v>51</v>
      </c>
      <c r="C1763" s="60"/>
      <c r="D1763" s="53"/>
      <c r="E1763" s="53"/>
      <c r="F1763" s="53"/>
      <c r="G1763" s="53"/>
      <c r="H1763" s="67"/>
    </row>
    <row r="1764" spans="1:8">
      <c r="A1764" s="66">
        <v>525113</v>
      </c>
      <c r="B1764" s="33" t="s">
        <v>39</v>
      </c>
      <c r="C1764" s="53"/>
      <c r="D1764" s="53"/>
      <c r="E1764" s="53"/>
      <c r="F1764" s="53"/>
      <c r="G1764" s="53"/>
      <c r="H1764" s="67"/>
    </row>
    <row r="1765" spans="1:8">
      <c r="A1765" s="66" t="s">
        <v>31</v>
      </c>
      <c r="B1765" s="33" t="s">
        <v>73</v>
      </c>
      <c r="C1765" s="53">
        <v>10500000</v>
      </c>
      <c r="D1765" s="53">
        <v>1200000</v>
      </c>
      <c r="E1765" s="53">
        <v>2100000</v>
      </c>
      <c r="F1765" s="53">
        <f t="shared" ref="F1765:F1767" si="420">D1765+E1765</f>
        <v>3300000</v>
      </c>
      <c r="G1765" s="53">
        <f t="shared" ref="G1765:G1767" si="421">C1765-F1765</f>
        <v>7200000</v>
      </c>
      <c r="H1765" s="67">
        <f t="shared" ref="H1765:H1767" si="422">F1765/C1765*100</f>
        <v>31.428571428571427</v>
      </c>
    </row>
    <row r="1766" spans="1:8">
      <c r="A1766" s="66" t="s">
        <v>31</v>
      </c>
      <c r="B1766" s="33" t="s">
        <v>74</v>
      </c>
      <c r="C1766" s="53">
        <v>10000000</v>
      </c>
      <c r="D1766" s="53">
        <v>600000</v>
      </c>
      <c r="E1766" s="53">
        <v>1250000</v>
      </c>
      <c r="F1766" s="53">
        <f t="shared" si="420"/>
        <v>1850000</v>
      </c>
      <c r="G1766" s="53">
        <f t="shared" si="421"/>
        <v>8150000</v>
      </c>
      <c r="H1766" s="67">
        <f t="shared" si="422"/>
        <v>18.5</v>
      </c>
    </row>
    <row r="1767" spans="1:8">
      <c r="A1767" s="66"/>
      <c r="B1767" s="33" t="s">
        <v>158</v>
      </c>
      <c r="C1767" s="53">
        <v>8000000</v>
      </c>
      <c r="D1767" s="53">
        <v>0</v>
      </c>
      <c r="E1767" s="53">
        <v>0</v>
      </c>
      <c r="F1767" s="53">
        <f t="shared" si="420"/>
        <v>0</v>
      </c>
      <c r="G1767" s="53">
        <f t="shared" si="421"/>
        <v>8000000</v>
      </c>
      <c r="H1767" s="67">
        <f t="shared" si="422"/>
        <v>0</v>
      </c>
    </row>
    <row r="1768" spans="1:8">
      <c r="A1768" s="66">
        <v>525115</v>
      </c>
      <c r="B1768" s="33" t="s">
        <v>43</v>
      </c>
      <c r="C1768" s="53"/>
      <c r="D1768" s="53"/>
      <c r="E1768" s="53"/>
      <c r="F1768" s="53"/>
      <c r="G1768" s="53"/>
      <c r="H1768" s="67"/>
    </row>
    <row r="1769" spans="1:8">
      <c r="A1769" s="66" t="s">
        <v>31</v>
      </c>
      <c r="B1769" s="33" t="s">
        <v>160</v>
      </c>
      <c r="C1769" s="53">
        <v>3600000</v>
      </c>
      <c r="D1769" s="53">
        <v>0</v>
      </c>
      <c r="E1769" s="53">
        <v>0</v>
      </c>
      <c r="F1769" s="53">
        <f t="shared" ref="F1769:F1771" si="423">D1769+E1769</f>
        <v>0</v>
      </c>
      <c r="G1769" s="53">
        <f t="shared" ref="G1769:G1771" si="424">C1769-F1769</f>
        <v>3600000</v>
      </c>
      <c r="H1769" s="67">
        <f t="shared" ref="H1769:H1771" si="425">F1769/C1769*100</f>
        <v>0</v>
      </c>
    </row>
    <row r="1770" spans="1:8">
      <c r="A1770" s="66" t="s">
        <v>31</v>
      </c>
      <c r="B1770" s="33" t="s">
        <v>159</v>
      </c>
      <c r="C1770" s="53">
        <v>10500000</v>
      </c>
      <c r="D1770" s="53">
        <v>1500000</v>
      </c>
      <c r="E1770" s="53">
        <v>1650000</v>
      </c>
      <c r="F1770" s="53">
        <f t="shared" si="423"/>
        <v>3150000</v>
      </c>
      <c r="G1770" s="53">
        <f t="shared" si="424"/>
        <v>7350000</v>
      </c>
      <c r="H1770" s="67">
        <f t="shared" si="425"/>
        <v>30</v>
      </c>
    </row>
    <row r="1771" spans="1:8">
      <c r="A1771" s="66" t="s">
        <v>31</v>
      </c>
      <c r="B1771" s="33" t="s">
        <v>76</v>
      </c>
      <c r="C1771" s="53">
        <v>21000000</v>
      </c>
      <c r="D1771" s="53">
        <v>450000</v>
      </c>
      <c r="E1771" s="53">
        <v>2250000</v>
      </c>
      <c r="F1771" s="53">
        <f t="shared" si="423"/>
        <v>2700000</v>
      </c>
      <c r="G1771" s="53">
        <f t="shared" si="424"/>
        <v>18300000</v>
      </c>
      <c r="H1771" s="67">
        <f t="shared" si="425"/>
        <v>12.857142857142856</v>
      </c>
    </row>
    <row r="1772" spans="1:8">
      <c r="A1772" s="58" t="s">
        <v>56</v>
      </c>
      <c r="B1772" s="59" t="s">
        <v>77</v>
      </c>
      <c r="C1772" s="60"/>
      <c r="D1772" s="53"/>
      <c r="E1772" s="60"/>
      <c r="F1772" s="53"/>
      <c r="G1772" s="53"/>
      <c r="H1772" s="67"/>
    </row>
    <row r="1773" spans="1:8">
      <c r="A1773" s="66">
        <v>525113</v>
      </c>
      <c r="B1773" s="33" t="s">
        <v>39</v>
      </c>
      <c r="C1773" s="53"/>
      <c r="D1773" s="53"/>
      <c r="E1773" s="53"/>
      <c r="F1773" s="53"/>
      <c r="G1773" s="53"/>
      <c r="H1773" s="67"/>
    </row>
    <row r="1774" spans="1:8">
      <c r="A1774" s="66" t="s">
        <v>31</v>
      </c>
      <c r="B1774" s="33" t="s">
        <v>78</v>
      </c>
      <c r="C1774" s="53">
        <v>6300000</v>
      </c>
      <c r="D1774" s="53">
        <v>900000</v>
      </c>
      <c r="E1774" s="53">
        <v>1500000</v>
      </c>
      <c r="F1774" s="53">
        <f t="shared" ref="F1774:F1776" si="426">D1774+E1774</f>
        <v>2400000</v>
      </c>
      <c r="G1774" s="53">
        <f t="shared" ref="G1774:G1776" si="427">C1774-F1774</f>
        <v>3900000</v>
      </c>
      <c r="H1774" s="67">
        <f t="shared" ref="H1774:H1776" si="428">F1774/C1774*100</f>
        <v>38.095238095238095</v>
      </c>
    </row>
    <row r="1775" spans="1:8">
      <c r="A1775" s="66" t="s">
        <v>31</v>
      </c>
      <c r="B1775" s="33" t="s">
        <v>79</v>
      </c>
      <c r="C1775" s="53">
        <v>16000000</v>
      </c>
      <c r="D1775" s="53">
        <v>250000</v>
      </c>
      <c r="E1775" s="53">
        <v>400000</v>
      </c>
      <c r="F1775" s="53">
        <f t="shared" si="426"/>
        <v>650000</v>
      </c>
      <c r="G1775" s="53">
        <f t="shared" si="427"/>
        <v>15350000</v>
      </c>
      <c r="H1775" s="67">
        <f t="shared" si="428"/>
        <v>4.0625</v>
      </c>
    </row>
    <row r="1776" spans="1:8">
      <c r="A1776" s="66"/>
      <c r="B1776" s="33" t="s">
        <v>158</v>
      </c>
      <c r="C1776" s="53">
        <v>20000000</v>
      </c>
      <c r="D1776" s="53">
        <v>0</v>
      </c>
      <c r="E1776" s="53">
        <v>0</v>
      </c>
      <c r="F1776" s="53">
        <f t="shared" si="426"/>
        <v>0</v>
      </c>
      <c r="G1776" s="53">
        <f t="shared" si="427"/>
        <v>20000000</v>
      </c>
      <c r="H1776" s="67">
        <f t="shared" si="428"/>
        <v>0</v>
      </c>
    </row>
    <row r="1777" spans="1:8">
      <c r="A1777" s="66">
        <v>525115</v>
      </c>
      <c r="B1777" s="33" t="s">
        <v>43</v>
      </c>
      <c r="C1777" s="53"/>
      <c r="D1777" s="53"/>
      <c r="E1777" s="53"/>
      <c r="F1777" s="53"/>
      <c r="G1777" s="53"/>
      <c r="H1777" s="67"/>
    </row>
    <row r="1778" spans="1:8">
      <c r="A1778" s="66" t="s">
        <v>31</v>
      </c>
      <c r="B1778" s="33" t="s">
        <v>75</v>
      </c>
      <c r="C1778" s="53">
        <v>6300000</v>
      </c>
      <c r="D1778" s="53">
        <v>1350000</v>
      </c>
      <c r="E1778" s="53">
        <v>1950000</v>
      </c>
      <c r="F1778" s="53">
        <f t="shared" ref="F1778:F1780" si="429">D1778+E1778</f>
        <v>3300000</v>
      </c>
      <c r="G1778" s="53">
        <f t="shared" ref="G1778:G1780" si="430">C1778-F1778</f>
        <v>3000000</v>
      </c>
      <c r="H1778" s="67">
        <f t="shared" ref="H1778:H1780" si="431">F1778/C1778*100</f>
        <v>52.380952380952387</v>
      </c>
    </row>
    <row r="1779" spans="1:8">
      <c r="A1779" s="66" t="s">
        <v>31</v>
      </c>
      <c r="B1779" s="33" t="s">
        <v>80</v>
      </c>
      <c r="C1779" s="53">
        <v>1500000</v>
      </c>
      <c r="D1779" s="53">
        <v>0</v>
      </c>
      <c r="E1779" s="53">
        <v>0</v>
      </c>
      <c r="F1779" s="53">
        <f t="shared" si="429"/>
        <v>0</v>
      </c>
      <c r="G1779" s="53">
        <f t="shared" si="430"/>
        <v>1500000</v>
      </c>
      <c r="H1779" s="67">
        <f t="shared" si="431"/>
        <v>0</v>
      </c>
    </row>
    <row r="1780" spans="1:8">
      <c r="A1780" s="66" t="s">
        <v>31</v>
      </c>
      <c r="B1780" s="33" t="s">
        <v>81</v>
      </c>
      <c r="C1780" s="53">
        <v>21000000</v>
      </c>
      <c r="D1780" s="53">
        <v>750000</v>
      </c>
      <c r="E1780" s="53">
        <v>1050000</v>
      </c>
      <c r="F1780" s="53">
        <f t="shared" si="429"/>
        <v>1800000</v>
      </c>
      <c r="G1780" s="53">
        <f t="shared" si="430"/>
        <v>19200000</v>
      </c>
      <c r="H1780" s="67">
        <f t="shared" si="431"/>
        <v>8.5714285714285712</v>
      </c>
    </row>
    <row r="1781" spans="1:8">
      <c r="A1781" s="54">
        <v>53</v>
      </c>
      <c r="B1781" s="54" t="s">
        <v>82</v>
      </c>
      <c r="C1781" s="55"/>
      <c r="D1781" s="56"/>
      <c r="E1781" s="56"/>
      <c r="F1781" s="56"/>
      <c r="G1781" s="56"/>
      <c r="H1781" s="69"/>
    </row>
    <row r="1782" spans="1:8">
      <c r="A1782" s="58" t="s">
        <v>50</v>
      </c>
      <c r="B1782" s="59" t="s">
        <v>51</v>
      </c>
      <c r="C1782" s="60"/>
      <c r="D1782" s="53"/>
      <c r="E1782" s="60"/>
      <c r="F1782" s="53"/>
      <c r="G1782" s="53"/>
      <c r="H1782" s="67"/>
    </row>
    <row r="1783" spans="1:8">
      <c r="A1783" s="66">
        <v>525113</v>
      </c>
      <c r="B1783" s="33" t="s">
        <v>39</v>
      </c>
      <c r="C1783" s="53"/>
      <c r="D1783" s="53"/>
      <c r="E1783" s="53"/>
      <c r="F1783" s="53"/>
      <c r="G1783" s="53"/>
      <c r="H1783" s="67"/>
    </row>
    <row r="1784" spans="1:8">
      <c r="A1784" s="66" t="s">
        <v>31</v>
      </c>
      <c r="B1784" s="33" t="s">
        <v>103</v>
      </c>
      <c r="C1784" s="53">
        <v>1400000</v>
      </c>
      <c r="D1784" s="53">
        <v>1400000</v>
      </c>
      <c r="E1784" s="53">
        <v>0</v>
      </c>
      <c r="F1784" s="53">
        <f t="shared" ref="F1784:F1786" si="432">D1784+E1784</f>
        <v>1400000</v>
      </c>
      <c r="G1784" s="53">
        <f t="shared" ref="G1784:G1786" si="433">C1784-F1784</f>
        <v>0</v>
      </c>
      <c r="H1784" s="67">
        <f t="shared" ref="H1784:H1786" si="434">F1784/C1784*100</f>
        <v>100</v>
      </c>
    </row>
    <row r="1785" spans="1:8">
      <c r="A1785" s="66"/>
      <c r="B1785" s="33" t="s">
        <v>491</v>
      </c>
      <c r="C1785" s="53">
        <v>3650000</v>
      </c>
      <c r="D1785" s="53">
        <v>0</v>
      </c>
      <c r="E1785" s="53">
        <v>0</v>
      </c>
      <c r="F1785" s="53">
        <f t="shared" si="432"/>
        <v>0</v>
      </c>
      <c r="G1785" s="53">
        <f t="shared" si="433"/>
        <v>3650000</v>
      </c>
      <c r="H1785" s="67">
        <f t="shared" si="434"/>
        <v>0</v>
      </c>
    </row>
    <row r="1786" spans="1:8">
      <c r="A1786" s="66"/>
      <c r="B1786" s="33" t="s">
        <v>492</v>
      </c>
      <c r="C1786" s="53">
        <v>1175000</v>
      </c>
      <c r="D1786" s="53">
        <v>0</v>
      </c>
      <c r="E1786" s="53">
        <v>0</v>
      </c>
      <c r="F1786" s="53">
        <f t="shared" si="432"/>
        <v>0</v>
      </c>
      <c r="G1786" s="53">
        <f t="shared" si="433"/>
        <v>1175000</v>
      </c>
      <c r="H1786" s="67">
        <f t="shared" si="434"/>
        <v>0</v>
      </c>
    </row>
    <row r="1787" spans="1:8">
      <c r="A1787" s="66">
        <v>525115</v>
      </c>
      <c r="B1787" s="33" t="s">
        <v>43</v>
      </c>
      <c r="C1787" s="53"/>
      <c r="D1787" s="53"/>
      <c r="E1787" s="53"/>
      <c r="F1787" s="53"/>
      <c r="G1787" s="53"/>
      <c r="H1787" s="67"/>
    </row>
    <row r="1788" spans="1:8">
      <c r="A1788" s="66" t="s">
        <v>31</v>
      </c>
      <c r="B1788" s="33" t="s">
        <v>392</v>
      </c>
      <c r="C1788" s="53">
        <v>1000000</v>
      </c>
      <c r="D1788" s="53">
        <v>1080000</v>
      </c>
      <c r="E1788" s="53"/>
      <c r="F1788" s="53">
        <f t="shared" ref="F1788:F1794" si="435">D1788+E1788</f>
        <v>1080000</v>
      </c>
      <c r="G1788" s="53">
        <f t="shared" ref="G1788:G1794" si="436">C1788-F1788</f>
        <v>-80000</v>
      </c>
      <c r="H1788" s="67">
        <f t="shared" ref="H1788:H1794" si="437">F1788/C1788*100</f>
        <v>108</v>
      </c>
    </row>
    <row r="1789" spans="1:8">
      <c r="A1789" s="66" t="s">
        <v>31</v>
      </c>
      <c r="B1789" s="33" t="s">
        <v>445</v>
      </c>
      <c r="C1789" s="53">
        <v>300000</v>
      </c>
      <c r="D1789" s="53">
        <v>300000</v>
      </c>
      <c r="E1789" s="53">
        <v>0</v>
      </c>
      <c r="F1789" s="53">
        <f t="shared" si="435"/>
        <v>300000</v>
      </c>
      <c r="G1789" s="53">
        <f t="shared" si="436"/>
        <v>0</v>
      </c>
      <c r="H1789" s="67">
        <f t="shared" si="437"/>
        <v>100</v>
      </c>
    </row>
    <row r="1790" spans="1:8">
      <c r="A1790" s="66" t="s">
        <v>31</v>
      </c>
      <c r="B1790" s="33" t="s">
        <v>394</v>
      </c>
      <c r="C1790" s="53">
        <v>5250000</v>
      </c>
      <c r="D1790" s="53">
        <v>5970000</v>
      </c>
      <c r="E1790" s="53">
        <v>0</v>
      </c>
      <c r="F1790" s="53">
        <f t="shared" si="435"/>
        <v>5970000</v>
      </c>
      <c r="G1790" s="53">
        <f t="shared" si="436"/>
        <v>-720000</v>
      </c>
      <c r="H1790" s="67">
        <f t="shared" si="437"/>
        <v>113.71428571428572</v>
      </c>
    </row>
    <row r="1791" spans="1:8">
      <c r="A1791" s="66" t="s">
        <v>31</v>
      </c>
      <c r="B1791" s="33" t="s">
        <v>395</v>
      </c>
      <c r="C1791" s="53">
        <v>1000000</v>
      </c>
      <c r="D1791" s="53">
        <v>2000000</v>
      </c>
      <c r="E1791" s="53"/>
      <c r="F1791" s="53">
        <f t="shared" si="435"/>
        <v>2000000</v>
      </c>
      <c r="G1791" s="53">
        <f t="shared" si="436"/>
        <v>-1000000</v>
      </c>
      <c r="H1791" s="67">
        <f t="shared" si="437"/>
        <v>200</v>
      </c>
    </row>
    <row r="1792" spans="1:8">
      <c r="A1792" s="66"/>
      <c r="B1792" s="33" t="s">
        <v>396</v>
      </c>
      <c r="C1792" s="53"/>
      <c r="D1792" s="53">
        <v>5000000</v>
      </c>
      <c r="E1792" s="53">
        <v>0</v>
      </c>
      <c r="F1792" s="53">
        <f t="shared" si="435"/>
        <v>5000000</v>
      </c>
      <c r="G1792" s="53">
        <f t="shared" si="436"/>
        <v>-5000000</v>
      </c>
      <c r="H1792" s="67" t="e">
        <f t="shared" si="437"/>
        <v>#DIV/0!</v>
      </c>
    </row>
    <row r="1793" spans="1:8">
      <c r="A1793" s="66" t="s">
        <v>31</v>
      </c>
      <c r="B1793" s="33" t="s">
        <v>87</v>
      </c>
      <c r="C1793" s="53">
        <v>6000000</v>
      </c>
      <c r="D1793" s="53">
        <v>2000000</v>
      </c>
      <c r="E1793" s="53">
        <v>0</v>
      </c>
      <c r="F1793" s="53">
        <f t="shared" si="435"/>
        <v>2000000</v>
      </c>
      <c r="G1793" s="53">
        <f t="shared" si="436"/>
        <v>4000000</v>
      </c>
      <c r="H1793" s="67">
        <f t="shared" si="437"/>
        <v>33.333333333333329</v>
      </c>
    </row>
    <row r="1794" spans="1:8">
      <c r="A1794" s="66" t="s">
        <v>31</v>
      </c>
      <c r="B1794" s="33" t="s">
        <v>88</v>
      </c>
      <c r="C1794" s="53">
        <v>2250000</v>
      </c>
      <c r="D1794" s="53">
        <v>1600000</v>
      </c>
      <c r="E1794" s="53">
        <v>0</v>
      </c>
      <c r="F1794" s="53">
        <f t="shared" si="435"/>
        <v>1600000</v>
      </c>
      <c r="G1794" s="53">
        <f t="shared" si="436"/>
        <v>650000</v>
      </c>
      <c r="H1794" s="67">
        <f t="shared" si="437"/>
        <v>71.111111111111114</v>
      </c>
    </row>
    <row r="1795" spans="1:8">
      <c r="A1795" s="66">
        <v>525119</v>
      </c>
      <c r="B1795" s="33" t="s">
        <v>63</v>
      </c>
      <c r="C1795" s="53"/>
      <c r="D1795" s="53"/>
      <c r="E1795" s="53"/>
      <c r="F1795" s="53"/>
      <c r="G1795" s="53"/>
      <c r="H1795" s="67"/>
    </row>
    <row r="1796" spans="1:8">
      <c r="A1796" s="66" t="s">
        <v>31</v>
      </c>
      <c r="B1796" s="33" t="s">
        <v>89</v>
      </c>
      <c r="C1796" s="53">
        <v>1150000</v>
      </c>
      <c r="D1796" s="53">
        <v>1120000</v>
      </c>
      <c r="E1796" s="53">
        <v>0</v>
      </c>
      <c r="F1796" s="53">
        <f t="shared" ref="F1796:F1799" si="438">D1796+E1796</f>
        <v>1120000</v>
      </c>
      <c r="G1796" s="53">
        <f t="shared" ref="G1796:G1799" si="439">C1796-F1796</f>
        <v>30000</v>
      </c>
      <c r="H1796" s="67">
        <f t="shared" ref="H1796:H1799" si="440">F1796/C1796*100</f>
        <v>97.391304347826093</v>
      </c>
    </row>
    <row r="1797" spans="1:8">
      <c r="A1797" s="66" t="s">
        <v>31</v>
      </c>
      <c r="B1797" s="33" t="s">
        <v>90</v>
      </c>
      <c r="C1797" s="53">
        <v>20000000</v>
      </c>
      <c r="D1797" s="53">
        <v>0</v>
      </c>
      <c r="E1797" s="53">
        <v>0</v>
      </c>
      <c r="F1797" s="53">
        <f t="shared" si="438"/>
        <v>0</v>
      </c>
      <c r="G1797" s="53">
        <f t="shared" si="439"/>
        <v>20000000</v>
      </c>
      <c r="H1797" s="67">
        <f t="shared" si="440"/>
        <v>0</v>
      </c>
    </row>
    <row r="1798" spans="1:8">
      <c r="A1798" s="66" t="s">
        <v>31</v>
      </c>
      <c r="B1798" s="33" t="s">
        <v>99</v>
      </c>
      <c r="C1798" s="53">
        <v>43700000</v>
      </c>
      <c r="D1798" s="53">
        <v>45072000</v>
      </c>
      <c r="E1798" s="53">
        <v>0</v>
      </c>
      <c r="F1798" s="53">
        <f t="shared" si="438"/>
        <v>45072000</v>
      </c>
      <c r="G1798" s="53">
        <f t="shared" si="439"/>
        <v>-1372000</v>
      </c>
      <c r="H1798" s="67">
        <f t="shared" si="440"/>
        <v>103.13958810068651</v>
      </c>
    </row>
    <row r="1799" spans="1:8">
      <c r="A1799" s="66" t="s">
        <v>31</v>
      </c>
      <c r="B1799" s="33" t="s">
        <v>101</v>
      </c>
      <c r="C1799" s="53">
        <v>23000000</v>
      </c>
      <c r="D1799" s="53">
        <v>0</v>
      </c>
      <c r="E1799" s="53">
        <v>0</v>
      </c>
      <c r="F1799" s="53">
        <f t="shared" si="438"/>
        <v>0</v>
      </c>
      <c r="G1799" s="53">
        <f t="shared" si="439"/>
        <v>23000000</v>
      </c>
      <c r="H1799" s="67">
        <f t="shared" si="440"/>
        <v>0</v>
      </c>
    </row>
    <row r="1800" spans="1:8">
      <c r="A1800" s="58" t="s">
        <v>56</v>
      </c>
      <c r="B1800" s="59" t="s">
        <v>102</v>
      </c>
      <c r="C1800" s="53"/>
      <c r="D1800" s="53"/>
      <c r="E1800" s="60"/>
      <c r="F1800" s="53"/>
      <c r="G1800" s="53"/>
      <c r="H1800" s="67"/>
    </row>
    <row r="1801" spans="1:8">
      <c r="A1801" s="66">
        <v>525113</v>
      </c>
      <c r="B1801" s="33" t="s">
        <v>39</v>
      </c>
      <c r="C1801" s="53"/>
      <c r="D1801" s="53"/>
      <c r="E1801" s="53"/>
      <c r="F1801" s="53"/>
      <c r="G1801" s="53"/>
      <c r="H1801" s="67"/>
    </row>
    <row r="1802" spans="1:8">
      <c r="A1802" s="66" t="s">
        <v>31</v>
      </c>
      <c r="B1802" s="33" t="s">
        <v>103</v>
      </c>
      <c r="C1802" s="53">
        <v>3600000</v>
      </c>
      <c r="D1802" s="53">
        <v>0</v>
      </c>
      <c r="E1802" s="53">
        <v>0</v>
      </c>
      <c r="F1802" s="53">
        <f t="shared" ref="F1802" si="441">D1802+E1802</f>
        <v>0</v>
      </c>
      <c r="G1802" s="53">
        <f t="shared" ref="G1802" si="442">C1802-F1802</f>
        <v>3600000</v>
      </c>
      <c r="H1802" s="67">
        <f t="shared" ref="H1802" si="443">F1802/C1802*100</f>
        <v>0</v>
      </c>
    </row>
    <row r="1803" spans="1:8">
      <c r="A1803" s="66">
        <v>525115</v>
      </c>
      <c r="B1803" s="33" t="s">
        <v>43</v>
      </c>
      <c r="C1803" s="53"/>
      <c r="D1803" s="53"/>
      <c r="E1803" s="53"/>
      <c r="F1803" s="53"/>
      <c r="G1803" s="53"/>
      <c r="H1803" s="67"/>
    </row>
    <row r="1804" spans="1:8">
      <c r="A1804" s="66" t="s">
        <v>31</v>
      </c>
      <c r="B1804" s="33" t="s">
        <v>401</v>
      </c>
      <c r="C1804" s="53">
        <v>6000000</v>
      </c>
      <c r="D1804" s="53">
        <v>0</v>
      </c>
      <c r="E1804" s="53"/>
      <c r="F1804" s="53">
        <f t="shared" ref="F1804:F1806" si="444">D1804+E1804</f>
        <v>0</v>
      </c>
      <c r="G1804" s="53">
        <f t="shared" ref="G1804:G1806" si="445">C1804-F1804</f>
        <v>6000000</v>
      </c>
      <c r="H1804" s="67">
        <f t="shared" ref="H1804:H1806" si="446">F1804/C1804*100</f>
        <v>0</v>
      </c>
    </row>
    <row r="1805" spans="1:8">
      <c r="A1805" s="66" t="s">
        <v>31</v>
      </c>
      <c r="B1805" s="33" t="s">
        <v>402</v>
      </c>
      <c r="C1805" s="53">
        <v>7500000</v>
      </c>
      <c r="D1805" s="53">
        <v>0</v>
      </c>
      <c r="E1805" s="53"/>
      <c r="F1805" s="53">
        <f t="shared" si="444"/>
        <v>0</v>
      </c>
      <c r="G1805" s="53">
        <f t="shared" si="445"/>
        <v>7500000</v>
      </c>
      <c r="H1805" s="67">
        <f t="shared" si="446"/>
        <v>0</v>
      </c>
    </row>
    <row r="1806" spans="1:8">
      <c r="A1806" s="66" t="s">
        <v>31</v>
      </c>
      <c r="B1806" s="33" t="s">
        <v>110</v>
      </c>
      <c r="C1806" s="53">
        <v>4200000</v>
      </c>
      <c r="D1806" s="53">
        <v>0</v>
      </c>
      <c r="E1806" s="53">
        <v>0</v>
      </c>
      <c r="F1806" s="53">
        <f t="shared" si="444"/>
        <v>0</v>
      </c>
      <c r="G1806" s="53">
        <f t="shared" si="445"/>
        <v>4200000</v>
      </c>
      <c r="H1806" s="67">
        <f t="shared" si="446"/>
        <v>0</v>
      </c>
    </row>
    <row r="1807" spans="1:8">
      <c r="A1807" s="66">
        <v>525119</v>
      </c>
      <c r="B1807" s="33" t="s">
        <v>63</v>
      </c>
      <c r="C1807" s="53"/>
      <c r="D1807" s="53"/>
      <c r="E1807" s="53"/>
      <c r="F1807" s="53"/>
      <c r="G1807" s="53"/>
      <c r="H1807" s="67"/>
    </row>
    <row r="1808" spans="1:8">
      <c r="A1808" s="66" t="s">
        <v>31</v>
      </c>
      <c r="B1808" s="33" t="s">
        <v>115</v>
      </c>
      <c r="C1808" s="53">
        <v>3000000</v>
      </c>
      <c r="D1808" s="53">
        <v>0</v>
      </c>
      <c r="E1808" s="53">
        <v>0</v>
      </c>
      <c r="F1808" s="53">
        <f t="shared" ref="F1808:F1814" si="447">D1808+E1808</f>
        <v>0</v>
      </c>
      <c r="G1808" s="53">
        <f t="shared" ref="G1808:G1814" si="448">C1808-F1808</f>
        <v>3000000</v>
      </c>
      <c r="H1808" s="67">
        <f t="shared" ref="H1808:H1814" si="449">F1808/C1808*100</f>
        <v>0</v>
      </c>
    </row>
    <row r="1809" spans="1:8">
      <c r="A1809" s="70" t="s">
        <v>31</v>
      </c>
      <c r="B1809" s="33" t="s">
        <v>117</v>
      </c>
      <c r="C1809" s="53">
        <v>20000000</v>
      </c>
      <c r="D1809" s="53">
        <v>0</v>
      </c>
      <c r="E1809" s="53">
        <v>0</v>
      </c>
      <c r="F1809" s="53">
        <f t="shared" si="447"/>
        <v>0</v>
      </c>
      <c r="G1809" s="53">
        <f t="shared" si="448"/>
        <v>20000000</v>
      </c>
      <c r="H1809" s="67">
        <f t="shared" si="449"/>
        <v>0</v>
      </c>
    </row>
    <row r="1810" spans="1:8">
      <c r="A1810" s="66"/>
      <c r="B1810" s="33" t="s">
        <v>127</v>
      </c>
      <c r="C1810" s="53">
        <v>6150000</v>
      </c>
      <c r="D1810" s="53">
        <v>0</v>
      </c>
      <c r="E1810" s="53">
        <v>0</v>
      </c>
      <c r="F1810" s="53">
        <f t="shared" si="447"/>
        <v>0</v>
      </c>
      <c r="G1810" s="53">
        <f t="shared" si="448"/>
        <v>6150000</v>
      </c>
      <c r="H1810" s="67">
        <f t="shared" si="449"/>
        <v>0</v>
      </c>
    </row>
    <row r="1811" spans="1:8">
      <c r="A1811" s="66"/>
      <c r="B1811" s="33" t="s">
        <v>129</v>
      </c>
      <c r="C1811" s="53">
        <v>32000000</v>
      </c>
      <c r="D1811" s="53">
        <v>0</v>
      </c>
      <c r="E1811" s="53">
        <v>0</v>
      </c>
      <c r="F1811" s="53">
        <f t="shared" si="447"/>
        <v>0</v>
      </c>
      <c r="G1811" s="53">
        <f t="shared" si="448"/>
        <v>32000000</v>
      </c>
      <c r="H1811" s="67">
        <f t="shared" si="449"/>
        <v>0</v>
      </c>
    </row>
    <row r="1812" spans="1:8">
      <c r="A1812" s="66"/>
      <c r="B1812" s="33" t="s">
        <v>405</v>
      </c>
      <c r="C1812" s="53">
        <v>4100000</v>
      </c>
      <c r="D1812" s="53">
        <v>0</v>
      </c>
      <c r="E1812" s="53">
        <v>0</v>
      </c>
      <c r="F1812" s="53">
        <f t="shared" si="447"/>
        <v>0</v>
      </c>
      <c r="G1812" s="53">
        <f t="shared" si="448"/>
        <v>4100000</v>
      </c>
      <c r="H1812" s="67">
        <f t="shared" si="449"/>
        <v>0</v>
      </c>
    </row>
    <row r="1813" spans="1:8">
      <c r="A1813" s="66"/>
      <c r="B1813" s="33" t="s">
        <v>131</v>
      </c>
      <c r="C1813" s="53">
        <v>6150000</v>
      </c>
      <c r="D1813" s="53">
        <v>0</v>
      </c>
      <c r="E1813" s="53">
        <v>0</v>
      </c>
      <c r="F1813" s="53">
        <f t="shared" si="447"/>
        <v>0</v>
      </c>
      <c r="G1813" s="53">
        <f t="shared" si="448"/>
        <v>6150000</v>
      </c>
      <c r="H1813" s="67">
        <f t="shared" si="449"/>
        <v>0</v>
      </c>
    </row>
    <row r="1814" spans="1:8">
      <c r="A1814" s="70"/>
      <c r="B1814" s="33" t="s">
        <v>132</v>
      </c>
      <c r="C1814" s="53">
        <v>1000000</v>
      </c>
      <c r="D1814" s="53">
        <v>0</v>
      </c>
      <c r="E1814" s="53">
        <v>0</v>
      </c>
      <c r="F1814" s="53">
        <f t="shared" si="447"/>
        <v>0</v>
      </c>
      <c r="G1814" s="53">
        <f t="shared" si="448"/>
        <v>1000000</v>
      </c>
      <c r="H1814" s="67">
        <f t="shared" si="449"/>
        <v>0</v>
      </c>
    </row>
    <row r="1815" spans="1:8">
      <c r="A1815" s="58" t="s">
        <v>59</v>
      </c>
      <c r="B1815" s="59" t="s">
        <v>60</v>
      </c>
      <c r="C1815" s="53"/>
      <c r="D1815" s="53"/>
      <c r="E1815" s="60"/>
      <c r="F1815" s="53"/>
      <c r="G1815" s="53"/>
      <c r="H1815" s="67"/>
    </row>
    <row r="1816" spans="1:8">
      <c r="A1816" s="66">
        <v>525113</v>
      </c>
      <c r="B1816" s="33" t="s">
        <v>39</v>
      </c>
      <c r="C1816" s="53"/>
      <c r="D1816" s="53"/>
      <c r="E1816" s="53"/>
      <c r="F1816" s="53"/>
      <c r="G1816" s="53"/>
      <c r="H1816" s="67"/>
    </row>
    <row r="1817" spans="1:8">
      <c r="A1817" s="66" t="s">
        <v>31</v>
      </c>
      <c r="B1817" s="33" t="s">
        <v>133</v>
      </c>
      <c r="C1817" s="53">
        <v>12000000</v>
      </c>
      <c r="D1817" s="53">
        <v>0</v>
      </c>
      <c r="E1817" s="53">
        <v>0</v>
      </c>
      <c r="F1817" s="53">
        <f t="shared" ref="F1817:F1820" si="450">D1817+E1817</f>
        <v>0</v>
      </c>
      <c r="G1817" s="53">
        <f t="shared" ref="G1817:G1820" si="451">C1817-F1817</f>
        <v>12000000</v>
      </c>
      <c r="H1817" s="67">
        <f t="shared" ref="H1817:H1820" si="452">F1817/C1817*100</f>
        <v>0</v>
      </c>
    </row>
    <row r="1818" spans="1:8">
      <c r="A1818" s="66" t="s">
        <v>31</v>
      </c>
      <c r="B1818" s="33" t="s">
        <v>134</v>
      </c>
      <c r="C1818" s="53">
        <v>9600000</v>
      </c>
      <c r="D1818" s="53">
        <v>0</v>
      </c>
      <c r="E1818" s="53">
        <v>0</v>
      </c>
      <c r="F1818" s="53">
        <f t="shared" si="450"/>
        <v>0</v>
      </c>
      <c r="G1818" s="53">
        <f t="shared" si="451"/>
        <v>9600000</v>
      </c>
      <c r="H1818" s="67">
        <f t="shared" si="452"/>
        <v>0</v>
      </c>
    </row>
    <row r="1819" spans="1:8">
      <c r="A1819" s="66" t="s">
        <v>31</v>
      </c>
      <c r="B1819" s="33" t="s">
        <v>135</v>
      </c>
      <c r="C1819" s="53">
        <v>3600000</v>
      </c>
      <c r="D1819" s="53">
        <v>0</v>
      </c>
      <c r="E1819" s="53">
        <v>0</v>
      </c>
      <c r="F1819" s="53">
        <f t="shared" si="450"/>
        <v>0</v>
      </c>
      <c r="G1819" s="53">
        <f t="shared" si="451"/>
        <v>3600000</v>
      </c>
      <c r="H1819" s="67">
        <f t="shared" si="452"/>
        <v>0</v>
      </c>
    </row>
    <row r="1820" spans="1:8">
      <c r="A1820" s="66" t="s">
        <v>31</v>
      </c>
      <c r="B1820" s="33" t="s">
        <v>73</v>
      </c>
      <c r="C1820" s="53">
        <v>14400000</v>
      </c>
      <c r="D1820" s="53">
        <v>0</v>
      </c>
      <c r="E1820" s="53">
        <v>0</v>
      </c>
      <c r="F1820" s="53">
        <f t="shared" si="450"/>
        <v>0</v>
      </c>
      <c r="G1820" s="53">
        <f t="shared" si="451"/>
        <v>14400000</v>
      </c>
      <c r="H1820" s="67">
        <f t="shared" si="452"/>
        <v>0</v>
      </c>
    </row>
    <row r="1821" spans="1:8">
      <c r="A1821" s="66">
        <v>525115</v>
      </c>
      <c r="B1821" s="33" t="s">
        <v>43</v>
      </c>
      <c r="C1821" s="53"/>
      <c r="D1821" s="53"/>
      <c r="E1821" s="53"/>
      <c r="F1821" s="53"/>
      <c r="G1821" s="53"/>
      <c r="H1821" s="67"/>
    </row>
    <row r="1822" spans="1:8">
      <c r="A1822" s="66" t="s">
        <v>31</v>
      </c>
      <c r="B1822" s="33" t="s">
        <v>136</v>
      </c>
      <c r="C1822" s="53">
        <v>18750000</v>
      </c>
      <c r="D1822" s="53">
        <v>0</v>
      </c>
      <c r="E1822" s="53">
        <v>0</v>
      </c>
      <c r="F1822" s="53">
        <f t="shared" ref="F1822:F1826" si="453">D1822+E1822</f>
        <v>0</v>
      </c>
      <c r="G1822" s="53">
        <f t="shared" ref="G1822:G1826" si="454">C1822-F1822</f>
        <v>18750000</v>
      </c>
      <c r="H1822" s="67">
        <f t="shared" ref="H1822:H1825" si="455">F1822/C1822*100</f>
        <v>0</v>
      </c>
    </row>
    <row r="1823" spans="1:8">
      <c r="A1823" s="66" t="s">
        <v>31</v>
      </c>
      <c r="B1823" s="33" t="s">
        <v>137</v>
      </c>
      <c r="C1823" s="53">
        <v>5000000</v>
      </c>
      <c r="D1823" s="53">
        <v>0</v>
      </c>
      <c r="E1823" s="53">
        <v>0</v>
      </c>
      <c r="F1823" s="53">
        <f t="shared" si="453"/>
        <v>0</v>
      </c>
      <c r="G1823" s="53">
        <f t="shared" si="454"/>
        <v>5000000</v>
      </c>
      <c r="H1823" s="67">
        <f t="shared" si="455"/>
        <v>0</v>
      </c>
    </row>
    <row r="1824" spans="1:8">
      <c r="A1824" s="66" t="s">
        <v>31</v>
      </c>
      <c r="B1824" s="33" t="s">
        <v>138</v>
      </c>
      <c r="C1824" s="53">
        <v>6000000</v>
      </c>
      <c r="D1824" s="53">
        <v>600000</v>
      </c>
      <c r="E1824" s="53">
        <v>0</v>
      </c>
      <c r="F1824" s="53">
        <f t="shared" si="453"/>
        <v>600000</v>
      </c>
      <c r="G1824" s="53">
        <f t="shared" si="454"/>
        <v>5400000</v>
      </c>
      <c r="H1824" s="67">
        <f t="shared" si="455"/>
        <v>10</v>
      </c>
    </row>
    <row r="1825" spans="1:8">
      <c r="A1825" s="66" t="s">
        <v>31</v>
      </c>
      <c r="B1825" s="33" t="s">
        <v>139</v>
      </c>
      <c r="C1825" s="53">
        <v>6300000</v>
      </c>
      <c r="D1825" s="53">
        <v>1200000</v>
      </c>
      <c r="E1825" s="53">
        <v>0</v>
      </c>
      <c r="F1825" s="53">
        <f t="shared" si="453"/>
        <v>1200000</v>
      </c>
      <c r="G1825" s="53">
        <f t="shared" si="454"/>
        <v>5100000</v>
      </c>
      <c r="H1825" s="67">
        <f t="shared" si="455"/>
        <v>19.047619047619047</v>
      </c>
    </row>
    <row r="1826" spans="1:8">
      <c r="A1826" s="66"/>
      <c r="B1826" s="33" t="s">
        <v>142</v>
      </c>
      <c r="C1826" s="53">
        <v>3600000</v>
      </c>
      <c r="D1826" s="53">
        <v>0</v>
      </c>
      <c r="E1826" s="53">
        <v>0</v>
      </c>
      <c r="F1826" s="53">
        <f t="shared" si="453"/>
        <v>0</v>
      </c>
      <c r="G1826" s="53">
        <f t="shared" si="454"/>
        <v>3600000</v>
      </c>
      <c r="H1826" s="67">
        <f>F1826/C1826*100</f>
        <v>0</v>
      </c>
    </row>
    <row r="1827" spans="1:8">
      <c r="A1827" s="66">
        <v>525119</v>
      </c>
      <c r="B1827" s="33" t="s">
        <v>63</v>
      </c>
      <c r="C1827" s="53"/>
      <c r="D1827" s="53"/>
      <c r="E1827" s="53"/>
      <c r="F1827" s="53"/>
      <c r="G1827" s="53"/>
      <c r="H1827" s="67"/>
    </row>
    <row r="1828" spans="1:8">
      <c r="A1828" s="66" t="s">
        <v>31</v>
      </c>
      <c r="B1828" s="33" t="s">
        <v>143</v>
      </c>
      <c r="C1828" s="53">
        <v>35000000</v>
      </c>
      <c r="D1828" s="53">
        <v>0</v>
      </c>
      <c r="E1828" s="53">
        <v>0</v>
      </c>
      <c r="F1828" s="53">
        <f t="shared" ref="F1828:F1831" si="456">D1828+E1828</f>
        <v>0</v>
      </c>
      <c r="G1828" s="53">
        <f t="shared" ref="G1828:G1831" si="457">C1828-F1828</f>
        <v>35000000</v>
      </c>
      <c r="H1828" s="67">
        <f t="shared" ref="H1828:H1831" si="458">F1828/C1828*100</f>
        <v>0</v>
      </c>
    </row>
    <row r="1829" spans="1:8">
      <c r="A1829" s="66" t="s">
        <v>31</v>
      </c>
      <c r="B1829" s="33" t="s">
        <v>144</v>
      </c>
      <c r="C1829" s="53">
        <v>20000000</v>
      </c>
      <c r="D1829" s="53">
        <v>0</v>
      </c>
      <c r="E1829" s="53">
        <v>0</v>
      </c>
      <c r="F1829" s="53">
        <f t="shared" si="456"/>
        <v>0</v>
      </c>
      <c r="G1829" s="53">
        <f t="shared" si="457"/>
        <v>20000000</v>
      </c>
      <c r="H1829" s="67">
        <f t="shared" si="458"/>
        <v>0</v>
      </c>
    </row>
    <row r="1830" spans="1:8">
      <c r="A1830" s="66" t="s">
        <v>31</v>
      </c>
      <c r="B1830" s="33" t="s">
        <v>145</v>
      </c>
      <c r="C1830" s="53">
        <v>18750000</v>
      </c>
      <c r="D1830" s="53">
        <v>0</v>
      </c>
      <c r="E1830" s="53">
        <v>0</v>
      </c>
      <c r="F1830" s="53">
        <f t="shared" si="456"/>
        <v>0</v>
      </c>
      <c r="G1830" s="53">
        <f t="shared" si="457"/>
        <v>18750000</v>
      </c>
      <c r="H1830" s="67">
        <f t="shared" si="458"/>
        <v>0</v>
      </c>
    </row>
    <row r="1831" spans="1:8">
      <c r="A1831" s="66" t="s">
        <v>31</v>
      </c>
      <c r="B1831" s="33" t="s">
        <v>146</v>
      </c>
      <c r="C1831" s="53">
        <v>3750000</v>
      </c>
      <c r="D1831" s="53">
        <v>0</v>
      </c>
      <c r="E1831" s="53">
        <v>0</v>
      </c>
      <c r="F1831" s="53">
        <f t="shared" si="456"/>
        <v>0</v>
      </c>
      <c r="G1831" s="53">
        <f t="shared" si="457"/>
        <v>3750000</v>
      </c>
      <c r="H1831" s="67">
        <f t="shared" si="458"/>
        <v>0</v>
      </c>
    </row>
    <row r="1832" spans="1:8">
      <c r="A1832" s="54">
        <v>54</v>
      </c>
      <c r="B1832" s="54" t="s">
        <v>147</v>
      </c>
      <c r="C1832" s="55"/>
      <c r="D1832" s="56"/>
      <c r="E1832" s="56"/>
      <c r="F1832" s="69"/>
      <c r="G1832" s="69"/>
      <c r="H1832" s="69"/>
    </row>
    <row r="1833" spans="1:8">
      <c r="A1833" s="58" t="s">
        <v>50</v>
      </c>
      <c r="B1833" s="59" t="s">
        <v>51</v>
      </c>
      <c r="C1833" s="60"/>
      <c r="D1833" s="59"/>
      <c r="E1833" s="60"/>
      <c r="F1833" s="53"/>
      <c r="G1833" s="53"/>
      <c r="H1833" s="67"/>
    </row>
    <row r="1834" spans="1:8">
      <c r="A1834" s="61">
        <v>525113</v>
      </c>
      <c r="B1834" s="62" t="s">
        <v>39</v>
      </c>
      <c r="C1834" s="60"/>
      <c r="D1834" s="59"/>
      <c r="E1834" s="60"/>
      <c r="F1834" s="53"/>
      <c r="G1834" s="53"/>
      <c r="H1834" s="67"/>
    </row>
    <row r="1835" spans="1:8">
      <c r="A1835" s="66" t="s">
        <v>31</v>
      </c>
      <c r="B1835" s="33" t="s">
        <v>148</v>
      </c>
      <c r="C1835" s="53">
        <v>3900000</v>
      </c>
      <c r="D1835" s="53">
        <v>0</v>
      </c>
      <c r="E1835" s="53">
        <v>0</v>
      </c>
      <c r="F1835" s="53">
        <f t="shared" ref="F1835:F1838" si="459">D1835+E1835</f>
        <v>0</v>
      </c>
      <c r="G1835" s="53">
        <f t="shared" ref="G1835:G1838" si="460">C1835-F1835</f>
        <v>3900000</v>
      </c>
      <c r="H1835" s="67">
        <f t="shared" ref="H1835:H1836" si="461">F1835/C1835*100</f>
        <v>0</v>
      </c>
    </row>
    <row r="1836" spans="1:8">
      <c r="A1836" s="66" t="s">
        <v>31</v>
      </c>
      <c r="B1836" s="33" t="s">
        <v>149</v>
      </c>
      <c r="C1836" s="53">
        <v>6760000</v>
      </c>
      <c r="D1836" s="53">
        <v>0</v>
      </c>
      <c r="E1836" s="53">
        <v>0</v>
      </c>
      <c r="F1836" s="53">
        <f t="shared" si="459"/>
        <v>0</v>
      </c>
      <c r="G1836" s="53">
        <f t="shared" si="460"/>
        <v>6760000</v>
      </c>
      <c r="H1836" s="67">
        <f t="shared" si="461"/>
        <v>0</v>
      </c>
    </row>
    <row r="1837" spans="1:8">
      <c r="A1837" s="66">
        <v>525119</v>
      </c>
      <c r="B1837" s="33" t="s">
        <v>63</v>
      </c>
      <c r="C1837" s="53"/>
      <c r="D1837" s="53">
        <v>0</v>
      </c>
      <c r="E1837" s="53"/>
      <c r="F1837" s="53">
        <f t="shared" si="459"/>
        <v>0</v>
      </c>
      <c r="G1837" s="53">
        <f t="shared" si="460"/>
        <v>0</v>
      </c>
      <c r="H1837" s="67"/>
    </row>
    <row r="1838" spans="1:8">
      <c r="A1838" s="66" t="s">
        <v>31</v>
      </c>
      <c r="B1838" s="33" t="s">
        <v>150</v>
      </c>
      <c r="C1838" s="53">
        <v>1700000</v>
      </c>
      <c r="D1838" s="53">
        <v>0</v>
      </c>
      <c r="E1838" s="53">
        <v>0</v>
      </c>
      <c r="F1838" s="53">
        <f t="shared" si="459"/>
        <v>0</v>
      </c>
      <c r="G1838" s="53">
        <f t="shared" si="460"/>
        <v>1700000</v>
      </c>
      <c r="H1838" s="67">
        <f t="shared" ref="H1838" si="462">F1838/C1838*100</f>
        <v>0</v>
      </c>
    </row>
    <row r="1839" spans="1:8">
      <c r="A1839" s="58" t="s">
        <v>56</v>
      </c>
      <c r="B1839" s="59" t="s">
        <v>57</v>
      </c>
      <c r="C1839" s="60"/>
      <c r="D1839" s="60"/>
      <c r="E1839" s="60"/>
      <c r="F1839" s="53"/>
      <c r="G1839" s="53"/>
      <c r="H1839" s="67"/>
    </row>
    <row r="1840" spans="1:8">
      <c r="A1840" s="66">
        <v>525113</v>
      </c>
      <c r="B1840" s="33" t="s">
        <v>39</v>
      </c>
      <c r="C1840" s="53"/>
      <c r="D1840" s="53"/>
      <c r="E1840" s="53"/>
      <c r="F1840" s="53"/>
      <c r="G1840" s="53"/>
      <c r="H1840" s="67"/>
    </row>
    <row r="1841" spans="1:8">
      <c r="A1841" s="66" t="s">
        <v>31</v>
      </c>
      <c r="B1841" s="33" t="s">
        <v>151</v>
      </c>
      <c r="C1841" s="53">
        <v>5100000</v>
      </c>
      <c r="D1841" s="53">
        <v>0</v>
      </c>
      <c r="E1841" s="53">
        <v>0</v>
      </c>
      <c r="F1841" s="53">
        <f t="shared" ref="F1841:F1842" si="463">D1841+E1841</f>
        <v>0</v>
      </c>
      <c r="G1841" s="53">
        <f t="shared" ref="G1841:G1842" si="464">C1841-F1841</f>
        <v>5100000</v>
      </c>
      <c r="H1841" s="67">
        <f t="shared" ref="H1841:H1842" si="465">F1841/C1841*100</f>
        <v>0</v>
      </c>
    </row>
    <row r="1842" spans="1:8">
      <c r="A1842" s="66" t="s">
        <v>31</v>
      </c>
      <c r="B1842" s="33" t="s">
        <v>152</v>
      </c>
      <c r="C1842" s="53">
        <v>11200000</v>
      </c>
      <c r="D1842" s="53">
        <v>0</v>
      </c>
      <c r="E1842" s="53">
        <v>0</v>
      </c>
      <c r="F1842" s="53">
        <f t="shared" si="463"/>
        <v>0</v>
      </c>
      <c r="G1842" s="53">
        <f t="shared" si="464"/>
        <v>11200000</v>
      </c>
      <c r="H1842" s="67">
        <f t="shared" si="465"/>
        <v>0</v>
      </c>
    </row>
    <row r="1843" spans="1:8">
      <c r="A1843" s="66">
        <v>525119</v>
      </c>
      <c r="B1843" s="33" t="s">
        <v>63</v>
      </c>
      <c r="C1843" s="53"/>
      <c r="D1843" s="53"/>
      <c r="E1843" s="53"/>
      <c r="F1843" s="53"/>
      <c r="G1843" s="53"/>
      <c r="H1843" s="67"/>
    </row>
    <row r="1844" spans="1:8">
      <c r="A1844" s="66" t="s">
        <v>31</v>
      </c>
      <c r="B1844" s="33" t="s">
        <v>150</v>
      </c>
      <c r="C1844" s="53">
        <v>2500000</v>
      </c>
      <c r="D1844" s="53">
        <v>0</v>
      </c>
      <c r="E1844" s="53">
        <v>0</v>
      </c>
      <c r="F1844" s="53">
        <f t="shared" ref="F1844" si="466">D1844+E1844</f>
        <v>0</v>
      </c>
      <c r="G1844" s="53">
        <f t="shared" ref="G1844" si="467">C1844-F1844</f>
        <v>2500000</v>
      </c>
      <c r="H1844" s="67">
        <f t="shared" ref="H1844" si="468">F1844/C1844*100</f>
        <v>0</v>
      </c>
    </row>
    <row r="1845" spans="1:8">
      <c r="A1845" s="58" t="s">
        <v>59</v>
      </c>
      <c r="B1845" s="59" t="s">
        <v>60</v>
      </c>
      <c r="C1845" s="60"/>
      <c r="D1845" s="60"/>
      <c r="E1845" s="60"/>
      <c r="F1845" s="53"/>
      <c r="G1845" s="53"/>
      <c r="H1845" s="67"/>
    </row>
    <row r="1846" spans="1:8">
      <c r="A1846" s="66">
        <v>525119</v>
      </c>
      <c r="B1846" s="33" t="s">
        <v>63</v>
      </c>
      <c r="C1846" s="53"/>
      <c r="D1846" s="53"/>
      <c r="E1846" s="53"/>
      <c r="F1846" s="53"/>
      <c r="G1846" s="53"/>
      <c r="H1846" s="67"/>
    </row>
    <row r="1847" spans="1:8">
      <c r="A1847" s="66" t="s">
        <v>31</v>
      </c>
      <c r="B1847" s="33" t="s">
        <v>150</v>
      </c>
      <c r="C1847" s="53">
        <v>1869000</v>
      </c>
      <c r="D1847" s="53">
        <v>0</v>
      </c>
      <c r="E1847" s="53">
        <v>0</v>
      </c>
      <c r="F1847" s="53">
        <f t="shared" ref="F1847" si="469">D1847+E1847</f>
        <v>0</v>
      </c>
      <c r="G1847" s="53">
        <f t="shared" ref="G1847" si="470">C1847-F1847</f>
        <v>1869000</v>
      </c>
      <c r="H1847" s="67">
        <f t="shared" ref="H1847" si="471">F1847/C1847*100</f>
        <v>0</v>
      </c>
    </row>
    <row r="1848" spans="1:8" ht="13.5" thickBot="1">
      <c r="A1848" s="231"/>
      <c r="B1848" s="36"/>
      <c r="C1848" s="37"/>
      <c r="D1848" s="36"/>
      <c r="E1848" s="37"/>
      <c r="F1848" s="36"/>
      <c r="G1848" s="36"/>
      <c r="H1848" s="36"/>
    </row>
    <row r="1849" spans="1:8" ht="20.25" customHeight="1" thickTop="1">
      <c r="A1849" s="40"/>
      <c r="B1849" s="236" t="s">
        <v>166</v>
      </c>
      <c r="C1849" s="41">
        <f>SUM(C1712:C1847)</f>
        <v>1543895000</v>
      </c>
      <c r="D1849" s="41">
        <f t="shared" ref="D1849:G1849" si="472">SUM(D1712:D1847)</f>
        <v>218317200</v>
      </c>
      <c r="E1849" s="41">
        <f t="shared" si="472"/>
        <v>15015000</v>
      </c>
      <c r="F1849" s="41">
        <f t="shared" si="472"/>
        <v>233332200</v>
      </c>
      <c r="G1849" s="41">
        <f t="shared" si="472"/>
        <v>1310562800</v>
      </c>
      <c r="H1849" s="44">
        <f>F1849/C1849*100</f>
        <v>15.113216896226749</v>
      </c>
    </row>
    <row r="1851" spans="1:8" ht="13.5">
      <c r="F1851" s="464" t="s">
        <v>523</v>
      </c>
      <c r="G1851" s="464"/>
      <c r="H1851" s="464"/>
    </row>
    <row r="1852" spans="1:8" ht="13.5">
      <c r="F1852" s="233"/>
      <c r="G1852" s="233"/>
      <c r="H1852" s="233"/>
    </row>
    <row r="1853" spans="1:8" ht="13.5">
      <c r="F1853" s="464" t="s">
        <v>154</v>
      </c>
      <c r="G1853" s="464"/>
      <c r="H1853" s="464"/>
    </row>
    <row r="1854" spans="1:8" ht="13.5">
      <c r="F1854" s="464" t="s">
        <v>155</v>
      </c>
      <c r="G1854" s="464"/>
      <c r="H1854" s="464"/>
    </row>
    <row r="1855" spans="1:8" ht="13.5">
      <c r="F1855" s="20"/>
      <c r="G1855" s="20"/>
      <c r="H1855" s="21"/>
    </row>
    <row r="1856" spans="1:8" ht="13.5">
      <c r="F1856" s="20"/>
      <c r="G1856" s="20"/>
      <c r="H1856" s="21"/>
    </row>
    <row r="1857" spans="6:8" ht="13.5">
      <c r="F1857" s="20"/>
      <c r="G1857" s="20"/>
      <c r="H1857" s="20"/>
    </row>
    <row r="1858" spans="6:8" ht="13.5">
      <c r="F1858" s="465" t="s">
        <v>156</v>
      </c>
      <c r="G1858" s="465"/>
      <c r="H1858" s="465"/>
    </row>
    <row r="1859" spans="6:8" ht="13.5">
      <c r="F1859" s="456" t="s">
        <v>157</v>
      </c>
      <c r="G1859" s="456"/>
      <c r="H1859" s="456"/>
    </row>
    <row r="1860" spans="6:8">
      <c r="F1860" s="22"/>
      <c r="G1860" s="1"/>
    </row>
    <row r="1861" spans="6:8">
      <c r="F1861" s="22"/>
      <c r="G1861" s="1"/>
    </row>
    <row r="1863" spans="6:8">
      <c r="F1863" s="22"/>
      <c r="G1863" s="1"/>
    </row>
    <row r="1864" spans="6:8">
      <c r="F1864" s="22"/>
      <c r="G1864" s="1"/>
    </row>
    <row r="1895" spans="1:8" ht="15.75">
      <c r="A1895" s="457" t="s">
        <v>0</v>
      </c>
      <c r="B1895" s="457"/>
      <c r="C1895" s="457"/>
      <c r="D1895" s="457"/>
      <c r="E1895" s="457"/>
      <c r="F1895" s="457"/>
      <c r="G1895" s="457"/>
      <c r="H1895" s="457"/>
    </row>
    <row r="1896" spans="1:8" ht="15.75">
      <c r="A1896" s="457" t="s">
        <v>1</v>
      </c>
      <c r="B1896" s="457"/>
      <c r="C1896" s="457"/>
      <c r="D1896" s="457"/>
      <c r="E1896" s="457"/>
      <c r="F1896" s="457"/>
      <c r="G1896" s="457"/>
      <c r="H1896" s="457"/>
    </row>
    <row r="1897" spans="1:8" ht="15.75">
      <c r="A1897" s="457" t="s">
        <v>2</v>
      </c>
      <c r="B1897" s="457"/>
      <c r="C1897" s="457"/>
      <c r="D1897" s="457"/>
      <c r="E1897" s="457"/>
      <c r="F1897" s="457"/>
      <c r="G1897" s="457"/>
      <c r="H1897" s="457"/>
    </row>
    <row r="1898" spans="1:8">
      <c r="A1898" s="2"/>
      <c r="B1898" s="2"/>
      <c r="C1898" s="2"/>
      <c r="D1898" s="2"/>
      <c r="E1898" s="2"/>
      <c r="F1898" s="2"/>
      <c r="G1898" s="2"/>
      <c r="H1898" s="2"/>
    </row>
    <row r="1899" spans="1:8">
      <c r="A1899" s="2" t="s">
        <v>3</v>
      </c>
      <c r="B1899" s="2"/>
      <c r="C1899" s="2"/>
      <c r="D1899" s="2"/>
      <c r="E1899" s="2"/>
      <c r="F1899" s="2"/>
      <c r="G1899" s="2"/>
      <c r="H1899" s="2"/>
    </row>
    <row r="1900" spans="1:8">
      <c r="A1900" s="2" t="s">
        <v>517</v>
      </c>
      <c r="B1900" s="2"/>
      <c r="C1900" s="2"/>
      <c r="D1900" s="2"/>
      <c r="E1900" s="2"/>
      <c r="F1900" s="2"/>
      <c r="G1900" s="2"/>
      <c r="H1900" s="2"/>
    </row>
    <row r="1901" spans="1:8">
      <c r="A1901" s="2" t="s">
        <v>518</v>
      </c>
      <c r="B1901" s="1"/>
      <c r="C1901" s="2"/>
      <c r="D1901" s="2"/>
      <c r="E1901" s="2"/>
      <c r="F1901" s="2"/>
      <c r="G1901" s="2"/>
      <c r="H1901" s="2"/>
    </row>
    <row r="1902" spans="1:8">
      <c r="A1902" s="1"/>
      <c r="B1902" s="1"/>
      <c r="C1902" s="3"/>
      <c r="D1902" s="1"/>
      <c r="E1902" s="3"/>
      <c r="F1902" s="1"/>
      <c r="G1902" s="1"/>
    </row>
    <row r="1903" spans="1:8">
      <c r="A1903" s="1"/>
      <c r="B1903" s="1"/>
      <c r="C1903" s="3"/>
      <c r="D1903" s="1"/>
      <c r="E1903" s="3"/>
      <c r="F1903" s="22"/>
      <c r="G1903" s="1"/>
    </row>
    <row r="1904" spans="1:8">
      <c r="A1904" s="458" t="s">
        <v>4</v>
      </c>
      <c r="B1904" s="461" t="s">
        <v>5</v>
      </c>
      <c r="C1904" s="260"/>
      <c r="D1904" s="260" t="s">
        <v>6</v>
      </c>
      <c r="E1904" s="260" t="s">
        <v>7</v>
      </c>
      <c r="F1904" s="260" t="s">
        <v>6</v>
      </c>
      <c r="G1904" s="260" t="s">
        <v>8</v>
      </c>
      <c r="H1904" s="260" t="s">
        <v>9</v>
      </c>
    </row>
    <row r="1905" spans="1:8">
      <c r="A1905" s="459"/>
      <c r="B1905" s="462"/>
      <c r="C1905" s="261" t="s">
        <v>10</v>
      </c>
      <c r="D1905" s="261" t="s">
        <v>11</v>
      </c>
      <c r="E1905" s="261" t="s">
        <v>12</v>
      </c>
      <c r="F1905" s="261" t="s">
        <v>13</v>
      </c>
      <c r="G1905" s="261" t="s">
        <v>14</v>
      </c>
      <c r="H1905" s="261" t="s">
        <v>15</v>
      </c>
    </row>
    <row r="1906" spans="1:8">
      <c r="A1906" s="459"/>
      <c r="B1906" s="462"/>
      <c r="C1906" s="261"/>
      <c r="D1906" s="261" t="s">
        <v>16</v>
      </c>
      <c r="E1906" s="261"/>
      <c r="F1906" s="261" t="s">
        <v>17</v>
      </c>
      <c r="G1906" s="261" t="s">
        <v>18</v>
      </c>
      <c r="H1906" s="261" t="s">
        <v>19</v>
      </c>
    </row>
    <row r="1907" spans="1:8">
      <c r="A1907" s="460"/>
      <c r="B1907" s="463"/>
      <c r="C1907" s="261" t="s">
        <v>20</v>
      </c>
      <c r="D1907" s="262" t="s">
        <v>20</v>
      </c>
      <c r="E1907" s="262" t="s">
        <v>20</v>
      </c>
      <c r="F1907" s="262" t="s">
        <v>20</v>
      </c>
      <c r="G1907" s="262" t="s">
        <v>20</v>
      </c>
      <c r="H1907" s="261" t="s">
        <v>21</v>
      </c>
    </row>
    <row r="1908" spans="1:8">
      <c r="A1908" s="7">
        <v>1</v>
      </c>
      <c r="B1908" s="7">
        <v>2</v>
      </c>
      <c r="C1908" s="8">
        <v>3</v>
      </c>
      <c r="D1908" s="9">
        <v>4</v>
      </c>
      <c r="E1908" s="8">
        <v>5</v>
      </c>
      <c r="F1908" s="8">
        <v>6</v>
      </c>
      <c r="G1908" s="8">
        <v>7</v>
      </c>
      <c r="H1908" s="8">
        <v>8</v>
      </c>
    </row>
    <row r="1909" spans="1:8">
      <c r="A1909" s="33" t="s">
        <v>22</v>
      </c>
      <c r="B1909" s="52" t="s">
        <v>170</v>
      </c>
      <c r="C1909" s="34"/>
      <c r="D1909" s="33"/>
      <c r="E1909" s="53"/>
      <c r="F1909" s="33"/>
      <c r="G1909" s="33"/>
      <c r="H1909" s="33"/>
    </row>
    <row r="1910" spans="1:8">
      <c r="A1910" s="33" t="s">
        <v>23</v>
      </c>
      <c r="B1910" s="33" t="s">
        <v>24</v>
      </c>
      <c r="C1910" s="53"/>
      <c r="D1910" s="33"/>
      <c r="E1910" s="53"/>
      <c r="F1910" s="33"/>
      <c r="G1910" s="33"/>
      <c r="H1910" s="33"/>
    </row>
    <row r="1911" spans="1:8">
      <c r="A1911" s="33" t="s">
        <v>25</v>
      </c>
      <c r="B1911" s="33" t="s">
        <v>161</v>
      </c>
      <c r="C1911" s="53"/>
      <c r="D1911" s="33"/>
      <c r="E1911" s="53"/>
      <c r="F1911" s="33"/>
      <c r="G1911" s="33"/>
      <c r="H1911" s="33"/>
    </row>
    <row r="1912" spans="1:8">
      <c r="A1912" s="33" t="s">
        <v>26</v>
      </c>
      <c r="B1912" s="33" t="s">
        <v>27</v>
      </c>
      <c r="C1912" s="53"/>
      <c r="D1912" s="33"/>
      <c r="E1912" s="53"/>
      <c r="F1912" s="33"/>
      <c r="G1912" s="33"/>
      <c r="H1912" s="33"/>
    </row>
    <row r="1913" spans="1:8">
      <c r="A1913" s="54">
        <v>51</v>
      </c>
      <c r="B1913" s="54" t="s">
        <v>28</v>
      </c>
      <c r="C1913" s="55"/>
      <c r="D1913" s="55"/>
      <c r="E1913" s="56"/>
      <c r="F1913" s="57"/>
      <c r="G1913" s="57"/>
      <c r="H1913" s="57"/>
    </row>
    <row r="1914" spans="1:8">
      <c r="A1914" s="58" t="s">
        <v>29</v>
      </c>
      <c r="B1914" s="59" t="s">
        <v>62</v>
      </c>
      <c r="C1914" s="60"/>
      <c r="D1914" s="230"/>
      <c r="E1914" s="230"/>
      <c r="F1914" s="68"/>
      <c r="G1914" s="68"/>
      <c r="H1914" s="64"/>
    </row>
    <row r="1915" spans="1:8">
      <c r="A1915" s="61">
        <v>525112</v>
      </c>
      <c r="B1915" s="62" t="s">
        <v>32</v>
      </c>
      <c r="C1915" s="63"/>
      <c r="D1915" s="64"/>
      <c r="E1915" s="65"/>
      <c r="F1915" s="64"/>
      <c r="G1915" s="64"/>
      <c r="H1915" s="64"/>
    </row>
    <row r="1916" spans="1:8">
      <c r="A1916" s="66" t="s">
        <v>31</v>
      </c>
      <c r="B1916" s="33" t="s">
        <v>33</v>
      </c>
      <c r="C1916" s="53">
        <v>10000000</v>
      </c>
      <c r="D1916" s="53">
        <v>7555500</v>
      </c>
      <c r="E1916" s="53">
        <v>0</v>
      </c>
      <c r="F1916" s="53">
        <f>D1916+E1916</f>
        <v>7555500</v>
      </c>
      <c r="G1916" s="53">
        <f>C1916-F1916</f>
        <v>2444500</v>
      </c>
      <c r="H1916" s="67">
        <f>F1916/C1916*100</f>
        <v>75.555000000000007</v>
      </c>
    </row>
    <row r="1917" spans="1:8">
      <c r="A1917" s="70" t="s">
        <v>31</v>
      </c>
      <c r="B1917" s="33" t="s">
        <v>35</v>
      </c>
      <c r="C1917" s="53">
        <v>4200000</v>
      </c>
      <c r="D1917" s="53">
        <v>0</v>
      </c>
      <c r="E1917" s="53">
        <v>0</v>
      </c>
      <c r="F1917" s="53">
        <f t="shared" ref="F1917" si="473">D1917+E1917</f>
        <v>0</v>
      </c>
      <c r="G1917" s="53">
        <f t="shared" ref="G1917" si="474">C1917-F1917</f>
        <v>4200000</v>
      </c>
      <c r="H1917" s="67">
        <f t="shared" ref="H1917" si="475">F1917/C1917*100</f>
        <v>0</v>
      </c>
    </row>
    <row r="1918" spans="1:8">
      <c r="A1918" s="61">
        <v>525113</v>
      </c>
      <c r="B1918" s="62" t="s">
        <v>39</v>
      </c>
      <c r="C1918" s="63"/>
      <c r="D1918" s="53"/>
      <c r="E1918" s="53"/>
      <c r="F1918" s="53"/>
      <c r="G1918" s="53"/>
      <c r="H1918" s="67"/>
    </row>
    <row r="1919" spans="1:8">
      <c r="A1919" s="61"/>
      <c r="B1919" s="33" t="s">
        <v>376</v>
      </c>
      <c r="C1919" s="53">
        <v>9000000</v>
      </c>
      <c r="D1919" s="53">
        <v>7200000</v>
      </c>
      <c r="E1919" s="53">
        <v>0</v>
      </c>
      <c r="F1919" s="53">
        <f>D1919+E1919</f>
        <v>7200000</v>
      </c>
      <c r="G1919" s="53">
        <f>C1919-F1919</f>
        <v>1800000</v>
      </c>
      <c r="H1919" s="67">
        <f t="shared" ref="H1919:H1920" si="476">F1919/C1919*100</f>
        <v>80</v>
      </c>
    </row>
    <row r="1920" spans="1:8">
      <c r="A1920" s="66" t="s">
        <v>31</v>
      </c>
      <c r="B1920" s="33" t="s">
        <v>40</v>
      </c>
      <c r="C1920" s="53">
        <v>5400000</v>
      </c>
      <c r="D1920" s="53">
        <v>0</v>
      </c>
      <c r="E1920" s="53">
        <v>0</v>
      </c>
      <c r="F1920" s="53">
        <f t="shared" ref="F1920" si="477">D1920+E1920</f>
        <v>0</v>
      </c>
      <c r="G1920" s="53">
        <f t="shared" ref="G1920" si="478">C1920-F1920</f>
        <v>5400000</v>
      </c>
      <c r="H1920" s="67">
        <f t="shared" si="476"/>
        <v>0</v>
      </c>
    </row>
    <row r="1921" spans="1:8">
      <c r="A1921" s="61">
        <v>525115</v>
      </c>
      <c r="B1921" s="62" t="s">
        <v>43</v>
      </c>
      <c r="C1921" s="63"/>
      <c r="D1921" s="53"/>
      <c r="E1921" s="53"/>
      <c r="F1921" s="53"/>
      <c r="G1921" s="53"/>
      <c r="H1921" s="67"/>
    </row>
    <row r="1922" spans="1:8">
      <c r="A1922" s="61"/>
      <c r="B1922" s="33" t="s">
        <v>377</v>
      </c>
      <c r="C1922" s="53">
        <v>10200000</v>
      </c>
      <c r="D1922" s="53">
        <v>10200000</v>
      </c>
      <c r="E1922" s="53">
        <v>0</v>
      </c>
      <c r="F1922" s="53">
        <f t="shared" ref="F1922:F1927" si="479">D1922+E1922</f>
        <v>10200000</v>
      </c>
      <c r="G1922" s="53">
        <f t="shared" ref="G1922:G1927" si="480">C1922-F1922</f>
        <v>0</v>
      </c>
      <c r="H1922" s="67">
        <f t="shared" ref="H1922:H1927" si="481">F1922/C1922*100</f>
        <v>100</v>
      </c>
    </row>
    <row r="1923" spans="1:8">
      <c r="A1923" s="61"/>
      <c r="B1923" s="33" t="s">
        <v>378</v>
      </c>
      <c r="C1923" s="53">
        <v>10200000</v>
      </c>
      <c r="D1923" s="53">
        <v>10200000</v>
      </c>
      <c r="E1923" s="53">
        <v>0</v>
      </c>
      <c r="F1923" s="53">
        <f t="shared" si="479"/>
        <v>10200000</v>
      </c>
      <c r="G1923" s="53">
        <f t="shared" si="480"/>
        <v>0</v>
      </c>
      <c r="H1923" s="67">
        <f t="shared" si="481"/>
        <v>100</v>
      </c>
    </row>
    <row r="1924" spans="1:8">
      <c r="A1924" s="66" t="s">
        <v>31</v>
      </c>
      <c r="B1924" s="33" t="s">
        <v>44</v>
      </c>
      <c r="C1924" s="53">
        <v>4000000</v>
      </c>
      <c r="D1924" s="53">
        <v>0</v>
      </c>
      <c r="E1924" s="53">
        <v>0</v>
      </c>
      <c r="F1924" s="53">
        <f t="shared" si="479"/>
        <v>0</v>
      </c>
      <c r="G1924" s="53">
        <f t="shared" si="480"/>
        <v>4000000</v>
      </c>
      <c r="H1924" s="67">
        <f t="shared" si="481"/>
        <v>0</v>
      </c>
    </row>
    <row r="1925" spans="1:8">
      <c r="A1925" s="66" t="s">
        <v>31</v>
      </c>
      <c r="B1925" s="33" t="s">
        <v>45</v>
      </c>
      <c r="C1925" s="53">
        <v>1200000</v>
      </c>
      <c r="D1925" s="53">
        <v>0</v>
      </c>
      <c r="E1925" s="53">
        <v>0</v>
      </c>
      <c r="F1925" s="53">
        <f t="shared" si="479"/>
        <v>0</v>
      </c>
      <c r="G1925" s="53">
        <f t="shared" si="480"/>
        <v>1200000</v>
      </c>
      <c r="H1925" s="67">
        <f t="shared" si="481"/>
        <v>0</v>
      </c>
    </row>
    <row r="1926" spans="1:8">
      <c r="A1926" s="66" t="s">
        <v>31</v>
      </c>
      <c r="B1926" s="33" t="s">
        <v>46</v>
      </c>
      <c r="C1926" s="53">
        <v>3000000</v>
      </c>
      <c r="D1926" s="53">
        <v>0</v>
      </c>
      <c r="E1926" s="53">
        <v>0</v>
      </c>
      <c r="F1926" s="53">
        <f t="shared" si="479"/>
        <v>0</v>
      </c>
      <c r="G1926" s="53">
        <f t="shared" si="480"/>
        <v>3000000</v>
      </c>
      <c r="H1926" s="67">
        <f t="shared" si="481"/>
        <v>0</v>
      </c>
    </row>
    <row r="1927" spans="1:8">
      <c r="A1927" s="66" t="s">
        <v>31</v>
      </c>
      <c r="B1927" s="33" t="s">
        <v>47</v>
      </c>
      <c r="C1927" s="53">
        <v>3800000</v>
      </c>
      <c r="D1927" s="53">
        <v>0</v>
      </c>
      <c r="E1927" s="53">
        <v>0</v>
      </c>
      <c r="F1927" s="53">
        <f t="shared" si="479"/>
        <v>0</v>
      </c>
      <c r="G1927" s="53">
        <f t="shared" si="480"/>
        <v>3800000</v>
      </c>
      <c r="H1927" s="67">
        <f t="shared" si="481"/>
        <v>0</v>
      </c>
    </row>
    <row r="1928" spans="1:8">
      <c r="A1928" s="61">
        <v>525119</v>
      </c>
      <c r="B1928" s="62" t="s">
        <v>63</v>
      </c>
      <c r="C1928" s="53"/>
      <c r="D1928" s="53"/>
      <c r="E1928" s="53"/>
      <c r="F1928" s="53"/>
      <c r="G1928" s="53"/>
      <c r="H1928" s="67"/>
    </row>
    <row r="1929" spans="1:8">
      <c r="A1929" s="66"/>
      <c r="B1929" s="33" t="s">
        <v>485</v>
      </c>
      <c r="C1929" s="53">
        <v>33660000</v>
      </c>
      <c r="D1929" s="53">
        <v>0</v>
      </c>
      <c r="E1929" s="53">
        <v>0</v>
      </c>
      <c r="F1929" s="53">
        <f t="shared" ref="F1929:F1931" si="482">D1929+E1929</f>
        <v>0</v>
      </c>
      <c r="G1929" s="53">
        <f t="shared" ref="G1929:G1931" si="483">C1929-F1929</f>
        <v>33660000</v>
      </c>
      <c r="H1929" s="67">
        <f t="shared" ref="H1929:H1931" si="484">F1929/C1929*100</f>
        <v>0</v>
      </c>
    </row>
    <row r="1930" spans="1:8">
      <c r="A1930" s="66"/>
      <c r="B1930" s="33" t="s">
        <v>486</v>
      </c>
      <c r="C1930" s="53">
        <v>8250000</v>
      </c>
      <c r="D1930" s="53">
        <v>0</v>
      </c>
      <c r="E1930" s="53">
        <v>0</v>
      </c>
      <c r="F1930" s="53">
        <f t="shared" si="482"/>
        <v>0</v>
      </c>
      <c r="G1930" s="53">
        <f t="shared" si="483"/>
        <v>8250000</v>
      </c>
      <c r="H1930" s="67">
        <f t="shared" si="484"/>
        <v>0</v>
      </c>
    </row>
    <row r="1931" spans="1:8">
      <c r="A1931" s="66"/>
      <c r="B1931" s="33" t="s">
        <v>487</v>
      </c>
      <c r="C1931" s="53">
        <v>26400000</v>
      </c>
      <c r="D1931" s="53">
        <v>26000000</v>
      </c>
      <c r="E1931" s="53">
        <v>0</v>
      </c>
      <c r="F1931" s="53">
        <f t="shared" si="482"/>
        <v>26000000</v>
      </c>
      <c r="G1931" s="53">
        <f t="shared" si="483"/>
        <v>400000</v>
      </c>
      <c r="H1931" s="67">
        <f t="shared" si="484"/>
        <v>98.484848484848484</v>
      </c>
    </row>
    <row r="1932" spans="1:8">
      <c r="A1932" s="61">
        <v>53712</v>
      </c>
      <c r="B1932" s="62" t="s">
        <v>478</v>
      </c>
      <c r="C1932" s="53"/>
      <c r="D1932" s="53"/>
      <c r="E1932" s="53"/>
      <c r="F1932" s="53"/>
      <c r="G1932" s="53"/>
      <c r="H1932" s="67"/>
    </row>
    <row r="1933" spans="1:8">
      <c r="A1933" s="66"/>
      <c r="B1933" s="33" t="s">
        <v>488</v>
      </c>
      <c r="C1933" s="53">
        <v>12000000</v>
      </c>
      <c r="D1933" s="53">
        <v>0</v>
      </c>
      <c r="E1933" s="53">
        <v>0</v>
      </c>
      <c r="F1933" s="53">
        <f t="shared" ref="F1933:F1935" si="485">D1933+E1933</f>
        <v>0</v>
      </c>
      <c r="G1933" s="53">
        <f t="shared" ref="G1933:G1935" si="486">C1933-F1933</f>
        <v>12000000</v>
      </c>
      <c r="H1933" s="67">
        <f t="shared" ref="H1933:H1935" si="487">F1933/C1933*100</f>
        <v>0</v>
      </c>
    </row>
    <row r="1934" spans="1:8">
      <c r="A1934" s="66"/>
      <c r="B1934" s="33" t="s">
        <v>501</v>
      </c>
      <c r="C1934" s="53">
        <v>93500000</v>
      </c>
      <c r="D1934" s="53">
        <v>0</v>
      </c>
      <c r="E1934" s="53">
        <v>0</v>
      </c>
      <c r="F1934" s="53">
        <f t="shared" si="485"/>
        <v>0</v>
      </c>
      <c r="G1934" s="53">
        <f t="shared" si="486"/>
        <v>93500000</v>
      </c>
      <c r="H1934" s="67">
        <f t="shared" si="487"/>
        <v>0</v>
      </c>
    </row>
    <row r="1935" spans="1:8">
      <c r="A1935" s="66"/>
      <c r="B1935" s="33" t="s">
        <v>490</v>
      </c>
      <c r="C1935" s="53">
        <v>250000000</v>
      </c>
      <c r="D1935" s="53">
        <v>0</v>
      </c>
      <c r="E1935" s="53">
        <v>0</v>
      </c>
      <c r="F1935" s="53">
        <f t="shared" si="485"/>
        <v>0</v>
      </c>
      <c r="G1935" s="53">
        <f t="shared" si="486"/>
        <v>250000000</v>
      </c>
      <c r="H1935" s="67">
        <f t="shared" si="487"/>
        <v>0</v>
      </c>
    </row>
    <row r="1936" spans="1:8">
      <c r="A1936" s="61" t="s">
        <v>479</v>
      </c>
      <c r="B1936" s="62" t="s">
        <v>480</v>
      </c>
      <c r="C1936" s="53"/>
      <c r="D1936" s="53"/>
      <c r="E1936" s="53"/>
      <c r="F1936" s="53"/>
      <c r="G1936" s="53"/>
      <c r="H1936" s="67"/>
    </row>
    <row r="1937" spans="1:8">
      <c r="A1937" s="61" t="s">
        <v>31</v>
      </c>
      <c r="B1937" s="33" t="s">
        <v>481</v>
      </c>
      <c r="C1937" s="53">
        <v>5000000</v>
      </c>
      <c r="D1937" s="53">
        <v>0</v>
      </c>
      <c r="E1937" s="53">
        <v>5000000</v>
      </c>
      <c r="F1937" s="53">
        <f t="shared" ref="F1937" si="488">D1937+E1937</f>
        <v>5000000</v>
      </c>
      <c r="G1937" s="53">
        <f t="shared" ref="G1937" si="489">C1937-F1937</f>
        <v>0</v>
      </c>
      <c r="H1937" s="67">
        <f t="shared" ref="H1937" si="490">F1937/C1937*100</f>
        <v>100</v>
      </c>
    </row>
    <row r="1938" spans="1:8">
      <c r="A1938" s="58" t="s">
        <v>50</v>
      </c>
      <c r="B1938" s="59" t="s">
        <v>51</v>
      </c>
      <c r="C1938" s="60"/>
      <c r="D1938" s="53"/>
      <c r="E1938" s="60"/>
      <c r="F1938" s="53"/>
      <c r="G1938" s="53"/>
      <c r="H1938" s="67"/>
    </row>
    <row r="1939" spans="1:8">
      <c r="A1939" s="61">
        <v>525112</v>
      </c>
      <c r="B1939" s="62" t="s">
        <v>32</v>
      </c>
      <c r="C1939" s="63"/>
      <c r="D1939" s="53"/>
      <c r="E1939" s="53"/>
      <c r="F1939" s="53"/>
      <c r="G1939" s="53"/>
      <c r="H1939" s="67"/>
    </row>
    <row r="1940" spans="1:8">
      <c r="A1940" s="66" t="s">
        <v>31</v>
      </c>
      <c r="B1940" s="33" t="s">
        <v>53</v>
      </c>
      <c r="C1940" s="53">
        <v>1175000</v>
      </c>
      <c r="D1940" s="53">
        <v>0</v>
      </c>
      <c r="E1940" s="53">
        <v>0</v>
      </c>
      <c r="F1940" s="53">
        <f t="shared" ref="F1940:F1941" si="491">D1940+E1940</f>
        <v>0</v>
      </c>
      <c r="G1940" s="53">
        <f t="shared" ref="G1940:G1941" si="492">C1940-F1940</f>
        <v>1175000</v>
      </c>
      <c r="H1940" s="67">
        <f t="shared" ref="H1940:H1941" si="493">F1940/C1940*100</f>
        <v>0</v>
      </c>
    </row>
    <row r="1941" spans="1:8">
      <c r="A1941" s="66" t="s">
        <v>31</v>
      </c>
      <c r="B1941" s="33" t="s">
        <v>54</v>
      </c>
      <c r="C1941" s="53">
        <v>1880000</v>
      </c>
      <c r="D1941" s="53">
        <v>0</v>
      </c>
      <c r="E1941" s="53">
        <v>0</v>
      </c>
      <c r="F1941" s="53">
        <f t="shared" si="491"/>
        <v>0</v>
      </c>
      <c r="G1941" s="53">
        <f t="shared" si="492"/>
        <v>1880000</v>
      </c>
      <c r="H1941" s="67">
        <f t="shared" si="493"/>
        <v>0</v>
      </c>
    </row>
    <row r="1942" spans="1:8">
      <c r="A1942" s="61">
        <v>525113</v>
      </c>
      <c r="B1942" s="62" t="s">
        <v>39</v>
      </c>
      <c r="C1942" s="63"/>
      <c r="D1942" s="53"/>
      <c r="E1942" s="53"/>
      <c r="F1942" s="53"/>
      <c r="G1942" s="53"/>
      <c r="H1942" s="67"/>
    </row>
    <row r="1943" spans="1:8">
      <c r="A1943" s="66" t="s">
        <v>31</v>
      </c>
      <c r="B1943" s="33" t="s">
        <v>52</v>
      </c>
      <c r="C1943" s="53">
        <v>2000000</v>
      </c>
      <c r="D1943" s="53">
        <v>0</v>
      </c>
      <c r="E1943" s="53">
        <v>0</v>
      </c>
      <c r="F1943" s="53">
        <f t="shared" ref="F1943" si="494">D1943+E1943</f>
        <v>0</v>
      </c>
      <c r="G1943" s="53">
        <f t="shared" ref="G1943" si="495">C1943-F1943</f>
        <v>2000000</v>
      </c>
      <c r="H1943" s="67">
        <f t="shared" ref="H1943" si="496">F1943/C1943*100</f>
        <v>0</v>
      </c>
    </row>
    <row r="1944" spans="1:8">
      <c r="A1944" s="61">
        <v>525115</v>
      </c>
      <c r="B1944" s="62" t="s">
        <v>43</v>
      </c>
      <c r="C1944" s="63"/>
      <c r="D1944" s="53"/>
      <c r="E1944" s="53"/>
      <c r="F1944" s="53"/>
      <c r="G1944" s="53"/>
      <c r="H1944" s="67"/>
    </row>
    <row r="1945" spans="1:8">
      <c r="A1945" s="66" t="s">
        <v>31</v>
      </c>
      <c r="B1945" s="33" t="s">
        <v>55</v>
      </c>
      <c r="C1945" s="53">
        <v>500000</v>
      </c>
      <c r="D1945" s="53">
        <v>0</v>
      </c>
      <c r="E1945" s="53">
        <v>0</v>
      </c>
      <c r="F1945" s="53">
        <f t="shared" ref="F1945" si="497">D1945+E1945</f>
        <v>0</v>
      </c>
      <c r="G1945" s="53">
        <f t="shared" ref="G1945" si="498">C1945-F1945</f>
        <v>500000</v>
      </c>
      <c r="H1945" s="67">
        <f t="shared" ref="H1945" si="499">F1945/C1945*100</f>
        <v>0</v>
      </c>
    </row>
    <row r="1946" spans="1:8">
      <c r="A1946" s="58" t="s">
        <v>56</v>
      </c>
      <c r="B1946" s="59" t="s">
        <v>57</v>
      </c>
      <c r="C1946" s="60"/>
      <c r="D1946" s="53"/>
      <c r="E1946" s="60"/>
      <c r="F1946" s="53"/>
      <c r="G1946" s="53"/>
      <c r="H1946" s="67"/>
    </row>
    <row r="1947" spans="1:8">
      <c r="A1947" s="61">
        <v>525111</v>
      </c>
      <c r="B1947" s="62" t="s">
        <v>30</v>
      </c>
      <c r="C1947" s="63"/>
      <c r="D1947" s="53"/>
      <c r="E1947" s="53"/>
      <c r="F1947" s="53"/>
      <c r="G1947" s="53"/>
      <c r="H1947" s="67"/>
    </row>
    <row r="1948" spans="1:8">
      <c r="A1948" s="66" t="s">
        <v>31</v>
      </c>
      <c r="B1948" s="33" t="s">
        <v>58</v>
      </c>
      <c r="C1948" s="53">
        <v>2000000</v>
      </c>
      <c r="D1948" s="53">
        <v>2000000</v>
      </c>
      <c r="E1948" s="53"/>
      <c r="F1948" s="53">
        <f t="shared" ref="F1948:F1951" si="500">D1948+E1948</f>
        <v>2000000</v>
      </c>
      <c r="G1948" s="53">
        <f t="shared" ref="G1948" si="501">C1948-F1948</f>
        <v>0</v>
      </c>
      <c r="H1948" s="67">
        <f t="shared" ref="H1948" si="502">F1948/C1948*100</f>
        <v>100</v>
      </c>
    </row>
    <row r="1949" spans="1:8">
      <c r="A1949" s="61">
        <v>525112</v>
      </c>
      <c r="B1949" s="62" t="s">
        <v>32</v>
      </c>
      <c r="C1949" s="63"/>
      <c r="D1949" s="53"/>
      <c r="E1949" s="53"/>
      <c r="F1949" s="53">
        <f t="shared" si="500"/>
        <v>0</v>
      </c>
      <c r="G1949" s="53"/>
      <c r="H1949" s="67"/>
    </row>
    <row r="1950" spans="1:8">
      <c r="A1950" s="66" t="s">
        <v>31</v>
      </c>
      <c r="B1950" s="33" t="s">
        <v>53</v>
      </c>
      <c r="C1950" s="53">
        <v>2025000</v>
      </c>
      <c r="D1950" s="53">
        <v>0</v>
      </c>
      <c r="E1950" s="53">
        <v>3250000</v>
      </c>
      <c r="F1950" s="53">
        <f t="shared" si="500"/>
        <v>3250000</v>
      </c>
      <c r="G1950" s="53">
        <f t="shared" ref="G1950:G1951" si="503">C1950-F1950</f>
        <v>-1225000</v>
      </c>
      <c r="H1950" s="67">
        <f t="shared" ref="H1950:H1951" si="504">F1950/C1950*100</f>
        <v>160.49382716049382</v>
      </c>
    </row>
    <row r="1951" spans="1:8">
      <c r="A1951" s="66" t="s">
        <v>31</v>
      </c>
      <c r="B1951" s="33" t="s">
        <v>54</v>
      </c>
      <c r="C1951" s="53">
        <v>3240000</v>
      </c>
      <c r="D1951" s="53">
        <v>0</v>
      </c>
      <c r="E1951" s="53">
        <v>1984500</v>
      </c>
      <c r="F1951" s="53">
        <f t="shared" si="500"/>
        <v>1984500</v>
      </c>
      <c r="G1951" s="53">
        <f t="shared" si="503"/>
        <v>1255500</v>
      </c>
      <c r="H1951" s="67">
        <f t="shared" si="504"/>
        <v>61.250000000000007</v>
      </c>
    </row>
    <row r="1952" spans="1:8">
      <c r="A1952" s="54">
        <v>52</v>
      </c>
      <c r="B1952" s="54" t="s">
        <v>61</v>
      </c>
      <c r="C1952" s="55"/>
      <c r="D1952" s="56"/>
      <c r="E1952" s="56"/>
      <c r="F1952" s="56"/>
      <c r="G1952" s="56"/>
      <c r="H1952" s="69"/>
    </row>
    <row r="1953" spans="1:8">
      <c r="A1953" s="58" t="s">
        <v>29</v>
      </c>
      <c r="B1953" s="59" t="s">
        <v>62</v>
      </c>
      <c r="C1953" s="60"/>
      <c r="D1953" s="53"/>
      <c r="E1953" s="60"/>
      <c r="F1953" s="53"/>
      <c r="G1953" s="53"/>
      <c r="H1953" s="67"/>
    </row>
    <row r="1954" spans="1:8">
      <c r="A1954" s="66">
        <v>525119</v>
      </c>
      <c r="B1954" s="33" t="s">
        <v>63</v>
      </c>
      <c r="C1954" s="53"/>
      <c r="D1954" s="53"/>
      <c r="E1954" s="53"/>
      <c r="F1954" s="53"/>
      <c r="G1954" s="53"/>
      <c r="H1954" s="67"/>
    </row>
    <row r="1955" spans="1:8">
      <c r="A1955" s="66" t="s">
        <v>31</v>
      </c>
      <c r="B1955" s="33" t="s">
        <v>64</v>
      </c>
      <c r="C1955" s="53"/>
      <c r="D1955" s="53"/>
      <c r="E1955" s="53"/>
      <c r="F1955" s="53"/>
      <c r="G1955" s="53"/>
      <c r="H1955" s="67"/>
    </row>
    <row r="1956" spans="1:8">
      <c r="A1956" s="66" t="s">
        <v>31</v>
      </c>
      <c r="B1956" s="33" t="s">
        <v>65</v>
      </c>
      <c r="C1956" s="53">
        <v>70500000</v>
      </c>
      <c r="D1956" s="53">
        <v>0</v>
      </c>
      <c r="E1956" s="53">
        <v>0</v>
      </c>
      <c r="F1956" s="53">
        <f t="shared" ref="F1956:F1957" si="505">D1956+E1956</f>
        <v>0</v>
      </c>
      <c r="G1956" s="53">
        <f t="shared" ref="G1956:G1957" si="506">C1956-F1956</f>
        <v>70500000</v>
      </c>
      <c r="H1956" s="67">
        <f t="shared" ref="H1956:H1957" si="507">F1956/C1956*100</f>
        <v>0</v>
      </c>
    </row>
    <row r="1957" spans="1:8">
      <c r="A1957" s="66" t="s">
        <v>31</v>
      </c>
      <c r="B1957" s="33" t="s">
        <v>66</v>
      </c>
      <c r="C1957" s="53">
        <v>21150000</v>
      </c>
      <c r="D1957" s="53">
        <v>0</v>
      </c>
      <c r="E1957" s="53">
        <v>0</v>
      </c>
      <c r="F1957" s="53">
        <f t="shared" si="505"/>
        <v>0</v>
      </c>
      <c r="G1957" s="53">
        <f t="shared" si="506"/>
        <v>21150000</v>
      </c>
      <c r="H1957" s="67">
        <f t="shared" si="507"/>
        <v>0</v>
      </c>
    </row>
    <row r="1958" spans="1:8">
      <c r="A1958" s="66" t="s">
        <v>31</v>
      </c>
      <c r="B1958" s="33" t="s">
        <v>67</v>
      </c>
      <c r="C1958" s="53"/>
      <c r="D1958" s="53"/>
      <c r="E1958" s="53"/>
      <c r="F1958" s="53"/>
      <c r="G1958" s="53"/>
      <c r="H1958" s="67"/>
    </row>
    <row r="1959" spans="1:8">
      <c r="A1959" s="66" t="s">
        <v>31</v>
      </c>
      <c r="B1959" s="33" t="s">
        <v>68</v>
      </c>
      <c r="C1959" s="53">
        <v>121500000</v>
      </c>
      <c r="D1959" s="53">
        <v>0</v>
      </c>
      <c r="E1959" s="53">
        <v>0</v>
      </c>
      <c r="F1959" s="53">
        <f t="shared" ref="F1959:F1960" si="508">D1959+E1959</f>
        <v>0</v>
      </c>
      <c r="G1959" s="53">
        <f t="shared" ref="G1959:G1960" si="509">C1959-F1959</f>
        <v>121500000</v>
      </c>
      <c r="H1959" s="67">
        <f t="shared" ref="H1959:H1960" si="510">F1959/C1959*100</f>
        <v>0</v>
      </c>
    </row>
    <row r="1960" spans="1:8">
      <c r="A1960" s="66" t="s">
        <v>31</v>
      </c>
      <c r="B1960" s="33" t="s">
        <v>66</v>
      </c>
      <c r="C1960" s="53">
        <v>36450000</v>
      </c>
      <c r="D1960" s="53">
        <v>0</v>
      </c>
      <c r="E1960" s="53">
        <v>0</v>
      </c>
      <c r="F1960" s="53">
        <f t="shared" si="508"/>
        <v>0</v>
      </c>
      <c r="G1960" s="53">
        <f t="shared" si="509"/>
        <v>36450000</v>
      </c>
      <c r="H1960" s="67">
        <f t="shared" si="510"/>
        <v>0</v>
      </c>
    </row>
    <row r="1961" spans="1:8">
      <c r="A1961" s="66" t="s">
        <v>31</v>
      </c>
      <c r="B1961" s="33" t="s">
        <v>69</v>
      </c>
      <c r="C1961" s="53"/>
      <c r="D1961" s="53"/>
      <c r="E1961" s="53"/>
      <c r="F1961" s="53"/>
      <c r="G1961" s="53"/>
      <c r="H1961" s="67"/>
    </row>
    <row r="1962" spans="1:8">
      <c r="A1962" s="66" t="s">
        <v>31</v>
      </c>
      <c r="B1962" s="33" t="s">
        <v>68</v>
      </c>
      <c r="C1962" s="53">
        <v>37500000</v>
      </c>
      <c r="D1962" s="53">
        <v>0</v>
      </c>
      <c r="E1962" s="53">
        <v>0</v>
      </c>
      <c r="F1962" s="53">
        <f t="shared" ref="F1962:F1966" si="511">D1962+E1962</f>
        <v>0</v>
      </c>
      <c r="G1962" s="53">
        <f t="shared" ref="G1962:G1966" si="512">C1962-F1962</f>
        <v>37500000</v>
      </c>
      <c r="H1962" s="67">
        <f t="shared" ref="H1962:H1963" si="513">F1962/C1962*100</f>
        <v>0</v>
      </c>
    </row>
    <row r="1963" spans="1:8">
      <c r="A1963" s="66" t="s">
        <v>31</v>
      </c>
      <c r="B1963" s="33" t="s">
        <v>66</v>
      </c>
      <c r="C1963" s="53">
        <v>11250000</v>
      </c>
      <c r="D1963" s="53">
        <v>0</v>
      </c>
      <c r="E1963" s="53">
        <v>0</v>
      </c>
      <c r="F1963" s="53">
        <f t="shared" si="511"/>
        <v>0</v>
      </c>
      <c r="G1963" s="53">
        <f t="shared" si="512"/>
        <v>11250000</v>
      </c>
      <c r="H1963" s="67">
        <f t="shared" si="513"/>
        <v>0</v>
      </c>
    </row>
    <row r="1964" spans="1:8">
      <c r="A1964" s="66">
        <v>525121</v>
      </c>
      <c r="B1964" s="33" t="s">
        <v>70</v>
      </c>
      <c r="C1964" s="53"/>
      <c r="D1964" s="53">
        <v>0</v>
      </c>
      <c r="E1964" s="53"/>
      <c r="F1964" s="53">
        <f t="shared" si="511"/>
        <v>0</v>
      </c>
      <c r="G1964" s="53">
        <f t="shared" si="512"/>
        <v>0</v>
      </c>
      <c r="H1964" s="67"/>
    </row>
    <row r="1965" spans="1:8">
      <c r="A1965" s="66" t="s">
        <v>31</v>
      </c>
      <c r="B1965" s="33" t="s">
        <v>71</v>
      </c>
      <c r="C1965" s="53">
        <v>64861000</v>
      </c>
      <c r="D1965" s="53">
        <v>15663500</v>
      </c>
      <c r="E1965" s="53">
        <v>4993700</v>
      </c>
      <c r="F1965" s="53">
        <f t="shared" si="511"/>
        <v>20657200</v>
      </c>
      <c r="G1965" s="53">
        <f t="shared" si="512"/>
        <v>44203800</v>
      </c>
      <c r="H1965" s="67">
        <f t="shared" ref="H1965:H1966" si="514">F1965/C1965*100</f>
        <v>31.848414301352122</v>
      </c>
    </row>
    <row r="1966" spans="1:8">
      <c r="A1966" s="66" t="s">
        <v>31</v>
      </c>
      <c r="B1966" s="33" t="s">
        <v>72</v>
      </c>
      <c r="C1966" s="53">
        <v>150000000</v>
      </c>
      <c r="D1966" s="53">
        <v>68021200</v>
      </c>
      <c r="E1966" s="53">
        <v>7201400</v>
      </c>
      <c r="F1966" s="53">
        <f t="shared" si="511"/>
        <v>75222600</v>
      </c>
      <c r="G1966" s="53">
        <f t="shared" si="512"/>
        <v>74777400</v>
      </c>
      <c r="H1966" s="67">
        <f t="shared" si="514"/>
        <v>50.148400000000002</v>
      </c>
    </row>
    <row r="1967" spans="1:8">
      <c r="A1967" s="58" t="s">
        <v>50</v>
      </c>
      <c r="B1967" s="59" t="s">
        <v>51</v>
      </c>
      <c r="C1967" s="60"/>
      <c r="D1967" s="53"/>
      <c r="E1967" s="53"/>
      <c r="F1967" s="53"/>
      <c r="G1967" s="53"/>
      <c r="H1967" s="67"/>
    </row>
    <row r="1968" spans="1:8">
      <c r="A1968" s="66">
        <v>525113</v>
      </c>
      <c r="B1968" s="33" t="s">
        <v>39</v>
      </c>
      <c r="C1968" s="53"/>
      <c r="D1968" s="53"/>
      <c r="E1968" s="53"/>
      <c r="F1968" s="53"/>
      <c r="G1968" s="53"/>
      <c r="H1968" s="67"/>
    </row>
    <row r="1969" spans="1:8">
      <c r="A1969" s="66" t="s">
        <v>31</v>
      </c>
      <c r="B1969" s="33" t="s">
        <v>73</v>
      </c>
      <c r="C1969" s="53">
        <v>10500000</v>
      </c>
      <c r="D1969" s="53">
        <v>3300000</v>
      </c>
      <c r="E1969" s="53">
        <v>0</v>
      </c>
      <c r="F1969" s="53">
        <f t="shared" ref="F1969:F1971" si="515">D1969+E1969</f>
        <v>3300000</v>
      </c>
      <c r="G1969" s="53">
        <f t="shared" ref="G1969:G1971" si="516">C1969-F1969</f>
        <v>7200000</v>
      </c>
      <c r="H1969" s="67">
        <f t="shared" ref="H1969:H1971" si="517">F1969/C1969*100</f>
        <v>31.428571428571427</v>
      </c>
    </row>
    <row r="1970" spans="1:8">
      <c r="A1970" s="66" t="s">
        <v>31</v>
      </c>
      <c r="B1970" s="33" t="s">
        <v>74</v>
      </c>
      <c r="C1970" s="53">
        <v>10000000</v>
      </c>
      <c r="D1970" s="53">
        <v>1850000</v>
      </c>
      <c r="E1970" s="53">
        <v>0</v>
      </c>
      <c r="F1970" s="53">
        <f t="shared" si="515"/>
        <v>1850000</v>
      </c>
      <c r="G1970" s="53">
        <f t="shared" si="516"/>
        <v>8150000</v>
      </c>
      <c r="H1970" s="67">
        <f t="shared" si="517"/>
        <v>18.5</v>
      </c>
    </row>
    <row r="1971" spans="1:8">
      <c r="A1971" s="66"/>
      <c r="B1971" s="33" t="s">
        <v>158</v>
      </c>
      <c r="C1971" s="53">
        <v>8000000</v>
      </c>
      <c r="D1971" s="53">
        <v>0</v>
      </c>
      <c r="E1971" s="53">
        <v>0</v>
      </c>
      <c r="F1971" s="53">
        <f t="shared" si="515"/>
        <v>0</v>
      </c>
      <c r="G1971" s="53">
        <f t="shared" si="516"/>
        <v>8000000</v>
      </c>
      <c r="H1971" s="67">
        <f t="shared" si="517"/>
        <v>0</v>
      </c>
    </row>
    <row r="1972" spans="1:8">
      <c r="A1972" s="66">
        <v>525115</v>
      </c>
      <c r="B1972" s="33" t="s">
        <v>43</v>
      </c>
      <c r="C1972" s="53"/>
      <c r="D1972" s="53"/>
      <c r="E1972" s="53"/>
      <c r="F1972" s="53"/>
      <c r="G1972" s="53"/>
      <c r="H1972" s="67"/>
    </row>
    <row r="1973" spans="1:8">
      <c r="A1973" s="66" t="s">
        <v>31</v>
      </c>
      <c r="B1973" s="33" t="s">
        <v>160</v>
      </c>
      <c r="C1973" s="53">
        <v>3600000</v>
      </c>
      <c r="D1973" s="53">
        <v>0</v>
      </c>
      <c r="E1973" s="53">
        <v>0</v>
      </c>
      <c r="F1973" s="53">
        <f t="shared" ref="F1973:F1975" si="518">D1973+E1973</f>
        <v>0</v>
      </c>
      <c r="G1973" s="53">
        <f t="shared" ref="G1973:G1975" si="519">C1973-F1973</f>
        <v>3600000</v>
      </c>
      <c r="H1973" s="67">
        <f t="shared" ref="H1973:H1975" si="520">F1973/C1973*100</f>
        <v>0</v>
      </c>
    </row>
    <row r="1974" spans="1:8">
      <c r="A1974" s="66" t="s">
        <v>31</v>
      </c>
      <c r="B1974" s="33" t="s">
        <v>159</v>
      </c>
      <c r="C1974" s="53">
        <v>10500000</v>
      </c>
      <c r="D1974" s="53">
        <v>3150000</v>
      </c>
      <c r="E1974" s="53">
        <v>0</v>
      </c>
      <c r="F1974" s="53">
        <f t="shared" si="518"/>
        <v>3150000</v>
      </c>
      <c r="G1974" s="53">
        <f t="shared" si="519"/>
        <v>7350000</v>
      </c>
      <c r="H1974" s="67">
        <f t="shared" si="520"/>
        <v>30</v>
      </c>
    </row>
    <row r="1975" spans="1:8">
      <c r="A1975" s="66" t="s">
        <v>31</v>
      </c>
      <c r="B1975" s="33" t="s">
        <v>76</v>
      </c>
      <c r="C1975" s="53">
        <v>21000000</v>
      </c>
      <c r="D1975" s="53">
        <v>2700000</v>
      </c>
      <c r="E1975" s="53">
        <v>0</v>
      </c>
      <c r="F1975" s="53">
        <f t="shared" si="518"/>
        <v>2700000</v>
      </c>
      <c r="G1975" s="53">
        <f t="shared" si="519"/>
        <v>18300000</v>
      </c>
      <c r="H1975" s="67">
        <f t="shared" si="520"/>
        <v>12.857142857142856</v>
      </c>
    </row>
    <row r="1976" spans="1:8">
      <c r="A1976" s="58" t="s">
        <v>56</v>
      </c>
      <c r="B1976" s="59" t="s">
        <v>77</v>
      </c>
      <c r="C1976" s="60"/>
      <c r="D1976" s="53"/>
      <c r="E1976" s="60"/>
      <c r="F1976" s="53"/>
      <c r="G1976" s="53"/>
      <c r="H1976" s="67"/>
    </row>
    <row r="1977" spans="1:8">
      <c r="A1977" s="66">
        <v>525113</v>
      </c>
      <c r="B1977" s="33" t="s">
        <v>39</v>
      </c>
      <c r="C1977" s="53"/>
      <c r="D1977" s="53"/>
      <c r="E1977" s="53"/>
      <c r="F1977" s="53"/>
      <c r="G1977" s="53"/>
      <c r="H1977" s="67"/>
    </row>
    <row r="1978" spans="1:8">
      <c r="A1978" s="66" t="s">
        <v>31</v>
      </c>
      <c r="B1978" s="33" t="s">
        <v>78</v>
      </c>
      <c r="C1978" s="53">
        <v>6300000</v>
      </c>
      <c r="D1978" s="53">
        <v>2400000</v>
      </c>
      <c r="E1978" s="53">
        <v>0</v>
      </c>
      <c r="F1978" s="53">
        <f t="shared" ref="F1978:F1980" si="521">D1978+E1978</f>
        <v>2400000</v>
      </c>
      <c r="G1978" s="53">
        <f t="shared" ref="G1978:G1980" si="522">C1978-F1978</f>
        <v>3900000</v>
      </c>
      <c r="H1978" s="67">
        <f t="shared" ref="H1978:H1980" si="523">F1978/C1978*100</f>
        <v>38.095238095238095</v>
      </c>
    </row>
    <row r="1979" spans="1:8">
      <c r="A1979" s="66" t="s">
        <v>31</v>
      </c>
      <c r="B1979" s="33" t="s">
        <v>79</v>
      </c>
      <c r="C1979" s="53">
        <v>16000000</v>
      </c>
      <c r="D1979" s="53">
        <v>650000</v>
      </c>
      <c r="E1979" s="53">
        <v>0</v>
      </c>
      <c r="F1979" s="53">
        <f t="shared" si="521"/>
        <v>650000</v>
      </c>
      <c r="G1979" s="53">
        <f t="shared" si="522"/>
        <v>15350000</v>
      </c>
      <c r="H1979" s="67">
        <f t="shared" si="523"/>
        <v>4.0625</v>
      </c>
    </row>
    <row r="1980" spans="1:8">
      <c r="A1980" s="66"/>
      <c r="B1980" s="33" t="s">
        <v>158</v>
      </c>
      <c r="C1980" s="53">
        <v>20000000</v>
      </c>
      <c r="D1980" s="53">
        <v>0</v>
      </c>
      <c r="E1980" s="53">
        <v>0</v>
      </c>
      <c r="F1980" s="53">
        <f t="shared" si="521"/>
        <v>0</v>
      </c>
      <c r="G1980" s="53">
        <f t="shared" si="522"/>
        <v>20000000</v>
      </c>
      <c r="H1980" s="67">
        <f t="shared" si="523"/>
        <v>0</v>
      </c>
    </row>
    <row r="1981" spans="1:8">
      <c r="A1981" s="66">
        <v>525115</v>
      </c>
      <c r="B1981" s="33" t="s">
        <v>43</v>
      </c>
      <c r="C1981" s="53"/>
      <c r="D1981" s="53"/>
      <c r="E1981" s="53"/>
      <c r="F1981" s="53"/>
      <c r="G1981" s="53"/>
      <c r="H1981" s="67"/>
    </row>
    <row r="1982" spans="1:8">
      <c r="A1982" s="66" t="s">
        <v>31</v>
      </c>
      <c r="B1982" s="33" t="s">
        <v>75</v>
      </c>
      <c r="C1982" s="53">
        <v>6300000</v>
      </c>
      <c r="D1982" s="53">
        <v>3300000</v>
      </c>
      <c r="E1982" s="53">
        <v>0</v>
      </c>
      <c r="F1982" s="53">
        <f t="shared" ref="F1982:F1984" si="524">D1982+E1982</f>
        <v>3300000</v>
      </c>
      <c r="G1982" s="53">
        <f t="shared" ref="G1982:G1984" si="525">C1982-F1982</f>
        <v>3000000</v>
      </c>
      <c r="H1982" s="67">
        <f t="shared" ref="H1982:H1984" si="526">F1982/C1982*100</f>
        <v>52.380952380952387</v>
      </c>
    </row>
    <row r="1983" spans="1:8">
      <c r="A1983" s="66" t="s">
        <v>31</v>
      </c>
      <c r="B1983" s="33" t="s">
        <v>80</v>
      </c>
      <c r="C1983" s="53">
        <v>1500000</v>
      </c>
      <c r="D1983" s="53">
        <v>0</v>
      </c>
      <c r="E1983" s="53">
        <v>0</v>
      </c>
      <c r="F1983" s="53">
        <f t="shared" si="524"/>
        <v>0</v>
      </c>
      <c r="G1983" s="53">
        <f t="shared" si="525"/>
        <v>1500000</v>
      </c>
      <c r="H1983" s="67">
        <f t="shared" si="526"/>
        <v>0</v>
      </c>
    </row>
    <row r="1984" spans="1:8">
      <c r="A1984" s="66" t="s">
        <v>31</v>
      </c>
      <c r="B1984" s="33" t="s">
        <v>81</v>
      </c>
      <c r="C1984" s="53">
        <v>21000000</v>
      </c>
      <c r="D1984" s="53">
        <v>1800000</v>
      </c>
      <c r="E1984" s="53">
        <v>0</v>
      </c>
      <c r="F1984" s="53">
        <f t="shared" si="524"/>
        <v>1800000</v>
      </c>
      <c r="G1984" s="53">
        <f t="shared" si="525"/>
        <v>19200000</v>
      </c>
      <c r="H1984" s="67">
        <f t="shared" si="526"/>
        <v>8.5714285714285712</v>
      </c>
    </row>
    <row r="1985" spans="1:8">
      <c r="A1985" s="54">
        <v>53</v>
      </c>
      <c r="B1985" s="54" t="s">
        <v>82</v>
      </c>
      <c r="C1985" s="55"/>
      <c r="D1985" s="56"/>
      <c r="E1985" s="56"/>
      <c r="F1985" s="56"/>
      <c r="G1985" s="56"/>
      <c r="H1985" s="69"/>
    </row>
    <row r="1986" spans="1:8">
      <c r="A1986" s="58" t="s">
        <v>50</v>
      </c>
      <c r="B1986" s="59" t="s">
        <v>51</v>
      </c>
      <c r="C1986" s="60"/>
      <c r="D1986" s="53"/>
      <c r="E1986" s="60"/>
      <c r="F1986" s="53"/>
      <c r="G1986" s="53"/>
      <c r="H1986" s="67"/>
    </row>
    <row r="1987" spans="1:8">
      <c r="A1987" s="66">
        <v>525113</v>
      </c>
      <c r="B1987" s="33" t="s">
        <v>39</v>
      </c>
      <c r="C1987" s="53"/>
      <c r="D1987" s="53"/>
      <c r="E1987" s="53"/>
      <c r="F1987" s="53"/>
      <c r="G1987" s="53"/>
      <c r="H1987" s="67"/>
    </row>
    <row r="1988" spans="1:8">
      <c r="A1988" s="66" t="s">
        <v>31</v>
      </c>
      <c r="B1988" s="33" t="s">
        <v>103</v>
      </c>
      <c r="C1988" s="53">
        <v>1400000</v>
      </c>
      <c r="D1988" s="53">
        <v>1400000</v>
      </c>
      <c r="E1988" s="53">
        <v>0</v>
      </c>
      <c r="F1988" s="53">
        <f t="shared" ref="F1988:F1990" si="527">D1988+E1988</f>
        <v>1400000</v>
      </c>
      <c r="G1988" s="53">
        <f t="shared" ref="G1988:G1990" si="528">C1988-F1988</f>
        <v>0</v>
      </c>
      <c r="H1988" s="67">
        <f t="shared" ref="H1988:H1990" si="529">F1988/C1988*100</f>
        <v>100</v>
      </c>
    </row>
    <row r="1989" spans="1:8">
      <c r="A1989" s="66"/>
      <c r="B1989" s="33" t="s">
        <v>491</v>
      </c>
      <c r="C1989" s="53">
        <v>3650000</v>
      </c>
      <c r="D1989" s="53">
        <v>0</v>
      </c>
      <c r="E1989" s="53">
        <v>2350000</v>
      </c>
      <c r="F1989" s="53">
        <f t="shared" si="527"/>
        <v>2350000</v>
      </c>
      <c r="G1989" s="53">
        <f t="shared" si="528"/>
        <v>1300000</v>
      </c>
      <c r="H1989" s="67">
        <f t="shared" si="529"/>
        <v>64.38356164383562</v>
      </c>
    </row>
    <row r="1990" spans="1:8">
      <c r="A1990" s="66"/>
      <c r="B1990" s="33" t="s">
        <v>492</v>
      </c>
      <c r="C1990" s="53">
        <v>1175000</v>
      </c>
      <c r="D1990" s="53">
        <v>0</v>
      </c>
      <c r="E1990" s="53">
        <v>0</v>
      </c>
      <c r="F1990" s="53">
        <f t="shared" si="527"/>
        <v>0</v>
      </c>
      <c r="G1990" s="53">
        <f t="shared" si="528"/>
        <v>1175000</v>
      </c>
      <c r="H1990" s="67">
        <f t="shared" si="529"/>
        <v>0</v>
      </c>
    </row>
    <row r="1991" spans="1:8">
      <c r="A1991" s="66">
        <v>525115</v>
      </c>
      <c r="B1991" s="33" t="s">
        <v>43</v>
      </c>
      <c r="C1991" s="53"/>
      <c r="D1991" s="53"/>
      <c r="E1991" s="53"/>
      <c r="F1991" s="53"/>
      <c r="G1991" s="53"/>
      <c r="H1991" s="67"/>
    </row>
    <row r="1992" spans="1:8">
      <c r="A1992" s="66" t="s">
        <v>31</v>
      </c>
      <c r="B1992" s="33" t="s">
        <v>392</v>
      </c>
      <c r="C1992" s="53">
        <v>1000000</v>
      </c>
      <c r="D1992" s="53">
        <v>1080000</v>
      </c>
      <c r="E1992" s="53"/>
      <c r="F1992" s="53">
        <f t="shared" ref="F1992:F1998" si="530">D1992+E1992</f>
        <v>1080000</v>
      </c>
      <c r="G1992" s="53">
        <f t="shared" ref="G1992:G1998" si="531">C1992-F1992</f>
        <v>-80000</v>
      </c>
      <c r="H1992" s="67">
        <f t="shared" ref="H1992:H1998" si="532">F1992/C1992*100</f>
        <v>108</v>
      </c>
    </row>
    <row r="1993" spans="1:8">
      <c r="A1993" s="66" t="s">
        <v>31</v>
      </c>
      <c r="B1993" s="33" t="s">
        <v>445</v>
      </c>
      <c r="C1993" s="53">
        <v>300000</v>
      </c>
      <c r="D1993" s="53">
        <v>300000</v>
      </c>
      <c r="E1993" s="53">
        <v>0</v>
      </c>
      <c r="F1993" s="53">
        <f t="shared" si="530"/>
        <v>300000</v>
      </c>
      <c r="G1993" s="53">
        <f t="shared" si="531"/>
        <v>0</v>
      </c>
      <c r="H1993" s="67">
        <f t="shared" si="532"/>
        <v>100</v>
      </c>
    </row>
    <row r="1994" spans="1:8">
      <c r="A1994" s="66" t="s">
        <v>31</v>
      </c>
      <c r="B1994" s="33" t="s">
        <v>394</v>
      </c>
      <c r="C1994" s="53">
        <v>5250000</v>
      </c>
      <c r="D1994" s="53">
        <v>5970000</v>
      </c>
      <c r="E1994" s="53">
        <v>0</v>
      </c>
      <c r="F1994" s="53">
        <f t="shared" si="530"/>
        <v>5970000</v>
      </c>
      <c r="G1994" s="53">
        <f t="shared" si="531"/>
        <v>-720000</v>
      </c>
      <c r="H1994" s="67">
        <f t="shared" si="532"/>
        <v>113.71428571428572</v>
      </c>
    </row>
    <row r="1995" spans="1:8">
      <c r="A1995" s="66" t="s">
        <v>31</v>
      </c>
      <c r="B1995" s="33" t="s">
        <v>395</v>
      </c>
      <c r="C1995" s="53">
        <v>1000000</v>
      </c>
      <c r="D1995" s="53">
        <v>2000000</v>
      </c>
      <c r="E1995" s="53"/>
      <c r="F1995" s="53">
        <f t="shared" si="530"/>
        <v>2000000</v>
      </c>
      <c r="G1995" s="53">
        <f t="shared" si="531"/>
        <v>-1000000</v>
      </c>
      <c r="H1995" s="67">
        <f t="shared" si="532"/>
        <v>200</v>
      </c>
    </row>
    <row r="1996" spans="1:8">
      <c r="A1996" s="66"/>
      <c r="B1996" s="33" t="s">
        <v>396</v>
      </c>
      <c r="C1996" s="53"/>
      <c r="D1996" s="53">
        <v>5000000</v>
      </c>
      <c r="E1996" s="53">
        <v>0</v>
      </c>
      <c r="F1996" s="53">
        <f t="shared" si="530"/>
        <v>5000000</v>
      </c>
      <c r="G1996" s="53">
        <f t="shared" si="531"/>
        <v>-5000000</v>
      </c>
      <c r="H1996" s="67" t="e">
        <f t="shared" si="532"/>
        <v>#DIV/0!</v>
      </c>
    </row>
    <row r="1997" spans="1:8">
      <c r="A1997" s="66" t="s">
        <v>31</v>
      </c>
      <c r="B1997" s="33" t="s">
        <v>87</v>
      </c>
      <c r="C1997" s="53">
        <v>6000000</v>
      </c>
      <c r="D1997" s="53">
        <v>2000000</v>
      </c>
      <c r="E1997" s="53">
        <v>0</v>
      </c>
      <c r="F1997" s="53">
        <f t="shared" si="530"/>
        <v>2000000</v>
      </c>
      <c r="G1997" s="53">
        <f t="shared" si="531"/>
        <v>4000000</v>
      </c>
      <c r="H1997" s="67">
        <f t="shared" si="532"/>
        <v>33.333333333333329</v>
      </c>
    </row>
    <row r="1998" spans="1:8">
      <c r="A1998" s="66" t="s">
        <v>31</v>
      </c>
      <c r="B1998" s="33" t="s">
        <v>88</v>
      </c>
      <c r="C1998" s="53">
        <v>2250000</v>
      </c>
      <c r="D1998" s="53">
        <v>1600000</v>
      </c>
      <c r="E1998" s="53">
        <v>0</v>
      </c>
      <c r="F1998" s="53">
        <f t="shared" si="530"/>
        <v>1600000</v>
      </c>
      <c r="G1998" s="53">
        <f t="shared" si="531"/>
        <v>650000</v>
      </c>
      <c r="H1998" s="67">
        <f t="shared" si="532"/>
        <v>71.111111111111114</v>
      </c>
    </row>
    <row r="1999" spans="1:8">
      <c r="A1999" s="66">
        <v>525119</v>
      </c>
      <c r="B1999" s="33" t="s">
        <v>63</v>
      </c>
      <c r="C1999" s="53"/>
      <c r="D1999" s="53"/>
      <c r="E1999" s="53"/>
      <c r="F1999" s="53"/>
      <c r="G1999" s="53"/>
      <c r="H1999" s="67"/>
    </row>
    <row r="2000" spans="1:8">
      <c r="A2000" s="66" t="s">
        <v>31</v>
      </c>
      <c r="B2000" s="33" t="s">
        <v>89</v>
      </c>
      <c r="C2000" s="53">
        <v>1150000</v>
      </c>
      <c r="D2000" s="53">
        <v>1120000</v>
      </c>
      <c r="E2000" s="53">
        <v>0</v>
      </c>
      <c r="F2000" s="53">
        <f t="shared" ref="F2000:F2003" si="533">D2000+E2000</f>
        <v>1120000</v>
      </c>
      <c r="G2000" s="53">
        <f t="shared" ref="G2000:G2003" si="534">C2000-F2000</f>
        <v>30000</v>
      </c>
      <c r="H2000" s="67">
        <f t="shared" ref="H2000:H2003" si="535">F2000/C2000*100</f>
        <v>97.391304347826093</v>
      </c>
    </row>
    <row r="2001" spans="1:8">
      <c r="A2001" s="66" t="s">
        <v>31</v>
      </c>
      <c r="B2001" s="33" t="s">
        <v>90</v>
      </c>
      <c r="C2001" s="53">
        <v>20000000</v>
      </c>
      <c r="D2001" s="53">
        <v>0</v>
      </c>
      <c r="E2001" s="53">
        <v>0</v>
      </c>
      <c r="F2001" s="53">
        <f t="shared" si="533"/>
        <v>0</v>
      </c>
      <c r="G2001" s="53">
        <f t="shared" si="534"/>
        <v>20000000</v>
      </c>
      <c r="H2001" s="67">
        <f t="shared" si="535"/>
        <v>0</v>
      </c>
    </row>
    <row r="2002" spans="1:8">
      <c r="A2002" s="66" t="s">
        <v>31</v>
      </c>
      <c r="B2002" s="33" t="s">
        <v>99</v>
      </c>
      <c r="C2002" s="53">
        <v>43700000</v>
      </c>
      <c r="D2002" s="53">
        <v>45072000</v>
      </c>
      <c r="E2002" s="53">
        <v>0</v>
      </c>
      <c r="F2002" s="53">
        <f t="shared" si="533"/>
        <v>45072000</v>
      </c>
      <c r="G2002" s="53">
        <f t="shared" si="534"/>
        <v>-1372000</v>
      </c>
      <c r="H2002" s="67">
        <f t="shared" si="535"/>
        <v>103.13958810068651</v>
      </c>
    </row>
    <row r="2003" spans="1:8">
      <c r="A2003" s="66" t="s">
        <v>31</v>
      </c>
      <c r="B2003" s="33" t="s">
        <v>101</v>
      </c>
      <c r="C2003" s="53">
        <v>23000000</v>
      </c>
      <c r="D2003" s="53">
        <v>0</v>
      </c>
      <c r="E2003" s="53">
        <v>0</v>
      </c>
      <c r="F2003" s="53">
        <f t="shared" si="533"/>
        <v>0</v>
      </c>
      <c r="G2003" s="53">
        <f t="shared" si="534"/>
        <v>23000000</v>
      </c>
      <c r="H2003" s="67">
        <f t="shared" si="535"/>
        <v>0</v>
      </c>
    </row>
    <row r="2004" spans="1:8">
      <c r="A2004" s="58" t="s">
        <v>56</v>
      </c>
      <c r="B2004" s="59" t="s">
        <v>102</v>
      </c>
      <c r="C2004" s="53"/>
      <c r="D2004" s="53"/>
      <c r="E2004" s="60"/>
      <c r="F2004" s="53"/>
      <c r="G2004" s="53"/>
      <c r="H2004" s="67"/>
    </row>
    <row r="2005" spans="1:8">
      <c r="A2005" s="66">
        <v>525113</v>
      </c>
      <c r="B2005" s="33" t="s">
        <v>39</v>
      </c>
      <c r="C2005" s="53"/>
      <c r="D2005" s="53"/>
      <c r="E2005" s="53"/>
      <c r="F2005" s="53"/>
      <c r="G2005" s="53"/>
      <c r="H2005" s="67"/>
    </row>
    <row r="2006" spans="1:8">
      <c r="A2006" s="66" t="s">
        <v>31</v>
      </c>
      <c r="B2006" s="33" t="s">
        <v>103</v>
      </c>
      <c r="C2006" s="53">
        <v>3600000</v>
      </c>
      <c r="D2006" s="53">
        <v>0</v>
      </c>
      <c r="E2006" s="53">
        <v>0</v>
      </c>
      <c r="F2006" s="53">
        <f t="shared" ref="F2006" si="536">D2006+E2006</f>
        <v>0</v>
      </c>
      <c r="G2006" s="53">
        <f t="shared" ref="G2006" si="537">C2006-F2006</f>
        <v>3600000</v>
      </c>
      <c r="H2006" s="67">
        <f t="shared" ref="H2006" si="538">F2006/C2006*100</f>
        <v>0</v>
      </c>
    </row>
    <row r="2007" spans="1:8">
      <c r="A2007" s="66">
        <v>525115</v>
      </c>
      <c r="B2007" s="33" t="s">
        <v>43</v>
      </c>
      <c r="C2007" s="53"/>
      <c r="D2007" s="53"/>
      <c r="E2007" s="53"/>
      <c r="F2007" s="53"/>
      <c r="G2007" s="53"/>
      <c r="H2007" s="67"/>
    </row>
    <row r="2008" spans="1:8">
      <c r="A2008" s="66" t="s">
        <v>31</v>
      </c>
      <c r="B2008" s="33" t="s">
        <v>401</v>
      </c>
      <c r="C2008" s="53">
        <v>6000000</v>
      </c>
      <c r="D2008" s="53">
        <v>0</v>
      </c>
      <c r="E2008" s="53"/>
      <c r="F2008" s="53">
        <f t="shared" ref="F2008:F2010" si="539">D2008+E2008</f>
        <v>0</v>
      </c>
      <c r="G2008" s="53">
        <f t="shared" ref="G2008:G2010" si="540">C2008-F2008</f>
        <v>6000000</v>
      </c>
      <c r="H2008" s="67">
        <f t="shared" ref="H2008:H2010" si="541">F2008/C2008*100</f>
        <v>0</v>
      </c>
    </row>
    <row r="2009" spans="1:8">
      <c r="A2009" s="66" t="s">
        <v>31</v>
      </c>
      <c r="B2009" s="33" t="s">
        <v>402</v>
      </c>
      <c r="C2009" s="53">
        <v>7500000</v>
      </c>
      <c r="D2009" s="53">
        <v>0</v>
      </c>
      <c r="E2009" s="53"/>
      <c r="F2009" s="53">
        <f t="shared" si="539"/>
        <v>0</v>
      </c>
      <c r="G2009" s="53">
        <f t="shared" si="540"/>
        <v>7500000</v>
      </c>
      <c r="H2009" s="67">
        <f t="shared" si="541"/>
        <v>0</v>
      </c>
    </row>
    <row r="2010" spans="1:8">
      <c r="A2010" s="66" t="s">
        <v>31</v>
      </c>
      <c r="B2010" s="33" t="s">
        <v>110</v>
      </c>
      <c r="C2010" s="53">
        <v>4200000</v>
      </c>
      <c r="D2010" s="53">
        <v>0</v>
      </c>
      <c r="E2010" s="53">
        <v>0</v>
      </c>
      <c r="F2010" s="53">
        <f t="shared" si="539"/>
        <v>0</v>
      </c>
      <c r="G2010" s="53">
        <f t="shared" si="540"/>
        <v>4200000</v>
      </c>
      <c r="H2010" s="67">
        <f t="shared" si="541"/>
        <v>0</v>
      </c>
    </row>
    <row r="2011" spans="1:8">
      <c r="A2011" s="66">
        <v>525119</v>
      </c>
      <c r="B2011" s="33" t="s">
        <v>63</v>
      </c>
      <c r="C2011" s="53"/>
      <c r="D2011" s="53"/>
      <c r="E2011" s="53"/>
      <c r="F2011" s="53"/>
      <c r="G2011" s="53"/>
      <c r="H2011" s="67"/>
    </row>
    <row r="2012" spans="1:8">
      <c r="A2012" s="66" t="s">
        <v>31</v>
      </c>
      <c r="B2012" s="33" t="s">
        <v>115</v>
      </c>
      <c r="C2012" s="53">
        <v>3000000</v>
      </c>
      <c r="D2012" s="53">
        <v>0</v>
      </c>
      <c r="E2012" s="53">
        <v>0</v>
      </c>
      <c r="F2012" s="53">
        <f t="shared" ref="F2012:F2018" si="542">D2012+E2012</f>
        <v>0</v>
      </c>
      <c r="G2012" s="53">
        <f t="shared" ref="G2012:G2018" si="543">C2012-F2012</f>
        <v>3000000</v>
      </c>
      <c r="H2012" s="67">
        <f t="shared" ref="H2012:H2018" si="544">F2012/C2012*100</f>
        <v>0</v>
      </c>
    </row>
    <row r="2013" spans="1:8">
      <c r="A2013" s="70" t="s">
        <v>31</v>
      </c>
      <c r="B2013" s="33" t="s">
        <v>117</v>
      </c>
      <c r="C2013" s="53">
        <v>20000000</v>
      </c>
      <c r="D2013" s="53">
        <v>0</v>
      </c>
      <c r="E2013" s="53">
        <v>0</v>
      </c>
      <c r="F2013" s="53">
        <f t="shared" si="542"/>
        <v>0</v>
      </c>
      <c r="G2013" s="53">
        <f t="shared" si="543"/>
        <v>20000000</v>
      </c>
      <c r="H2013" s="67">
        <f t="shared" si="544"/>
        <v>0</v>
      </c>
    </row>
    <row r="2014" spans="1:8">
      <c r="A2014" s="66"/>
      <c r="B2014" s="33" t="s">
        <v>127</v>
      </c>
      <c r="C2014" s="53">
        <v>6150000</v>
      </c>
      <c r="D2014" s="53">
        <v>0</v>
      </c>
      <c r="E2014" s="53">
        <v>0</v>
      </c>
      <c r="F2014" s="53">
        <f t="shared" si="542"/>
        <v>0</v>
      </c>
      <c r="G2014" s="53">
        <f t="shared" si="543"/>
        <v>6150000</v>
      </c>
      <c r="H2014" s="67">
        <f t="shared" si="544"/>
        <v>0</v>
      </c>
    </row>
    <row r="2015" spans="1:8">
      <c r="A2015" s="66"/>
      <c r="B2015" s="33" t="s">
        <v>129</v>
      </c>
      <c r="C2015" s="53">
        <v>32000000</v>
      </c>
      <c r="D2015" s="53">
        <v>0</v>
      </c>
      <c r="E2015" s="53">
        <v>0</v>
      </c>
      <c r="F2015" s="53">
        <f t="shared" si="542"/>
        <v>0</v>
      </c>
      <c r="G2015" s="53">
        <f t="shared" si="543"/>
        <v>32000000</v>
      </c>
      <c r="H2015" s="67">
        <f t="shared" si="544"/>
        <v>0</v>
      </c>
    </row>
    <row r="2016" spans="1:8">
      <c r="A2016" s="66"/>
      <c r="B2016" s="33" t="s">
        <v>405</v>
      </c>
      <c r="C2016" s="53">
        <v>4100000</v>
      </c>
      <c r="D2016" s="53">
        <v>0</v>
      </c>
      <c r="E2016" s="53">
        <v>0</v>
      </c>
      <c r="F2016" s="53">
        <f t="shared" si="542"/>
        <v>0</v>
      </c>
      <c r="G2016" s="53">
        <f t="shared" si="543"/>
        <v>4100000</v>
      </c>
      <c r="H2016" s="67">
        <f t="shared" si="544"/>
        <v>0</v>
      </c>
    </row>
    <row r="2017" spans="1:8">
      <c r="A2017" s="66"/>
      <c r="B2017" s="33" t="s">
        <v>131</v>
      </c>
      <c r="C2017" s="53">
        <v>6150000</v>
      </c>
      <c r="D2017" s="53">
        <v>0</v>
      </c>
      <c r="E2017" s="53">
        <v>0</v>
      </c>
      <c r="F2017" s="53">
        <f t="shared" si="542"/>
        <v>0</v>
      </c>
      <c r="G2017" s="53">
        <f t="shared" si="543"/>
        <v>6150000</v>
      </c>
      <c r="H2017" s="67">
        <f t="shared" si="544"/>
        <v>0</v>
      </c>
    </row>
    <row r="2018" spans="1:8">
      <c r="A2018" s="70"/>
      <c r="B2018" s="33" t="s">
        <v>132</v>
      </c>
      <c r="C2018" s="53">
        <v>1000000</v>
      </c>
      <c r="D2018" s="53">
        <v>0</v>
      </c>
      <c r="E2018" s="53">
        <v>0</v>
      </c>
      <c r="F2018" s="53">
        <f t="shared" si="542"/>
        <v>0</v>
      </c>
      <c r="G2018" s="53">
        <f t="shared" si="543"/>
        <v>1000000</v>
      </c>
      <c r="H2018" s="67">
        <f t="shared" si="544"/>
        <v>0</v>
      </c>
    </row>
    <row r="2019" spans="1:8">
      <c r="A2019" s="58" t="s">
        <v>59</v>
      </c>
      <c r="B2019" s="59" t="s">
        <v>60</v>
      </c>
      <c r="C2019" s="53"/>
      <c r="D2019" s="53"/>
      <c r="E2019" s="60"/>
      <c r="F2019" s="53"/>
      <c r="G2019" s="53"/>
      <c r="H2019" s="67"/>
    </row>
    <row r="2020" spans="1:8">
      <c r="A2020" s="66">
        <v>525113</v>
      </c>
      <c r="B2020" s="33" t="s">
        <v>39</v>
      </c>
      <c r="C2020" s="53"/>
      <c r="D2020" s="53"/>
      <c r="E2020" s="53"/>
      <c r="F2020" s="53"/>
      <c r="G2020" s="53"/>
      <c r="H2020" s="67"/>
    </row>
    <row r="2021" spans="1:8">
      <c r="A2021" s="66" t="s">
        <v>31</v>
      </c>
      <c r="B2021" s="33" t="s">
        <v>133</v>
      </c>
      <c r="C2021" s="53">
        <v>12000000</v>
      </c>
      <c r="D2021" s="53">
        <v>0</v>
      </c>
      <c r="E2021" s="53">
        <v>0</v>
      </c>
      <c r="F2021" s="53">
        <f t="shared" ref="F2021:F2024" si="545">D2021+E2021</f>
        <v>0</v>
      </c>
      <c r="G2021" s="53">
        <f t="shared" ref="G2021:G2024" si="546">C2021-F2021</f>
        <v>12000000</v>
      </c>
      <c r="H2021" s="67">
        <f t="shared" ref="H2021:H2024" si="547">F2021/C2021*100</f>
        <v>0</v>
      </c>
    </row>
    <row r="2022" spans="1:8">
      <c r="A2022" s="66" t="s">
        <v>31</v>
      </c>
      <c r="B2022" s="33" t="s">
        <v>134</v>
      </c>
      <c r="C2022" s="53">
        <v>9600000</v>
      </c>
      <c r="D2022" s="53">
        <v>0</v>
      </c>
      <c r="E2022" s="53">
        <v>0</v>
      </c>
      <c r="F2022" s="53">
        <f t="shared" si="545"/>
        <v>0</v>
      </c>
      <c r="G2022" s="53">
        <f t="shared" si="546"/>
        <v>9600000</v>
      </c>
      <c r="H2022" s="67">
        <f t="shared" si="547"/>
        <v>0</v>
      </c>
    </row>
    <row r="2023" spans="1:8">
      <c r="A2023" s="66" t="s">
        <v>31</v>
      </c>
      <c r="B2023" s="33" t="s">
        <v>135</v>
      </c>
      <c r="C2023" s="53">
        <v>3600000</v>
      </c>
      <c r="D2023" s="53">
        <v>0</v>
      </c>
      <c r="E2023" s="53">
        <v>0</v>
      </c>
      <c r="F2023" s="53">
        <f t="shared" si="545"/>
        <v>0</v>
      </c>
      <c r="G2023" s="53">
        <f t="shared" si="546"/>
        <v>3600000</v>
      </c>
      <c r="H2023" s="67">
        <f t="shared" si="547"/>
        <v>0</v>
      </c>
    </row>
    <row r="2024" spans="1:8">
      <c r="A2024" s="66" t="s">
        <v>31</v>
      </c>
      <c r="B2024" s="33" t="s">
        <v>73</v>
      </c>
      <c r="C2024" s="53">
        <v>14400000</v>
      </c>
      <c r="D2024" s="53">
        <v>0</v>
      </c>
      <c r="E2024" s="53">
        <v>0</v>
      </c>
      <c r="F2024" s="53">
        <f t="shared" si="545"/>
        <v>0</v>
      </c>
      <c r="G2024" s="53">
        <f t="shared" si="546"/>
        <v>14400000</v>
      </c>
      <c r="H2024" s="67">
        <f t="shared" si="547"/>
        <v>0</v>
      </c>
    </row>
    <row r="2025" spans="1:8">
      <c r="A2025" s="66">
        <v>525115</v>
      </c>
      <c r="B2025" s="33" t="s">
        <v>43</v>
      </c>
      <c r="C2025" s="53"/>
      <c r="D2025" s="53"/>
      <c r="E2025" s="53"/>
      <c r="F2025" s="53"/>
      <c r="G2025" s="53"/>
      <c r="H2025" s="67"/>
    </row>
    <row r="2026" spans="1:8">
      <c r="A2026" s="66" t="s">
        <v>31</v>
      </c>
      <c r="B2026" s="33" t="s">
        <v>136</v>
      </c>
      <c r="C2026" s="53">
        <v>18750000</v>
      </c>
      <c r="D2026" s="53">
        <v>0</v>
      </c>
      <c r="E2026" s="53">
        <v>0</v>
      </c>
      <c r="F2026" s="53">
        <f t="shared" ref="F2026:F2030" si="548">D2026+E2026</f>
        <v>0</v>
      </c>
      <c r="G2026" s="53">
        <f t="shared" ref="G2026:G2030" si="549">C2026-F2026</f>
        <v>18750000</v>
      </c>
      <c r="H2026" s="67">
        <f t="shared" ref="H2026:H2029" si="550">F2026/C2026*100</f>
        <v>0</v>
      </c>
    </row>
    <row r="2027" spans="1:8">
      <c r="A2027" s="66" t="s">
        <v>31</v>
      </c>
      <c r="B2027" s="33" t="s">
        <v>137</v>
      </c>
      <c r="C2027" s="53">
        <v>5000000</v>
      </c>
      <c r="D2027" s="53">
        <v>0</v>
      </c>
      <c r="E2027" s="53">
        <v>0</v>
      </c>
      <c r="F2027" s="53">
        <f t="shared" si="548"/>
        <v>0</v>
      </c>
      <c r="G2027" s="53">
        <f t="shared" si="549"/>
        <v>5000000</v>
      </c>
      <c r="H2027" s="67">
        <f t="shared" si="550"/>
        <v>0</v>
      </c>
    </row>
    <row r="2028" spans="1:8">
      <c r="A2028" s="66" t="s">
        <v>31</v>
      </c>
      <c r="B2028" s="33" t="s">
        <v>138</v>
      </c>
      <c r="C2028" s="53">
        <v>6000000</v>
      </c>
      <c r="D2028" s="53">
        <v>600000</v>
      </c>
      <c r="E2028" s="53">
        <v>0</v>
      </c>
      <c r="F2028" s="53">
        <f t="shared" si="548"/>
        <v>600000</v>
      </c>
      <c r="G2028" s="53">
        <f t="shared" si="549"/>
        <v>5400000</v>
      </c>
      <c r="H2028" s="67">
        <f t="shared" si="550"/>
        <v>10</v>
      </c>
    </row>
    <row r="2029" spans="1:8">
      <c r="A2029" s="66" t="s">
        <v>31</v>
      </c>
      <c r="B2029" s="33" t="s">
        <v>139</v>
      </c>
      <c r="C2029" s="53">
        <v>6300000</v>
      </c>
      <c r="D2029" s="53">
        <v>1200000</v>
      </c>
      <c r="E2029" s="53">
        <v>0</v>
      </c>
      <c r="F2029" s="53">
        <f t="shared" si="548"/>
        <v>1200000</v>
      </c>
      <c r="G2029" s="53">
        <f t="shared" si="549"/>
        <v>5100000</v>
      </c>
      <c r="H2029" s="67">
        <f t="shared" si="550"/>
        <v>19.047619047619047</v>
      </c>
    </row>
    <row r="2030" spans="1:8">
      <c r="A2030" s="66"/>
      <c r="B2030" s="33" t="s">
        <v>142</v>
      </c>
      <c r="C2030" s="53">
        <v>3600000</v>
      </c>
      <c r="D2030" s="53">
        <v>0</v>
      </c>
      <c r="E2030" s="53">
        <v>0</v>
      </c>
      <c r="F2030" s="53">
        <f t="shared" si="548"/>
        <v>0</v>
      </c>
      <c r="G2030" s="53">
        <f t="shared" si="549"/>
        <v>3600000</v>
      </c>
      <c r="H2030" s="67">
        <f>F2030/C2030*100</f>
        <v>0</v>
      </c>
    </row>
    <row r="2031" spans="1:8">
      <c r="A2031" s="66">
        <v>525119</v>
      </c>
      <c r="B2031" s="33" t="s">
        <v>63</v>
      </c>
      <c r="C2031" s="53"/>
      <c r="D2031" s="53"/>
      <c r="E2031" s="53"/>
      <c r="F2031" s="53"/>
      <c r="G2031" s="53"/>
      <c r="H2031" s="67"/>
    </row>
    <row r="2032" spans="1:8">
      <c r="A2032" s="66" t="s">
        <v>31</v>
      </c>
      <c r="B2032" s="33" t="s">
        <v>143</v>
      </c>
      <c r="C2032" s="53">
        <v>35000000</v>
      </c>
      <c r="D2032" s="53">
        <v>0</v>
      </c>
      <c r="E2032" s="53">
        <v>0</v>
      </c>
      <c r="F2032" s="53">
        <f t="shared" ref="F2032:F2035" si="551">D2032+E2032</f>
        <v>0</v>
      </c>
      <c r="G2032" s="53">
        <f t="shared" ref="G2032:G2035" si="552">C2032-F2032</f>
        <v>35000000</v>
      </c>
      <c r="H2032" s="67">
        <f t="shared" ref="H2032:H2035" si="553">F2032/C2032*100</f>
        <v>0</v>
      </c>
    </row>
    <row r="2033" spans="1:8">
      <c r="A2033" s="66" t="s">
        <v>31</v>
      </c>
      <c r="B2033" s="33" t="s">
        <v>144</v>
      </c>
      <c r="C2033" s="53">
        <v>20000000</v>
      </c>
      <c r="D2033" s="53">
        <v>0</v>
      </c>
      <c r="E2033" s="53">
        <v>0</v>
      </c>
      <c r="F2033" s="53">
        <f t="shared" si="551"/>
        <v>0</v>
      </c>
      <c r="G2033" s="53">
        <f t="shared" si="552"/>
        <v>20000000</v>
      </c>
      <c r="H2033" s="67">
        <f t="shared" si="553"/>
        <v>0</v>
      </c>
    </row>
    <row r="2034" spans="1:8">
      <c r="A2034" s="66" t="s">
        <v>31</v>
      </c>
      <c r="B2034" s="33" t="s">
        <v>145</v>
      </c>
      <c r="C2034" s="53">
        <v>18750000</v>
      </c>
      <c r="D2034" s="53">
        <v>0</v>
      </c>
      <c r="E2034" s="53">
        <v>0</v>
      </c>
      <c r="F2034" s="53">
        <f t="shared" si="551"/>
        <v>0</v>
      </c>
      <c r="G2034" s="53">
        <f t="shared" si="552"/>
        <v>18750000</v>
      </c>
      <c r="H2034" s="67">
        <f t="shared" si="553"/>
        <v>0</v>
      </c>
    </row>
    <row r="2035" spans="1:8">
      <c r="A2035" s="66" t="s">
        <v>31</v>
      </c>
      <c r="B2035" s="33" t="s">
        <v>146</v>
      </c>
      <c r="C2035" s="53">
        <v>3750000</v>
      </c>
      <c r="D2035" s="53">
        <v>0</v>
      </c>
      <c r="E2035" s="53">
        <v>0</v>
      </c>
      <c r="F2035" s="53">
        <f t="shared" si="551"/>
        <v>0</v>
      </c>
      <c r="G2035" s="53">
        <f t="shared" si="552"/>
        <v>3750000</v>
      </c>
      <c r="H2035" s="67">
        <f t="shared" si="553"/>
        <v>0</v>
      </c>
    </row>
    <row r="2036" spans="1:8">
      <c r="A2036" s="54">
        <v>54</v>
      </c>
      <c r="B2036" s="54" t="s">
        <v>147</v>
      </c>
      <c r="C2036" s="55"/>
      <c r="D2036" s="56"/>
      <c r="E2036" s="56"/>
      <c r="F2036" s="69"/>
      <c r="G2036" s="69"/>
      <c r="H2036" s="69"/>
    </row>
    <row r="2037" spans="1:8">
      <c r="A2037" s="58" t="s">
        <v>50</v>
      </c>
      <c r="B2037" s="59" t="s">
        <v>51</v>
      </c>
      <c r="C2037" s="60"/>
      <c r="D2037" s="59"/>
      <c r="E2037" s="60"/>
      <c r="F2037" s="53"/>
      <c r="G2037" s="53"/>
      <c r="H2037" s="67"/>
    </row>
    <row r="2038" spans="1:8">
      <c r="A2038" s="61">
        <v>525113</v>
      </c>
      <c r="B2038" s="62" t="s">
        <v>39</v>
      </c>
      <c r="C2038" s="60"/>
      <c r="D2038" s="59"/>
      <c r="E2038" s="60"/>
      <c r="F2038" s="53"/>
      <c r="G2038" s="53"/>
      <c r="H2038" s="67"/>
    </row>
    <row r="2039" spans="1:8">
      <c r="A2039" s="66" t="s">
        <v>31</v>
      </c>
      <c r="B2039" s="33" t="s">
        <v>148</v>
      </c>
      <c r="C2039" s="53">
        <v>3900000</v>
      </c>
      <c r="D2039" s="53">
        <v>0</v>
      </c>
      <c r="E2039" s="53">
        <v>0</v>
      </c>
      <c r="F2039" s="53">
        <f t="shared" ref="F2039:F2042" si="554">D2039+E2039</f>
        <v>0</v>
      </c>
      <c r="G2039" s="53">
        <f t="shared" ref="G2039:G2042" si="555">C2039-F2039</f>
        <v>3900000</v>
      </c>
      <c r="H2039" s="67">
        <f t="shared" ref="H2039:H2040" si="556">F2039/C2039*100</f>
        <v>0</v>
      </c>
    </row>
    <row r="2040" spans="1:8">
      <c r="A2040" s="66" t="s">
        <v>31</v>
      </c>
      <c r="B2040" s="33" t="s">
        <v>149</v>
      </c>
      <c r="C2040" s="53">
        <v>6760000</v>
      </c>
      <c r="D2040" s="53">
        <v>0</v>
      </c>
      <c r="E2040" s="53">
        <v>0</v>
      </c>
      <c r="F2040" s="53">
        <f t="shared" si="554"/>
        <v>0</v>
      </c>
      <c r="G2040" s="53">
        <f t="shared" si="555"/>
        <v>6760000</v>
      </c>
      <c r="H2040" s="67">
        <f t="shared" si="556"/>
        <v>0</v>
      </c>
    </row>
    <row r="2041" spans="1:8">
      <c r="A2041" s="66">
        <v>525119</v>
      </c>
      <c r="B2041" s="33" t="s">
        <v>63</v>
      </c>
      <c r="C2041" s="53"/>
      <c r="D2041" s="53">
        <v>0</v>
      </c>
      <c r="E2041" s="53"/>
      <c r="F2041" s="53">
        <f t="shared" si="554"/>
        <v>0</v>
      </c>
      <c r="G2041" s="53">
        <f t="shared" si="555"/>
        <v>0</v>
      </c>
      <c r="H2041" s="67"/>
    </row>
    <row r="2042" spans="1:8">
      <c r="A2042" s="66" t="s">
        <v>31</v>
      </c>
      <c r="B2042" s="33" t="s">
        <v>150</v>
      </c>
      <c r="C2042" s="53">
        <v>1700000</v>
      </c>
      <c r="D2042" s="53">
        <v>0</v>
      </c>
      <c r="E2042" s="53">
        <v>0</v>
      </c>
      <c r="F2042" s="53">
        <f t="shared" si="554"/>
        <v>0</v>
      </c>
      <c r="G2042" s="53">
        <f t="shared" si="555"/>
        <v>1700000</v>
      </c>
      <c r="H2042" s="67">
        <f t="shared" ref="H2042" si="557">F2042/C2042*100</f>
        <v>0</v>
      </c>
    </row>
    <row r="2043" spans="1:8">
      <c r="A2043" s="58" t="s">
        <v>56</v>
      </c>
      <c r="B2043" s="59" t="s">
        <v>57</v>
      </c>
      <c r="C2043" s="60"/>
      <c r="D2043" s="60"/>
      <c r="E2043" s="60"/>
      <c r="F2043" s="53"/>
      <c r="G2043" s="53"/>
      <c r="H2043" s="67"/>
    </row>
    <row r="2044" spans="1:8">
      <c r="A2044" s="66">
        <v>525113</v>
      </c>
      <c r="B2044" s="33" t="s">
        <v>39</v>
      </c>
      <c r="C2044" s="53"/>
      <c r="D2044" s="53"/>
      <c r="E2044" s="53"/>
      <c r="F2044" s="53"/>
      <c r="G2044" s="53"/>
      <c r="H2044" s="67"/>
    </row>
    <row r="2045" spans="1:8">
      <c r="A2045" s="66" t="s">
        <v>31</v>
      </c>
      <c r="B2045" s="33" t="s">
        <v>151</v>
      </c>
      <c r="C2045" s="53">
        <v>5100000</v>
      </c>
      <c r="D2045" s="53">
        <v>0</v>
      </c>
      <c r="E2045" s="53">
        <v>0</v>
      </c>
      <c r="F2045" s="53">
        <f t="shared" ref="F2045:F2046" si="558">D2045+E2045</f>
        <v>0</v>
      </c>
      <c r="G2045" s="53">
        <f t="shared" ref="G2045:G2046" si="559">C2045-F2045</f>
        <v>5100000</v>
      </c>
      <c r="H2045" s="67">
        <f t="shared" ref="H2045:H2046" si="560">F2045/C2045*100</f>
        <v>0</v>
      </c>
    </row>
    <row r="2046" spans="1:8">
      <c r="A2046" s="66" t="s">
        <v>31</v>
      </c>
      <c r="B2046" s="33" t="s">
        <v>152</v>
      </c>
      <c r="C2046" s="53">
        <v>11200000</v>
      </c>
      <c r="D2046" s="53">
        <v>0</v>
      </c>
      <c r="E2046" s="53">
        <v>0</v>
      </c>
      <c r="F2046" s="53">
        <f t="shared" si="558"/>
        <v>0</v>
      </c>
      <c r="G2046" s="53">
        <f t="shared" si="559"/>
        <v>11200000</v>
      </c>
      <c r="H2046" s="67">
        <f t="shared" si="560"/>
        <v>0</v>
      </c>
    </row>
    <row r="2047" spans="1:8">
      <c r="A2047" s="66">
        <v>525119</v>
      </c>
      <c r="B2047" s="33" t="s">
        <v>63</v>
      </c>
      <c r="C2047" s="53"/>
      <c r="D2047" s="53"/>
      <c r="E2047" s="53"/>
      <c r="F2047" s="53"/>
      <c r="G2047" s="53"/>
      <c r="H2047" s="67"/>
    </row>
    <row r="2048" spans="1:8">
      <c r="A2048" s="66" t="s">
        <v>31</v>
      </c>
      <c r="B2048" s="33" t="s">
        <v>150</v>
      </c>
      <c r="C2048" s="53">
        <v>2500000</v>
      </c>
      <c r="D2048" s="53">
        <v>0</v>
      </c>
      <c r="E2048" s="53">
        <v>0</v>
      </c>
      <c r="F2048" s="53">
        <f t="shared" ref="F2048" si="561">D2048+E2048</f>
        <v>0</v>
      </c>
      <c r="G2048" s="53">
        <f t="shared" ref="G2048" si="562">C2048-F2048</f>
        <v>2500000</v>
      </c>
      <c r="H2048" s="67">
        <f t="shared" ref="H2048" si="563">F2048/C2048*100</f>
        <v>0</v>
      </c>
    </row>
    <row r="2049" spans="1:8">
      <c r="A2049" s="58" t="s">
        <v>59</v>
      </c>
      <c r="B2049" s="59" t="s">
        <v>60</v>
      </c>
      <c r="C2049" s="60"/>
      <c r="D2049" s="60"/>
      <c r="E2049" s="60"/>
      <c r="F2049" s="53"/>
      <c r="G2049" s="53"/>
      <c r="H2049" s="67"/>
    </row>
    <row r="2050" spans="1:8">
      <c r="A2050" s="66">
        <v>525119</v>
      </c>
      <c r="B2050" s="33" t="s">
        <v>63</v>
      </c>
      <c r="C2050" s="53"/>
      <c r="D2050" s="53"/>
      <c r="E2050" s="53"/>
      <c r="F2050" s="53"/>
      <c r="G2050" s="53"/>
      <c r="H2050" s="67"/>
    </row>
    <row r="2051" spans="1:8">
      <c r="A2051" s="66" t="s">
        <v>31</v>
      </c>
      <c r="B2051" s="33" t="s">
        <v>150</v>
      </c>
      <c r="C2051" s="53">
        <v>1869000</v>
      </c>
      <c r="D2051" s="53">
        <v>0</v>
      </c>
      <c r="E2051" s="53">
        <v>0</v>
      </c>
      <c r="F2051" s="53">
        <f t="shared" ref="F2051" si="564">D2051+E2051</f>
        <v>0</v>
      </c>
      <c r="G2051" s="53">
        <f t="shared" ref="G2051" si="565">C2051-F2051</f>
        <v>1869000</v>
      </c>
      <c r="H2051" s="67">
        <f t="shared" ref="H2051" si="566">F2051/C2051*100</f>
        <v>0</v>
      </c>
    </row>
    <row r="2052" spans="1:8" ht="13.5" thickBot="1">
      <c r="A2052" s="231"/>
      <c r="B2052" s="36"/>
      <c r="C2052" s="37"/>
      <c r="D2052" s="36"/>
      <c r="E2052" s="37"/>
      <c r="F2052" s="36"/>
      <c r="G2052" s="36"/>
      <c r="H2052" s="36"/>
    </row>
    <row r="2053" spans="1:8" ht="21" customHeight="1" thickTop="1">
      <c r="A2053" s="40"/>
      <c r="B2053" s="262" t="s">
        <v>166</v>
      </c>
      <c r="C2053" s="41">
        <f>SUM(C1916:C2051)</f>
        <v>1543895000</v>
      </c>
      <c r="D2053" s="41">
        <f t="shared" ref="D2053:G2053" si="567">SUM(D1916:D2051)</f>
        <v>233332200</v>
      </c>
      <c r="E2053" s="41">
        <f t="shared" si="567"/>
        <v>24779600</v>
      </c>
      <c r="F2053" s="41">
        <f t="shared" si="567"/>
        <v>258111800</v>
      </c>
      <c r="G2053" s="41">
        <f t="shared" si="567"/>
        <v>1285783200</v>
      </c>
      <c r="H2053" s="44">
        <f>F2053/C2053*100</f>
        <v>16.718222417975316</v>
      </c>
    </row>
    <row r="2055" spans="1:8" ht="13.5">
      <c r="F2055" s="464" t="s">
        <v>519</v>
      </c>
      <c r="G2055" s="464"/>
      <c r="H2055" s="464"/>
    </row>
    <row r="2056" spans="1:8" ht="13.5">
      <c r="F2056" s="259"/>
      <c r="G2056" s="259"/>
      <c r="H2056" s="259"/>
    </row>
    <row r="2057" spans="1:8" ht="13.5">
      <c r="F2057" s="464" t="s">
        <v>154</v>
      </c>
      <c r="G2057" s="464"/>
      <c r="H2057" s="464"/>
    </row>
    <row r="2058" spans="1:8" ht="13.5">
      <c r="F2058" s="464" t="s">
        <v>155</v>
      </c>
      <c r="G2058" s="464"/>
      <c r="H2058" s="464"/>
    </row>
    <row r="2059" spans="1:8" ht="13.5">
      <c r="F2059" s="20"/>
      <c r="G2059" s="20"/>
      <c r="H2059" s="21"/>
    </row>
    <row r="2060" spans="1:8" ht="13.5">
      <c r="F2060" s="20"/>
      <c r="G2060" s="20"/>
      <c r="H2060" s="21"/>
    </row>
    <row r="2061" spans="1:8" ht="13.5">
      <c r="F2061" s="20"/>
      <c r="G2061" s="20"/>
      <c r="H2061" s="20"/>
    </row>
    <row r="2062" spans="1:8" ht="13.5">
      <c r="F2062" s="465" t="s">
        <v>156</v>
      </c>
      <c r="G2062" s="465"/>
      <c r="H2062" s="465"/>
    </row>
    <row r="2063" spans="1:8" ht="13.5">
      <c r="F2063" s="456" t="s">
        <v>157</v>
      </c>
      <c r="G2063" s="456"/>
      <c r="H2063" s="456"/>
    </row>
    <row r="2064" spans="1:8">
      <c r="F2064" s="22"/>
      <c r="G2064" s="1"/>
    </row>
    <row r="2065" spans="6:7">
      <c r="F2065" s="22"/>
      <c r="G2065" s="1"/>
    </row>
    <row r="2067" spans="6:7">
      <c r="F2067" s="22"/>
      <c r="G2067" s="1"/>
    </row>
    <row r="2068" spans="6:7">
      <c r="F2068" s="22"/>
      <c r="G2068" s="1"/>
    </row>
    <row r="2099" spans="1:8" ht="15.75">
      <c r="A2099" s="457" t="s">
        <v>0</v>
      </c>
      <c r="B2099" s="457"/>
      <c r="C2099" s="457"/>
      <c r="D2099" s="457"/>
      <c r="E2099" s="457"/>
      <c r="F2099" s="457"/>
      <c r="G2099" s="457"/>
      <c r="H2099" s="457"/>
    </row>
    <row r="2100" spans="1:8" ht="15.75">
      <c r="A2100" s="457" t="s">
        <v>1</v>
      </c>
      <c r="B2100" s="457"/>
      <c r="C2100" s="457"/>
      <c r="D2100" s="457"/>
      <c r="E2100" s="457"/>
      <c r="F2100" s="457"/>
      <c r="G2100" s="457"/>
      <c r="H2100" s="457"/>
    </row>
    <row r="2101" spans="1:8" ht="15.75">
      <c r="A2101" s="457" t="s">
        <v>2</v>
      </c>
      <c r="B2101" s="457"/>
      <c r="C2101" s="457"/>
      <c r="D2101" s="457"/>
      <c r="E2101" s="457"/>
      <c r="F2101" s="457"/>
      <c r="G2101" s="457"/>
      <c r="H2101" s="457"/>
    </row>
    <row r="2102" spans="1:8">
      <c r="A2102" s="2"/>
      <c r="B2102" s="2"/>
      <c r="C2102" s="2"/>
      <c r="D2102" s="2"/>
      <c r="E2102" s="2"/>
      <c r="F2102" s="2"/>
      <c r="G2102" s="2"/>
      <c r="H2102" s="2"/>
    </row>
    <row r="2103" spans="1:8">
      <c r="A2103" s="2" t="s">
        <v>3</v>
      </c>
      <c r="B2103" s="2"/>
      <c r="C2103" s="2"/>
      <c r="D2103" s="2"/>
      <c r="E2103" s="2"/>
      <c r="F2103" s="2"/>
      <c r="G2103" s="2"/>
      <c r="H2103" s="2"/>
    </row>
    <row r="2104" spans="1:8">
      <c r="A2104" s="2" t="s">
        <v>520</v>
      </c>
      <c r="B2104" s="2"/>
      <c r="C2104" s="2"/>
      <c r="D2104" s="2"/>
      <c r="E2104" s="2"/>
      <c r="F2104" s="2"/>
      <c r="G2104" s="2"/>
      <c r="H2104" s="2"/>
    </row>
    <row r="2105" spans="1:8">
      <c r="A2105" s="2" t="s">
        <v>521</v>
      </c>
      <c r="B2105" s="1"/>
      <c r="C2105" s="2"/>
      <c r="D2105" s="2"/>
      <c r="E2105" s="2"/>
      <c r="F2105" s="2"/>
      <c r="G2105" s="2"/>
      <c r="H2105" s="2"/>
    </row>
    <row r="2106" spans="1:8">
      <c r="A2106" s="1"/>
      <c r="B2106" s="1"/>
      <c r="C2106" s="3"/>
      <c r="D2106" s="1"/>
      <c r="E2106" s="3"/>
      <c r="F2106" s="1"/>
      <c r="G2106" s="1"/>
    </row>
    <row r="2107" spans="1:8">
      <c r="A2107" s="1"/>
      <c r="B2107" s="1"/>
      <c r="C2107" s="3"/>
      <c r="D2107" s="1"/>
      <c r="E2107" s="3"/>
      <c r="F2107" s="22"/>
      <c r="G2107" s="1"/>
    </row>
    <row r="2108" spans="1:8">
      <c r="A2108" s="458" t="s">
        <v>4</v>
      </c>
      <c r="B2108" s="461" t="s">
        <v>5</v>
      </c>
      <c r="C2108" s="260"/>
      <c r="D2108" s="260" t="s">
        <v>6</v>
      </c>
      <c r="E2108" s="260" t="s">
        <v>7</v>
      </c>
      <c r="F2108" s="260" t="s">
        <v>6</v>
      </c>
      <c r="G2108" s="260" t="s">
        <v>8</v>
      </c>
      <c r="H2108" s="260" t="s">
        <v>9</v>
      </c>
    </row>
    <row r="2109" spans="1:8">
      <c r="A2109" s="459"/>
      <c r="B2109" s="462"/>
      <c r="C2109" s="261" t="s">
        <v>10</v>
      </c>
      <c r="D2109" s="261" t="s">
        <v>11</v>
      </c>
      <c r="E2109" s="261" t="s">
        <v>12</v>
      </c>
      <c r="F2109" s="261" t="s">
        <v>13</v>
      </c>
      <c r="G2109" s="261" t="s">
        <v>14</v>
      </c>
      <c r="H2109" s="261" t="s">
        <v>15</v>
      </c>
    </row>
    <row r="2110" spans="1:8">
      <c r="A2110" s="459"/>
      <c r="B2110" s="462"/>
      <c r="C2110" s="261"/>
      <c r="D2110" s="261" t="s">
        <v>16</v>
      </c>
      <c r="E2110" s="261"/>
      <c r="F2110" s="261" t="s">
        <v>17</v>
      </c>
      <c r="G2110" s="261" t="s">
        <v>18</v>
      </c>
      <c r="H2110" s="261" t="s">
        <v>19</v>
      </c>
    </row>
    <row r="2111" spans="1:8">
      <c r="A2111" s="460"/>
      <c r="B2111" s="463"/>
      <c r="C2111" s="261" t="s">
        <v>20</v>
      </c>
      <c r="D2111" s="262" t="s">
        <v>20</v>
      </c>
      <c r="E2111" s="262" t="s">
        <v>20</v>
      </c>
      <c r="F2111" s="262" t="s">
        <v>20</v>
      </c>
      <c r="G2111" s="262" t="s">
        <v>20</v>
      </c>
      <c r="H2111" s="261" t="s">
        <v>21</v>
      </c>
    </row>
    <row r="2112" spans="1:8">
      <c r="A2112" s="7">
        <v>1</v>
      </c>
      <c r="B2112" s="7">
        <v>2</v>
      </c>
      <c r="C2112" s="8">
        <v>3</v>
      </c>
      <c r="D2112" s="9">
        <v>4</v>
      </c>
      <c r="E2112" s="8">
        <v>5</v>
      </c>
      <c r="F2112" s="8">
        <v>6</v>
      </c>
      <c r="G2112" s="8">
        <v>7</v>
      </c>
      <c r="H2112" s="8">
        <v>8</v>
      </c>
    </row>
    <row r="2113" spans="1:8">
      <c r="A2113" s="33" t="s">
        <v>22</v>
      </c>
      <c r="B2113" s="52" t="s">
        <v>170</v>
      </c>
      <c r="C2113" s="34"/>
      <c r="D2113" s="33"/>
      <c r="E2113" s="53"/>
      <c r="F2113" s="33"/>
      <c r="G2113" s="33"/>
      <c r="H2113" s="33"/>
    </row>
    <row r="2114" spans="1:8">
      <c r="A2114" s="33" t="s">
        <v>23</v>
      </c>
      <c r="B2114" s="33" t="s">
        <v>24</v>
      </c>
      <c r="C2114" s="53"/>
      <c r="D2114" s="33"/>
      <c r="E2114" s="53"/>
      <c r="F2114" s="33"/>
      <c r="G2114" s="33"/>
      <c r="H2114" s="33"/>
    </row>
    <row r="2115" spans="1:8">
      <c r="A2115" s="33" t="s">
        <v>25</v>
      </c>
      <c r="B2115" s="33" t="s">
        <v>161</v>
      </c>
      <c r="C2115" s="53"/>
      <c r="D2115" s="33"/>
      <c r="E2115" s="53"/>
      <c r="F2115" s="33"/>
      <c r="G2115" s="33"/>
      <c r="H2115" s="33"/>
    </row>
    <row r="2116" spans="1:8">
      <c r="A2116" s="33" t="s">
        <v>26</v>
      </c>
      <c r="B2116" s="33" t="s">
        <v>27</v>
      </c>
      <c r="C2116" s="53"/>
      <c r="D2116" s="33"/>
      <c r="E2116" s="53"/>
      <c r="F2116" s="33"/>
      <c r="G2116" s="33"/>
      <c r="H2116" s="33"/>
    </row>
    <row r="2117" spans="1:8">
      <c r="A2117" s="54">
        <v>51</v>
      </c>
      <c r="B2117" s="54" t="s">
        <v>28</v>
      </c>
      <c r="C2117" s="55"/>
      <c r="D2117" s="55"/>
      <c r="E2117" s="56"/>
      <c r="F2117" s="57"/>
      <c r="G2117" s="57"/>
      <c r="H2117" s="57"/>
    </row>
    <row r="2118" spans="1:8">
      <c r="A2118" s="58" t="s">
        <v>29</v>
      </c>
      <c r="B2118" s="59" t="s">
        <v>62</v>
      </c>
      <c r="C2118" s="60"/>
      <c r="D2118" s="230"/>
      <c r="E2118" s="230"/>
      <c r="F2118" s="68"/>
      <c r="G2118" s="68"/>
      <c r="H2118" s="64"/>
    </row>
    <row r="2119" spans="1:8">
      <c r="A2119" s="61">
        <v>525112</v>
      </c>
      <c r="B2119" s="62" t="s">
        <v>32</v>
      </c>
      <c r="C2119" s="63"/>
      <c r="D2119" s="64"/>
      <c r="E2119" s="65"/>
      <c r="F2119" s="64"/>
      <c r="G2119" s="64"/>
      <c r="H2119" s="64"/>
    </row>
    <row r="2120" spans="1:8">
      <c r="A2120" s="66" t="s">
        <v>31</v>
      </c>
      <c r="B2120" s="33" t="s">
        <v>33</v>
      </c>
      <c r="C2120" s="53">
        <v>10000000</v>
      </c>
      <c r="D2120" s="53">
        <v>7555500</v>
      </c>
      <c r="E2120" s="53">
        <v>0</v>
      </c>
      <c r="F2120" s="53">
        <f>D2120+E2120</f>
        <v>7555500</v>
      </c>
      <c r="G2120" s="53">
        <f>C2120-F2120</f>
        <v>2444500</v>
      </c>
      <c r="H2120" s="67">
        <f>F2120/C2120*100</f>
        <v>75.555000000000007</v>
      </c>
    </row>
    <row r="2121" spans="1:8">
      <c r="A2121" s="70" t="s">
        <v>31</v>
      </c>
      <c r="B2121" s="33" t="s">
        <v>35</v>
      </c>
      <c r="C2121" s="53">
        <v>4200000</v>
      </c>
      <c r="D2121" s="53">
        <v>0</v>
      </c>
      <c r="E2121" s="53">
        <v>0</v>
      </c>
      <c r="F2121" s="53">
        <f t="shared" ref="F2121" si="568">D2121+E2121</f>
        <v>0</v>
      </c>
      <c r="G2121" s="53">
        <f t="shared" ref="G2121" si="569">C2121-F2121</f>
        <v>4200000</v>
      </c>
      <c r="H2121" s="67">
        <f t="shared" ref="H2121" si="570">F2121/C2121*100</f>
        <v>0</v>
      </c>
    </row>
    <row r="2122" spans="1:8">
      <c r="A2122" s="61">
        <v>525113</v>
      </c>
      <c r="B2122" s="62" t="s">
        <v>39</v>
      </c>
      <c r="C2122" s="63"/>
      <c r="D2122" s="53"/>
      <c r="E2122" s="53"/>
      <c r="F2122" s="53"/>
      <c r="G2122" s="53"/>
      <c r="H2122" s="67"/>
    </row>
    <row r="2123" spans="1:8">
      <c r="A2123" s="61"/>
      <c r="B2123" s="33" t="s">
        <v>376</v>
      </c>
      <c r="C2123" s="53">
        <v>9000000</v>
      </c>
      <c r="D2123" s="53">
        <v>7200000</v>
      </c>
      <c r="E2123" s="53">
        <v>0</v>
      </c>
      <c r="F2123" s="53">
        <f>D2123+E2123</f>
        <v>7200000</v>
      </c>
      <c r="G2123" s="53">
        <f>C2123-F2123</f>
        <v>1800000</v>
      </c>
      <c r="H2123" s="67">
        <f t="shared" ref="H2123:H2124" si="571">F2123/C2123*100</f>
        <v>80</v>
      </c>
    </row>
    <row r="2124" spans="1:8">
      <c r="A2124" s="66" t="s">
        <v>31</v>
      </c>
      <c r="B2124" s="33" t="s">
        <v>40</v>
      </c>
      <c r="C2124" s="53">
        <v>5400000</v>
      </c>
      <c r="D2124" s="53">
        <v>0</v>
      </c>
      <c r="E2124" s="53">
        <v>0</v>
      </c>
      <c r="F2124" s="53">
        <f t="shared" ref="F2124" si="572">D2124+E2124</f>
        <v>0</v>
      </c>
      <c r="G2124" s="53">
        <f t="shared" ref="G2124" si="573">C2124-F2124</f>
        <v>5400000</v>
      </c>
      <c r="H2124" s="67">
        <f t="shared" si="571"/>
        <v>0</v>
      </c>
    </row>
    <row r="2125" spans="1:8">
      <c r="A2125" s="61">
        <v>525115</v>
      </c>
      <c r="B2125" s="62" t="s">
        <v>43</v>
      </c>
      <c r="C2125" s="63"/>
      <c r="D2125" s="53"/>
      <c r="E2125" s="53"/>
      <c r="F2125" s="53"/>
      <c r="G2125" s="53"/>
      <c r="H2125" s="67"/>
    </row>
    <row r="2126" spans="1:8">
      <c r="A2126" s="61"/>
      <c r="B2126" s="33" t="s">
        <v>377</v>
      </c>
      <c r="C2126" s="53">
        <v>10200000</v>
      </c>
      <c r="D2126" s="53">
        <v>10200000</v>
      </c>
      <c r="E2126" s="53">
        <v>0</v>
      </c>
      <c r="F2126" s="53">
        <f t="shared" ref="F2126:F2131" si="574">D2126+E2126</f>
        <v>10200000</v>
      </c>
      <c r="G2126" s="53">
        <f t="shared" ref="G2126:G2131" si="575">C2126-F2126</f>
        <v>0</v>
      </c>
      <c r="H2126" s="67">
        <f t="shared" ref="H2126:H2131" si="576">F2126/C2126*100</f>
        <v>100</v>
      </c>
    </row>
    <row r="2127" spans="1:8">
      <c r="A2127" s="61"/>
      <c r="B2127" s="33" t="s">
        <v>378</v>
      </c>
      <c r="C2127" s="53">
        <v>10200000</v>
      </c>
      <c r="D2127" s="53">
        <v>10200000</v>
      </c>
      <c r="E2127" s="53">
        <v>0</v>
      </c>
      <c r="F2127" s="53">
        <f t="shared" si="574"/>
        <v>10200000</v>
      </c>
      <c r="G2127" s="53">
        <f t="shared" si="575"/>
        <v>0</v>
      </c>
      <c r="H2127" s="67">
        <f t="shared" si="576"/>
        <v>100</v>
      </c>
    </row>
    <row r="2128" spans="1:8">
      <c r="A2128" s="66" t="s">
        <v>31</v>
      </c>
      <c r="B2128" s="33" t="s">
        <v>44</v>
      </c>
      <c r="C2128" s="53">
        <v>4000000</v>
      </c>
      <c r="D2128" s="53">
        <v>0</v>
      </c>
      <c r="E2128" s="53">
        <v>0</v>
      </c>
      <c r="F2128" s="53">
        <f t="shared" si="574"/>
        <v>0</v>
      </c>
      <c r="G2128" s="53">
        <f t="shared" si="575"/>
        <v>4000000</v>
      </c>
      <c r="H2128" s="67">
        <f t="shared" si="576"/>
        <v>0</v>
      </c>
    </row>
    <row r="2129" spans="1:8">
      <c r="A2129" s="66" t="s">
        <v>31</v>
      </c>
      <c r="B2129" s="33" t="s">
        <v>45</v>
      </c>
      <c r="C2129" s="53">
        <v>1200000</v>
      </c>
      <c r="D2129" s="53">
        <v>0</v>
      </c>
      <c r="E2129" s="53">
        <v>0</v>
      </c>
      <c r="F2129" s="53">
        <f t="shared" si="574"/>
        <v>0</v>
      </c>
      <c r="G2129" s="53">
        <f t="shared" si="575"/>
        <v>1200000</v>
      </c>
      <c r="H2129" s="67">
        <f t="shared" si="576"/>
        <v>0</v>
      </c>
    </row>
    <row r="2130" spans="1:8">
      <c r="A2130" s="66" t="s">
        <v>31</v>
      </c>
      <c r="B2130" s="33" t="s">
        <v>46</v>
      </c>
      <c r="C2130" s="53">
        <v>3000000</v>
      </c>
      <c r="D2130" s="53">
        <v>0</v>
      </c>
      <c r="E2130" s="53">
        <v>0</v>
      </c>
      <c r="F2130" s="53">
        <f t="shared" si="574"/>
        <v>0</v>
      </c>
      <c r="G2130" s="53">
        <f t="shared" si="575"/>
        <v>3000000</v>
      </c>
      <c r="H2130" s="67">
        <f t="shared" si="576"/>
        <v>0</v>
      </c>
    </row>
    <row r="2131" spans="1:8">
      <c r="A2131" s="66" t="s">
        <v>31</v>
      </c>
      <c r="B2131" s="33" t="s">
        <v>47</v>
      </c>
      <c r="C2131" s="53">
        <v>3800000</v>
      </c>
      <c r="D2131" s="53">
        <v>0</v>
      </c>
      <c r="E2131" s="53">
        <v>0</v>
      </c>
      <c r="F2131" s="53">
        <f t="shared" si="574"/>
        <v>0</v>
      </c>
      <c r="G2131" s="53">
        <f t="shared" si="575"/>
        <v>3800000</v>
      </c>
      <c r="H2131" s="67">
        <f t="shared" si="576"/>
        <v>0</v>
      </c>
    </row>
    <row r="2132" spans="1:8">
      <c r="A2132" s="61">
        <v>525119</v>
      </c>
      <c r="B2132" s="62" t="s">
        <v>63</v>
      </c>
      <c r="C2132" s="53"/>
      <c r="D2132" s="53"/>
      <c r="E2132" s="53"/>
      <c r="F2132" s="53"/>
      <c r="G2132" s="53"/>
      <c r="H2132" s="67"/>
    </row>
    <row r="2133" spans="1:8">
      <c r="A2133" s="66"/>
      <c r="B2133" s="33" t="s">
        <v>485</v>
      </c>
      <c r="C2133" s="53">
        <v>33660000</v>
      </c>
      <c r="D2133" s="53">
        <v>0</v>
      </c>
      <c r="E2133" s="53">
        <v>0</v>
      </c>
      <c r="F2133" s="53">
        <f t="shared" ref="F2133:F2135" si="577">D2133+E2133</f>
        <v>0</v>
      </c>
      <c r="G2133" s="53">
        <f t="shared" ref="G2133:G2135" si="578">C2133-F2133</f>
        <v>33660000</v>
      </c>
      <c r="H2133" s="67">
        <f t="shared" ref="H2133:H2135" si="579">F2133/C2133*100</f>
        <v>0</v>
      </c>
    </row>
    <row r="2134" spans="1:8">
      <c r="A2134" s="66"/>
      <c r="B2134" s="33" t="s">
        <v>486</v>
      </c>
      <c r="C2134" s="53">
        <v>8250000</v>
      </c>
      <c r="D2134" s="53">
        <v>0</v>
      </c>
      <c r="E2134" s="53">
        <v>0</v>
      </c>
      <c r="F2134" s="53">
        <f t="shared" si="577"/>
        <v>0</v>
      </c>
      <c r="G2134" s="53">
        <f t="shared" si="578"/>
        <v>8250000</v>
      </c>
      <c r="H2134" s="67">
        <f t="shared" si="579"/>
        <v>0</v>
      </c>
    </row>
    <row r="2135" spans="1:8">
      <c r="A2135" s="66"/>
      <c r="B2135" s="33" t="s">
        <v>487</v>
      </c>
      <c r="C2135" s="53">
        <v>26400000</v>
      </c>
      <c r="D2135" s="53">
        <v>26000000</v>
      </c>
      <c r="E2135" s="53">
        <v>0</v>
      </c>
      <c r="F2135" s="53">
        <f t="shared" si="577"/>
        <v>26000000</v>
      </c>
      <c r="G2135" s="53">
        <f t="shared" si="578"/>
        <v>400000</v>
      </c>
      <c r="H2135" s="67">
        <f t="shared" si="579"/>
        <v>98.484848484848484</v>
      </c>
    </row>
    <row r="2136" spans="1:8">
      <c r="A2136" s="61">
        <v>53712</v>
      </c>
      <c r="B2136" s="62" t="s">
        <v>478</v>
      </c>
      <c r="C2136" s="53"/>
      <c r="D2136" s="53"/>
      <c r="E2136" s="53"/>
      <c r="F2136" s="53"/>
      <c r="G2136" s="53"/>
      <c r="H2136" s="67"/>
    </row>
    <row r="2137" spans="1:8">
      <c r="A2137" s="66"/>
      <c r="B2137" s="33" t="s">
        <v>488</v>
      </c>
      <c r="C2137" s="53">
        <v>12000000</v>
      </c>
      <c r="D2137" s="53">
        <v>0</v>
      </c>
      <c r="E2137" s="53">
        <v>0</v>
      </c>
      <c r="F2137" s="53">
        <f t="shared" ref="F2137:F2139" si="580">D2137+E2137</f>
        <v>0</v>
      </c>
      <c r="G2137" s="53">
        <f t="shared" ref="G2137:G2139" si="581">C2137-F2137</f>
        <v>12000000</v>
      </c>
      <c r="H2137" s="67">
        <f t="shared" ref="H2137:H2139" si="582">F2137/C2137*100</f>
        <v>0</v>
      </c>
    </row>
    <row r="2138" spans="1:8">
      <c r="A2138" s="66"/>
      <c r="B2138" s="33" t="s">
        <v>501</v>
      </c>
      <c r="C2138" s="53">
        <v>93500000</v>
      </c>
      <c r="D2138" s="53">
        <v>0</v>
      </c>
      <c r="E2138" s="53">
        <v>83600000</v>
      </c>
      <c r="F2138" s="53">
        <f t="shared" si="580"/>
        <v>83600000</v>
      </c>
      <c r="G2138" s="53">
        <f t="shared" si="581"/>
        <v>9900000</v>
      </c>
      <c r="H2138" s="67">
        <f t="shared" si="582"/>
        <v>89.411764705882362</v>
      </c>
    </row>
    <row r="2139" spans="1:8">
      <c r="A2139" s="66"/>
      <c r="B2139" s="33" t="s">
        <v>490</v>
      </c>
      <c r="C2139" s="53">
        <v>250000000</v>
      </c>
      <c r="D2139" s="53">
        <v>0</v>
      </c>
      <c r="E2139" s="53">
        <v>0</v>
      </c>
      <c r="F2139" s="53">
        <f t="shared" si="580"/>
        <v>0</v>
      </c>
      <c r="G2139" s="53">
        <f t="shared" si="581"/>
        <v>250000000</v>
      </c>
      <c r="H2139" s="67">
        <f t="shared" si="582"/>
        <v>0</v>
      </c>
    </row>
    <row r="2140" spans="1:8">
      <c r="A2140" s="61" t="s">
        <v>479</v>
      </c>
      <c r="B2140" s="62" t="s">
        <v>480</v>
      </c>
      <c r="C2140" s="53"/>
      <c r="D2140" s="53"/>
      <c r="E2140" s="53"/>
      <c r="F2140" s="53"/>
      <c r="G2140" s="53"/>
      <c r="H2140" s="67"/>
    </row>
    <row r="2141" spans="1:8">
      <c r="A2141" s="61" t="s">
        <v>31</v>
      </c>
      <c r="B2141" s="33" t="s">
        <v>481</v>
      </c>
      <c r="C2141" s="53">
        <v>5000000</v>
      </c>
      <c r="D2141" s="53">
        <v>5000000</v>
      </c>
      <c r="E2141" s="53"/>
      <c r="F2141" s="53">
        <f t="shared" ref="F2141" si="583">D2141+E2141</f>
        <v>5000000</v>
      </c>
      <c r="G2141" s="53">
        <f t="shared" ref="G2141" si="584">C2141-F2141</f>
        <v>0</v>
      </c>
      <c r="H2141" s="67">
        <f t="shared" ref="H2141" si="585">F2141/C2141*100</f>
        <v>100</v>
      </c>
    </row>
    <row r="2142" spans="1:8">
      <c r="A2142" s="58" t="s">
        <v>50</v>
      </c>
      <c r="B2142" s="59" t="s">
        <v>51</v>
      </c>
      <c r="C2142" s="60"/>
      <c r="D2142" s="53"/>
      <c r="E2142" s="60"/>
      <c r="F2142" s="53"/>
      <c r="G2142" s="53"/>
      <c r="H2142" s="67"/>
    </row>
    <row r="2143" spans="1:8">
      <c r="A2143" s="61">
        <v>525112</v>
      </c>
      <c r="B2143" s="62" t="s">
        <v>32</v>
      </c>
      <c r="C2143" s="63"/>
      <c r="D2143" s="53"/>
      <c r="E2143" s="53"/>
      <c r="F2143" s="53"/>
      <c r="G2143" s="53"/>
      <c r="H2143" s="67"/>
    </row>
    <row r="2144" spans="1:8">
      <c r="A2144" s="66" t="s">
        <v>31</v>
      </c>
      <c r="B2144" s="33" t="s">
        <v>53</v>
      </c>
      <c r="C2144" s="53">
        <v>1175000</v>
      </c>
      <c r="D2144" s="53">
        <v>0</v>
      </c>
      <c r="E2144" s="53">
        <v>0</v>
      </c>
      <c r="F2144" s="53">
        <f t="shared" ref="F2144:F2145" si="586">D2144+E2144</f>
        <v>0</v>
      </c>
      <c r="G2144" s="53">
        <f t="shared" ref="G2144:G2145" si="587">C2144-F2144</f>
        <v>1175000</v>
      </c>
      <c r="H2144" s="67">
        <f t="shared" ref="H2144:H2145" si="588">F2144/C2144*100</f>
        <v>0</v>
      </c>
    </row>
    <row r="2145" spans="1:8">
      <c r="A2145" s="66" t="s">
        <v>31</v>
      </c>
      <c r="B2145" s="33" t="s">
        <v>54</v>
      </c>
      <c r="C2145" s="53">
        <v>1880000</v>
      </c>
      <c r="D2145" s="53">
        <v>0</v>
      </c>
      <c r="E2145" s="53">
        <v>0</v>
      </c>
      <c r="F2145" s="53">
        <f t="shared" si="586"/>
        <v>0</v>
      </c>
      <c r="G2145" s="53">
        <f t="shared" si="587"/>
        <v>1880000</v>
      </c>
      <c r="H2145" s="67">
        <f t="shared" si="588"/>
        <v>0</v>
      </c>
    </row>
    <row r="2146" spans="1:8">
      <c r="A2146" s="61">
        <v>525113</v>
      </c>
      <c r="B2146" s="62" t="s">
        <v>39</v>
      </c>
      <c r="C2146" s="63"/>
      <c r="D2146" s="53"/>
      <c r="E2146" s="53"/>
      <c r="F2146" s="53"/>
      <c r="G2146" s="53"/>
      <c r="H2146" s="67"/>
    </row>
    <row r="2147" spans="1:8">
      <c r="A2147" s="66" t="s">
        <v>31</v>
      </c>
      <c r="B2147" s="33" t="s">
        <v>52</v>
      </c>
      <c r="C2147" s="53">
        <v>2000000</v>
      </c>
      <c r="D2147" s="53">
        <v>0</v>
      </c>
      <c r="E2147" s="53">
        <v>0</v>
      </c>
      <c r="F2147" s="53">
        <f t="shared" ref="F2147" si="589">D2147+E2147</f>
        <v>0</v>
      </c>
      <c r="G2147" s="53">
        <f t="shared" ref="G2147" si="590">C2147-F2147</f>
        <v>2000000</v>
      </c>
      <c r="H2147" s="67">
        <f t="shared" ref="H2147" si="591">F2147/C2147*100</f>
        <v>0</v>
      </c>
    </row>
    <row r="2148" spans="1:8">
      <c r="A2148" s="61">
        <v>525115</v>
      </c>
      <c r="B2148" s="62" t="s">
        <v>43</v>
      </c>
      <c r="C2148" s="63"/>
      <c r="D2148" s="53"/>
      <c r="E2148" s="53"/>
      <c r="F2148" s="53"/>
      <c r="G2148" s="53"/>
      <c r="H2148" s="67"/>
    </row>
    <row r="2149" spans="1:8">
      <c r="A2149" s="66" t="s">
        <v>31</v>
      </c>
      <c r="B2149" s="33" t="s">
        <v>55</v>
      </c>
      <c r="C2149" s="53">
        <v>500000</v>
      </c>
      <c r="D2149" s="53">
        <v>0</v>
      </c>
      <c r="E2149" s="53">
        <v>0</v>
      </c>
      <c r="F2149" s="53">
        <f t="shared" ref="F2149" si="592">D2149+E2149</f>
        <v>0</v>
      </c>
      <c r="G2149" s="53">
        <f t="shared" ref="G2149" si="593">C2149-F2149</f>
        <v>500000</v>
      </c>
      <c r="H2149" s="67">
        <f t="shared" ref="H2149" si="594">F2149/C2149*100</f>
        <v>0</v>
      </c>
    </row>
    <row r="2150" spans="1:8">
      <c r="A2150" s="58" t="s">
        <v>56</v>
      </c>
      <c r="B2150" s="59" t="s">
        <v>57</v>
      </c>
      <c r="C2150" s="60"/>
      <c r="D2150" s="53"/>
      <c r="E2150" s="60"/>
      <c r="F2150" s="53"/>
      <c r="G2150" s="53"/>
      <c r="H2150" s="67"/>
    </row>
    <row r="2151" spans="1:8">
      <c r="A2151" s="61">
        <v>525111</v>
      </c>
      <c r="B2151" s="62" t="s">
        <v>30</v>
      </c>
      <c r="C2151" s="63"/>
      <c r="D2151" s="53"/>
      <c r="E2151" s="53"/>
      <c r="F2151" s="53"/>
      <c r="G2151" s="53"/>
      <c r="H2151" s="67"/>
    </row>
    <row r="2152" spans="1:8">
      <c r="A2152" s="66" t="s">
        <v>31</v>
      </c>
      <c r="B2152" s="33" t="s">
        <v>58</v>
      </c>
      <c r="C2152" s="53">
        <v>2000000</v>
      </c>
      <c r="D2152" s="53">
        <v>2000000</v>
      </c>
      <c r="E2152" s="53"/>
      <c r="F2152" s="53">
        <f t="shared" ref="F2152" si="595">D2152+E2152</f>
        <v>2000000</v>
      </c>
      <c r="G2152" s="53">
        <f t="shared" ref="G2152" si="596">C2152-F2152</f>
        <v>0</v>
      </c>
      <c r="H2152" s="67">
        <f t="shared" ref="H2152" si="597">F2152/C2152*100</f>
        <v>100</v>
      </c>
    </row>
    <row r="2153" spans="1:8">
      <c r="A2153" s="61">
        <v>525112</v>
      </c>
      <c r="B2153" s="62" t="s">
        <v>32</v>
      </c>
      <c r="C2153" s="63"/>
      <c r="D2153" s="53">
        <v>0</v>
      </c>
      <c r="E2153" s="53"/>
      <c r="F2153" s="53"/>
      <c r="G2153" s="53"/>
      <c r="H2153" s="67"/>
    </row>
    <row r="2154" spans="1:8">
      <c r="A2154" s="66" t="s">
        <v>31</v>
      </c>
      <c r="B2154" s="33" t="s">
        <v>53</v>
      </c>
      <c r="C2154" s="53">
        <v>2025000</v>
      </c>
      <c r="D2154" s="53">
        <v>3250000</v>
      </c>
      <c r="E2154" s="53">
        <v>0</v>
      </c>
      <c r="F2154" s="53">
        <f t="shared" ref="F2154:F2155" si="598">D2154+E2154</f>
        <v>3250000</v>
      </c>
      <c r="G2154" s="53">
        <f t="shared" ref="G2154:G2155" si="599">C2154-F2154</f>
        <v>-1225000</v>
      </c>
      <c r="H2154" s="67">
        <f t="shared" ref="H2154:H2155" si="600">F2154/C2154*100</f>
        <v>160.49382716049382</v>
      </c>
    </row>
    <row r="2155" spans="1:8">
      <c r="A2155" s="66" t="s">
        <v>31</v>
      </c>
      <c r="B2155" s="33" t="s">
        <v>54</v>
      </c>
      <c r="C2155" s="53">
        <v>3240000</v>
      </c>
      <c r="D2155" s="53">
        <v>1984500</v>
      </c>
      <c r="E2155" s="53">
        <v>0</v>
      </c>
      <c r="F2155" s="53">
        <f t="shared" si="598"/>
        <v>1984500</v>
      </c>
      <c r="G2155" s="53">
        <f t="shared" si="599"/>
        <v>1255500</v>
      </c>
      <c r="H2155" s="67">
        <f t="shared" si="600"/>
        <v>61.250000000000007</v>
      </c>
    </row>
    <row r="2156" spans="1:8">
      <c r="A2156" s="54">
        <v>52</v>
      </c>
      <c r="B2156" s="54" t="s">
        <v>61</v>
      </c>
      <c r="C2156" s="55"/>
      <c r="D2156" s="56"/>
      <c r="E2156" s="56"/>
      <c r="F2156" s="56"/>
      <c r="G2156" s="56"/>
      <c r="H2156" s="69"/>
    </row>
    <row r="2157" spans="1:8">
      <c r="A2157" s="58" t="s">
        <v>29</v>
      </c>
      <c r="B2157" s="59" t="s">
        <v>62</v>
      </c>
      <c r="C2157" s="60"/>
      <c r="D2157" s="53"/>
      <c r="E2157" s="60"/>
      <c r="F2157" s="53"/>
      <c r="G2157" s="53"/>
      <c r="H2157" s="67"/>
    </row>
    <row r="2158" spans="1:8">
      <c r="A2158" s="66">
        <v>525119</v>
      </c>
      <c r="B2158" s="33" t="s">
        <v>63</v>
      </c>
      <c r="C2158" s="53"/>
      <c r="D2158" s="53"/>
      <c r="E2158" s="53"/>
      <c r="F2158" s="53"/>
      <c r="G2158" s="53"/>
      <c r="H2158" s="67"/>
    </row>
    <row r="2159" spans="1:8">
      <c r="A2159" s="66" t="s">
        <v>31</v>
      </c>
      <c r="B2159" s="33" t="s">
        <v>64</v>
      </c>
      <c r="C2159" s="53"/>
      <c r="D2159" s="53"/>
      <c r="E2159" s="53"/>
      <c r="F2159" s="53"/>
      <c r="G2159" s="53"/>
      <c r="H2159" s="67"/>
    </row>
    <row r="2160" spans="1:8">
      <c r="A2160" s="66" t="s">
        <v>31</v>
      </c>
      <c r="B2160" s="33" t="s">
        <v>65</v>
      </c>
      <c r="C2160" s="53">
        <v>70500000</v>
      </c>
      <c r="D2160" s="53">
        <v>0</v>
      </c>
      <c r="E2160" s="53">
        <v>0</v>
      </c>
      <c r="F2160" s="53">
        <f t="shared" ref="F2160:F2161" si="601">D2160+E2160</f>
        <v>0</v>
      </c>
      <c r="G2160" s="53">
        <f t="shared" ref="G2160:G2161" si="602">C2160-F2160</f>
        <v>70500000</v>
      </c>
      <c r="H2160" s="67">
        <f t="shared" ref="H2160:H2161" si="603">F2160/C2160*100</f>
        <v>0</v>
      </c>
    </row>
    <row r="2161" spans="1:8">
      <c r="A2161" s="66" t="s">
        <v>31</v>
      </c>
      <c r="B2161" s="33" t="s">
        <v>66</v>
      </c>
      <c r="C2161" s="53">
        <v>21150000</v>
      </c>
      <c r="D2161" s="53">
        <v>0</v>
      </c>
      <c r="E2161" s="53">
        <v>0</v>
      </c>
      <c r="F2161" s="53">
        <f t="shared" si="601"/>
        <v>0</v>
      </c>
      <c r="G2161" s="53">
        <f t="shared" si="602"/>
        <v>21150000</v>
      </c>
      <c r="H2161" s="67">
        <f t="shared" si="603"/>
        <v>0</v>
      </c>
    </row>
    <row r="2162" spans="1:8">
      <c r="A2162" s="66" t="s">
        <v>31</v>
      </c>
      <c r="B2162" s="33" t="s">
        <v>67</v>
      </c>
      <c r="C2162" s="53"/>
      <c r="D2162" s="53"/>
      <c r="E2162" s="53"/>
      <c r="F2162" s="53"/>
      <c r="G2162" s="53"/>
      <c r="H2162" s="67"/>
    </row>
    <row r="2163" spans="1:8">
      <c r="A2163" s="66" t="s">
        <v>31</v>
      </c>
      <c r="B2163" s="33" t="s">
        <v>68</v>
      </c>
      <c r="C2163" s="53">
        <v>121500000</v>
      </c>
      <c r="D2163" s="53">
        <v>0</v>
      </c>
      <c r="E2163" s="53">
        <v>0</v>
      </c>
      <c r="F2163" s="53">
        <f t="shared" ref="F2163:F2164" si="604">D2163+E2163</f>
        <v>0</v>
      </c>
      <c r="G2163" s="53">
        <f t="shared" ref="G2163:G2164" si="605">C2163-F2163</f>
        <v>121500000</v>
      </c>
      <c r="H2163" s="67">
        <f t="shared" ref="H2163:H2164" si="606">F2163/C2163*100</f>
        <v>0</v>
      </c>
    </row>
    <row r="2164" spans="1:8">
      <c r="A2164" s="66" t="s">
        <v>31</v>
      </c>
      <c r="B2164" s="33" t="s">
        <v>66</v>
      </c>
      <c r="C2164" s="53">
        <v>36450000</v>
      </c>
      <c r="D2164" s="53">
        <v>0</v>
      </c>
      <c r="E2164" s="53">
        <v>0</v>
      </c>
      <c r="F2164" s="53">
        <f t="shared" si="604"/>
        <v>0</v>
      </c>
      <c r="G2164" s="53">
        <f t="shared" si="605"/>
        <v>36450000</v>
      </c>
      <c r="H2164" s="67">
        <f t="shared" si="606"/>
        <v>0</v>
      </c>
    </row>
    <row r="2165" spans="1:8">
      <c r="A2165" s="66" t="s">
        <v>31</v>
      </c>
      <c r="B2165" s="33" t="s">
        <v>69</v>
      </c>
      <c r="C2165" s="53"/>
      <c r="D2165" s="53"/>
      <c r="E2165" s="53"/>
      <c r="F2165" s="53"/>
      <c r="G2165" s="53"/>
      <c r="H2165" s="67"/>
    </row>
    <row r="2166" spans="1:8">
      <c r="A2166" s="66" t="s">
        <v>31</v>
      </c>
      <c r="B2166" s="33" t="s">
        <v>68</v>
      </c>
      <c r="C2166" s="53">
        <v>37500000</v>
      </c>
      <c r="D2166" s="53">
        <v>0</v>
      </c>
      <c r="E2166" s="53">
        <v>0</v>
      </c>
      <c r="F2166" s="53">
        <f t="shared" ref="F2166:F2170" si="607">D2166+E2166</f>
        <v>0</v>
      </c>
      <c r="G2166" s="53">
        <f t="shared" ref="G2166:G2170" si="608">C2166-F2166</f>
        <v>37500000</v>
      </c>
      <c r="H2166" s="67">
        <f t="shared" ref="H2166:H2167" si="609">F2166/C2166*100</f>
        <v>0</v>
      </c>
    </row>
    <row r="2167" spans="1:8">
      <c r="A2167" s="66" t="s">
        <v>31</v>
      </c>
      <c r="B2167" s="33" t="s">
        <v>66</v>
      </c>
      <c r="C2167" s="53">
        <v>11250000</v>
      </c>
      <c r="D2167" s="53">
        <v>0</v>
      </c>
      <c r="E2167" s="53">
        <v>0</v>
      </c>
      <c r="F2167" s="53">
        <f t="shared" si="607"/>
        <v>0</v>
      </c>
      <c r="G2167" s="53">
        <f t="shared" si="608"/>
        <v>11250000</v>
      </c>
      <c r="H2167" s="67">
        <f t="shared" si="609"/>
        <v>0</v>
      </c>
    </row>
    <row r="2168" spans="1:8">
      <c r="A2168" s="66">
        <v>525121</v>
      </c>
      <c r="B2168" s="33" t="s">
        <v>70</v>
      </c>
      <c r="C2168" s="53"/>
      <c r="D2168" s="53">
        <v>0</v>
      </c>
      <c r="E2168" s="53"/>
      <c r="F2168" s="53">
        <f t="shared" si="607"/>
        <v>0</v>
      </c>
      <c r="G2168" s="53">
        <f t="shared" si="608"/>
        <v>0</v>
      </c>
      <c r="H2168" s="67"/>
    </row>
    <row r="2169" spans="1:8">
      <c r="A2169" s="66" t="s">
        <v>31</v>
      </c>
      <c r="B2169" s="33" t="s">
        <v>71</v>
      </c>
      <c r="C2169" s="53">
        <v>64861000</v>
      </c>
      <c r="D2169" s="53">
        <v>20657200</v>
      </c>
      <c r="E2169" s="53">
        <v>0</v>
      </c>
      <c r="F2169" s="53">
        <f t="shared" si="607"/>
        <v>20657200</v>
      </c>
      <c r="G2169" s="53">
        <f t="shared" si="608"/>
        <v>44203800</v>
      </c>
      <c r="H2169" s="67">
        <f t="shared" ref="H2169:H2170" si="610">F2169/C2169*100</f>
        <v>31.848414301352122</v>
      </c>
    </row>
    <row r="2170" spans="1:8">
      <c r="A2170" s="66" t="s">
        <v>31</v>
      </c>
      <c r="B2170" s="33" t="s">
        <v>72</v>
      </c>
      <c r="C2170" s="53">
        <v>150000000</v>
      </c>
      <c r="D2170" s="53">
        <v>75222600</v>
      </c>
      <c r="E2170" s="53">
        <v>0</v>
      </c>
      <c r="F2170" s="53">
        <f t="shared" si="607"/>
        <v>75222600</v>
      </c>
      <c r="G2170" s="53">
        <f t="shared" si="608"/>
        <v>74777400</v>
      </c>
      <c r="H2170" s="67">
        <f t="shared" si="610"/>
        <v>50.148400000000002</v>
      </c>
    </row>
    <row r="2171" spans="1:8">
      <c r="A2171" s="58" t="s">
        <v>50</v>
      </c>
      <c r="B2171" s="59" t="s">
        <v>51</v>
      </c>
      <c r="C2171" s="60"/>
      <c r="D2171" s="53"/>
      <c r="E2171" s="53"/>
      <c r="F2171" s="53"/>
      <c r="G2171" s="53"/>
      <c r="H2171" s="67"/>
    </row>
    <row r="2172" spans="1:8">
      <c r="A2172" s="66">
        <v>525113</v>
      </c>
      <c r="B2172" s="33" t="s">
        <v>39</v>
      </c>
      <c r="C2172" s="53"/>
      <c r="D2172" s="53"/>
      <c r="E2172" s="53"/>
      <c r="F2172" s="53"/>
      <c r="G2172" s="53"/>
      <c r="H2172" s="67"/>
    </row>
    <row r="2173" spans="1:8">
      <c r="A2173" s="66" t="s">
        <v>31</v>
      </c>
      <c r="B2173" s="33" t="s">
        <v>73</v>
      </c>
      <c r="C2173" s="53">
        <v>10500000</v>
      </c>
      <c r="D2173" s="53">
        <v>3300000</v>
      </c>
      <c r="E2173" s="53">
        <v>0</v>
      </c>
      <c r="F2173" s="53">
        <f t="shared" ref="F2173:F2175" si="611">D2173+E2173</f>
        <v>3300000</v>
      </c>
      <c r="G2173" s="53">
        <f t="shared" ref="G2173:G2175" si="612">C2173-F2173</f>
        <v>7200000</v>
      </c>
      <c r="H2173" s="67">
        <f t="shared" ref="H2173:H2175" si="613">F2173/C2173*100</f>
        <v>31.428571428571427</v>
      </c>
    </row>
    <row r="2174" spans="1:8">
      <c r="A2174" s="66" t="s">
        <v>31</v>
      </c>
      <c r="B2174" s="33" t="s">
        <v>74</v>
      </c>
      <c r="C2174" s="53">
        <v>10000000</v>
      </c>
      <c r="D2174" s="53">
        <v>1850000</v>
      </c>
      <c r="E2174" s="53">
        <v>0</v>
      </c>
      <c r="F2174" s="53">
        <f t="shared" si="611"/>
        <v>1850000</v>
      </c>
      <c r="G2174" s="53">
        <f t="shared" si="612"/>
        <v>8150000</v>
      </c>
      <c r="H2174" s="67">
        <f t="shared" si="613"/>
        <v>18.5</v>
      </c>
    </row>
    <row r="2175" spans="1:8">
      <c r="A2175" s="66"/>
      <c r="B2175" s="33" t="s">
        <v>158</v>
      </c>
      <c r="C2175" s="53">
        <v>8000000</v>
      </c>
      <c r="D2175" s="53">
        <v>0</v>
      </c>
      <c r="E2175" s="53">
        <v>0</v>
      </c>
      <c r="F2175" s="53">
        <f t="shared" si="611"/>
        <v>0</v>
      </c>
      <c r="G2175" s="53">
        <f t="shared" si="612"/>
        <v>8000000</v>
      </c>
      <c r="H2175" s="67">
        <f t="shared" si="613"/>
        <v>0</v>
      </c>
    </row>
    <row r="2176" spans="1:8">
      <c r="A2176" s="66">
        <v>525115</v>
      </c>
      <c r="B2176" s="33" t="s">
        <v>43</v>
      </c>
      <c r="C2176" s="53"/>
      <c r="D2176" s="53"/>
      <c r="E2176" s="53"/>
      <c r="F2176" s="53"/>
      <c r="G2176" s="53"/>
      <c r="H2176" s="67"/>
    </row>
    <row r="2177" spans="1:8">
      <c r="A2177" s="66" t="s">
        <v>31</v>
      </c>
      <c r="B2177" s="33" t="s">
        <v>160</v>
      </c>
      <c r="C2177" s="53">
        <v>3600000</v>
      </c>
      <c r="D2177" s="53">
        <v>0</v>
      </c>
      <c r="E2177" s="53">
        <v>0</v>
      </c>
      <c r="F2177" s="53">
        <f t="shared" ref="F2177:F2179" si="614">D2177+E2177</f>
        <v>0</v>
      </c>
      <c r="G2177" s="53">
        <f t="shared" ref="G2177:G2179" si="615">C2177-F2177</f>
        <v>3600000</v>
      </c>
      <c r="H2177" s="67">
        <f t="shared" ref="H2177:H2179" si="616">F2177/C2177*100</f>
        <v>0</v>
      </c>
    </row>
    <row r="2178" spans="1:8">
      <c r="A2178" s="66" t="s">
        <v>31</v>
      </c>
      <c r="B2178" s="33" t="s">
        <v>159</v>
      </c>
      <c r="C2178" s="53">
        <v>10500000</v>
      </c>
      <c r="D2178" s="53">
        <v>3150000</v>
      </c>
      <c r="E2178" s="53">
        <v>0</v>
      </c>
      <c r="F2178" s="53">
        <f t="shared" si="614"/>
        <v>3150000</v>
      </c>
      <c r="G2178" s="53">
        <f t="shared" si="615"/>
        <v>7350000</v>
      </c>
      <c r="H2178" s="67">
        <f t="shared" si="616"/>
        <v>30</v>
      </c>
    </row>
    <row r="2179" spans="1:8">
      <c r="A2179" s="66" t="s">
        <v>31</v>
      </c>
      <c r="B2179" s="33" t="s">
        <v>76</v>
      </c>
      <c r="C2179" s="53">
        <v>21000000</v>
      </c>
      <c r="D2179" s="53">
        <v>2700000</v>
      </c>
      <c r="E2179" s="53">
        <v>0</v>
      </c>
      <c r="F2179" s="53">
        <f t="shared" si="614"/>
        <v>2700000</v>
      </c>
      <c r="G2179" s="53">
        <f t="shared" si="615"/>
        <v>18300000</v>
      </c>
      <c r="H2179" s="67">
        <f t="shared" si="616"/>
        <v>12.857142857142856</v>
      </c>
    </row>
    <row r="2180" spans="1:8">
      <c r="A2180" s="58" t="s">
        <v>56</v>
      </c>
      <c r="B2180" s="59" t="s">
        <v>77</v>
      </c>
      <c r="C2180" s="60"/>
      <c r="D2180" s="53"/>
      <c r="E2180" s="60"/>
      <c r="F2180" s="53"/>
      <c r="G2180" s="53"/>
      <c r="H2180" s="67"/>
    </row>
    <row r="2181" spans="1:8">
      <c r="A2181" s="66">
        <v>525113</v>
      </c>
      <c r="B2181" s="33" t="s">
        <v>39</v>
      </c>
      <c r="C2181" s="53"/>
      <c r="D2181" s="53"/>
      <c r="E2181" s="53"/>
      <c r="F2181" s="53"/>
      <c r="G2181" s="53"/>
      <c r="H2181" s="67"/>
    </row>
    <row r="2182" spans="1:8">
      <c r="A2182" s="66" t="s">
        <v>31</v>
      </c>
      <c r="B2182" s="33" t="s">
        <v>78</v>
      </c>
      <c r="C2182" s="53">
        <v>6300000</v>
      </c>
      <c r="D2182" s="53">
        <v>2400000</v>
      </c>
      <c r="E2182" s="53">
        <v>0</v>
      </c>
      <c r="F2182" s="53">
        <f t="shared" ref="F2182:F2184" si="617">D2182+E2182</f>
        <v>2400000</v>
      </c>
      <c r="G2182" s="53">
        <f t="shared" ref="G2182:G2184" si="618">C2182-F2182</f>
        <v>3900000</v>
      </c>
      <c r="H2182" s="67">
        <f t="shared" ref="H2182:H2184" si="619">F2182/C2182*100</f>
        <v>38.095238095238095</v>
      </c>
    </row>
    <row r="2183" spans="1:8">
      <c r="A2183" s="66" t="s">
        <v>31</v>
      </c>
      <c r="B2183" s="33" t="s">
        <v>79</v>
      </c>
      <c r="C2183" s="53">
        <v>16000000</v>
      </c>
      <c r="D2183" s="53">
        <v>650000</v>
      </c>
      <c r="E2183" s="53">
        <v>0</v>
      </c>
      <c r="F2183" s="53">
        <f t="shared" si="617"/>
        <v>650000</v>
      </c>
      <c r="G2183" s="53">
        <f t="shared" si="618"/>
        <v>15350000</v>
      </c>
      <c r="H2183" s="67">
        <f t="shared" si="619"/>
        <v>4.0625</v>
      </c>
    </row>
    <row r="2184" spans="1:8">
      <c r="A2184" s="66"/>
      <c r="B2184" s="33" t="s">
        <v>158</v>
      </c>
      <c r="C2184" s="53">
        <v>20000000</v>
      </c>
      <c r="D2184" s="53">
        <v>0</v>
      </c>
      <c r="E2184" s="53">
        <v>0</v>
      </c>
      <c r="F2184" s="53">
        <f t="shared" si="617"/>
        <v>0</v>
      </c>
      <c r="G2184" s="53">
        <f t="shared" si="618"/>
        <v>20000000</v>
      </c>
      <c r="H2184" s="67">
        <f t="shared" si="619"/>
        <v>0</v>
      </c>
    </row>
    <row r="2185" spans="1:8">
      <c r="A2185" s="66">
        <v>525115</v>
      </c>
      <c r="B2185" s="33" t="s">
        <v>43</v>
      </c>
      <c r="C2185" s="53"/>
      <c r="D2185" s="53"/>
      <c r="E2185" s="53"/>
      <c r="F2185" s="53"/>
      <c r="G2185" s="53"/>
      <c r="H2185" s="67"/>
    </row>
    <row r="2186" spans="1:8">
      <c r="A2186" s="66" t="s">
        <v>31</v>
      </c>
      <c r="B2186" s="33" t="s">
        <v>75</v>
      </c>
      <c r="C2186" s="53">
        <v>6300000</v>
      </c>
      <c r="D2186" s="53">
        <v>3300000</v>
      </c>
      <c r="E2186" s="53">
        <v>0</v>
      </c>
      <c r="F2186" s="53">
        <f t="shared" ref="F2186:F2188" si="620">D2186+E2186</f>
        <v>3300000</v>
      </c>
      <c r="G2186" s="53">
        <f t="shared" ref="G2186:G2188" si="621">C2186-F2186</f>
        <v>3000000</v>
      </c>
      <c r="H2186" s="67">
        <f t="shared" ref="H2186:H2188" si="622">F2186/C2186*100</f>
        <v>52.380952380952387</v>
      </c>
    </row>
    <row r="2187" spans="1:8">
      <c r="A2187" s="66" t="s">
        <v>31</v>
      </c>
      <c r="B2187" s="33" t="s">
        <v>80</v>
      </c>
      <c r="C2187" s="53">
        <v>1500000</v>
      </c>
      <c r="D2187" s="53">
        <v>0</v>
      </c>
      <c r="E2187" s="53">
        <v>0</v>
      </c>
      <c r="F2187" s="53">
        <f t="shared" si="620"/>
        <v>0</v>
      </c>
      <c r="G2187" s="53">
        <f t="shared" si="621"/>
        <v>1500000</v>
      </c>
      <c r="H2187" s="67">
        <f t="shared" si="622"/>
        <v>0</v>
      </c>
    </row>
    <row r="2188" spans="1:8">
      <c r="A2188" s="66" t="s">
        <v>31</v>
      </c>
      <c r="B2188" s="33" t="s">
        <v>81</v>
      </c>
      <c r="C2188" s="53">
        <v>21000000</v>
      </c>
      <c r="D2188" s="53">
        <v>1800000</v>
      </c>
      <c r="E2188" s="53">
        <v>0</v>
      </c>
      <c r="F2188" s="53">
        <f t="shared" si="620"/>
        <v>1800000</v>
      </c>
      <c r="G2188" s="53">
        <f t="shared" si="621"/>
        <v>19200000</v>
      </c>
      <c r="H2188" s="67">
        <f t="shared" si="622"/>
        <v>8.5714285714285712</v>
      </c>
    </row>
    <row r="2189" spans="1:8">
      <c r="A2189" s="54">
        <v>53</v>
      </c>
      <c r="B2189" s="54" t="s">
        <v>82</v>
      </c>
      <c r="C2189" s="55"/>
      <c r="D2189" s="56"/>
      <c r="E2189" s="56"/>
      <c r="F2189" s="56"/>
      <c r="G2189" s="56"/>
      <c r="H2189" s="69"/>
    </row>
    <row r="2190" spans="1:8">
      <c r="A2190" s="58" t="s">
        <v>50</v>
      </c>
      <c r="B2190" s="59" t="s">
        <v>51</v>
      </c>
      <c r="C2190" s="60"/>
      <c r="D2190" s="53"/>
      <c r="E2190" s="60"/>
      <c r="F2190" s="53"/>
      <c r="G2190" s="53"/>
      <c r="H2190" s="67"/>
    </row>
    <row r="2191" spans="1:8">
      <c r="A2191" s="66">
        <v>525113</v>
      </c>
      <c r="B2191" s="33" t="s">
        <v>39</v>
      </c>
      <c r="C2191" s="53"/>
      <c r="D2191" s="53"/>
      <c r="E2191" s="53"/>
      <c r="F2191" s="53"/>
      <c r="G2191" s="53"/>
      <c r="H2191" s="67"/>
    </row>
    <row r="2192" spans="1:8">
      <c r="A2192" s="66" t="s">
        <v>31</v>
      </c>
      <c r="B2192" s="33" t="s">
        <v>103</v>
      </c>
      <c r="C2192" s="53">
        <v>1400000</v>
      </c>
      <c r="D2192" s="53">
        <v>1400000</v>
      </c>
      <c r="E2192" s="53">
        <v>0</v>
      </c>
      <c r="F2192" s="53">
        <f t="shared" ref="F2192:F2194" si="623">D2192+E2192</f>
        <v>1400000</v>
      </c>
      <c r="G2192" s="53">
        <f t="shared" ref="G2192:G2194" si="624">C2192-F2192</f>
        <v>0</v>
      </c>
      <c r="H2192" s="67">
        <f t="shared" ref="H2192:H2194" si="625">F2192/C2192*100</f>
        <v>100</v>
      </c>
    </row>
    <row r="2193" spans="1:8">
      <c r="A2193" s="66"/>
      <c r="B2193" s="33" t="s">
        <v>491</v>
      </c>
      <c r="C2193" s="53">
        <v>3650000</v>
      </c>
      <c r="D2193" s="53">
        <v>2350000</v>
      </c>
      <c r="E2193" s="53">
        <v>0</v>
      </c>
      <c r="F2193" s="53">
        <f t="shared" si="623"/>
        <v>2350000</v>
      </c>
      <c r="G2193" s="53">
        <f t="shared" si="624"/>
        <v>1300000</v>
      </c>
      <c r="H2193" s="67">
        <f t="shared" si="625"/>
        <v>64.38356164383562</v>
      </c>
    </row>
    <row r="2194" spans="1:8">
      <c r="A2194" s="66"/>
      <c r="B2194" s="33" t="s">
        <v>492</v>
      </c>
      <c r="C2194" s="53">
        <v>1175000</v>
      </c>
      <c r="D2194" s="53">
        <v>0</v>
      </c>
      <c r="E2194" s="53">
        <v>0</v>
      </c>
      <c r="F2194" s="53">
        <f t="shared" si="623"/>
        <v>0</v>
      </c>
      <c r="G2194" s="53">
        <f t="shared" si="624"/>
        <v>1175000</v>
      </c>
      <c r="H2194" s="67">
        <f t="shared" si="625"/>
        <v>0</v>
      </c>
    </row>
    <row r="2195" spans="1:8">
      <c r="A2195" s="66">
        <v>525115</v>
      </c>
      <c r="B2195" s="33" t="s">
        <v>43</v>
      </c>
      <c r="C2195" s="53"/>
      <c r="D2195" s="53"/>
      <c r="E2195" s="53"/>
      <c r="F2195" s="53"/>
      <c r="G2195" s="53"/>
      <c r="H2195" s="67"/>
    </row>
    <row r="2196" spans="1:8">
      <c r="A2196" s="66" t="s">
        <v>31</v>
      </c>
      <c r="B2196" s="33" t="s">
        <v>392</v>
      </c>
      <c r="C2196" s="53">
        <v>1000000</v>
      </c>
      <c r="D2196" s="53">
        <v>1080000</v>
      </c>
      <c r="E2196" s="53"/>
      <c r="F2196" s="53">
        <f t="shared" ref="F2196:F2202" si="626">D2196+E2196</f>
        <v>1080000</v>
      </c>
      <c r="G2196" s="53">
        <f t="shared" ref="G2196:G2202" si="627">C2196-F2196</f>
        <v>-80000</v>
      </c>
      <c r="H2196" s="67">
        <f t="shared" ref="H2196:H2202" si="628">F2196/C2196*100</f>
        <v>108</v>
      </c>
    </row>
    <row r="2197" spans="1:8">
      <c r="A2197" s="66" t="s">
        <v>31</v>
      </c>
      <c r="B2197" s="33" t="s">
        <v>445</v>
      </c>
      <c r="C2197" s="53">
        <v>300000</v>
      </c>
      <c r="D2197" s="53">
        <v>300000</v>
      </c>
      <c r="E2197" s="53">
        <v>0</v>
      </c>
      <c r="F2197" s="53">
        <f t="shared" si="626"/>
        <v>300000</v>
      </c>
      <c r="G2197" s="53">
        <f t="shared" si="627"/>
        <v>0</v>
      </c>
      <c r="H2197" s="67">
        <f t="shared" si="628"/>
        <v>100</v>
      </c>
    </row>
    <row r="2198" spans="1:8">
      <c r="A2198" s="66" t="s">
        <v>31</v>
      </c>
      <c r="B2198" s="33" t="s">
        <v>394</v>
      </c>
      <c r="C2198" s="53">
        <v>5250000</v>
      </c>
      <c r="D2198" s="53">
        <v>5970000</v>
      </c>
      <c r="E2198" s="53">
        <v>0</v>
      </c>
      <c r="F2198" s="53">
        <f t="shared" si="626"/>
        <v>5970000</v>
      </c>
      <c r="G2198" s="53">
        <f t="shared" si="627"/>
        <v>-720000</v>
      </c>
      <c r="H2198" s="67">
        <f t="shared" si="628"/>
        <v>113.71428571428572</v>
      </c>
    </row>
    <row r="2199" spans="1:8">
      <c r="A2199" s="66" t="s">
        <v>31</v>
      </c>
      <c r="B2199" s="33" t="s">
        <v>395</v>
      </c>
      <c r="C2199" s="53">
        <v>1000000</v>
      </c>
      <c r="D2199" s="53">
        <v>2000000</v>
      </c>
      <c r="E2199" s="53"/>
      <c r="F2199" s="53">
        <f t="shared" si="626"/>
        <v>2000000</v>
      </c>
      <c r="G2199" s="53">
        <f t="shared" si="627"/>
        <v>-1000000</v>
      </c>
      <c r="H2199" s="67">
        <f t="shared" si="628"/>
        <v>200</v>
      </c>
    </row>
    <row r="2200" spans="1:8">
      <c r="A2200" s="66"/>
      <c r="B2200" s="33" t="s">
        <v>396</v>
      </c>
      <c r="C2200" s="53"/>
      <c r="D2200" s="53">
        <v>5000000</v>
      </c>
      <c r="E2200" s="53">
        <v>0</v>
      </c>
      <c r="F2200" s="53">
        <f t="shared" si="626"/>
        <v>5000000</v>
      </c>
      <c r="G2200" s="53">
        <f t="shared" si="627"/>
        <v>-5000000</v>
      </c>
      <c r="H2200" s="67" t="e">
        <f>F2200/C2200*100</f>
        <v>#DIV/0!</v>
      </c>
    </row>
    <row r="2201" spans="1:8">
      <c r="A2201" s="66" t="s">
        <v>31</v>
      </c>
      <c r="B2201" s="33" t="s">
        <v>87</v>
      </c>
      <c r="C2201" s="53">
        <v>6000000</v>
      </c>
      <c r="D2201" s="53">
        <v>2000000</v>
      </c>
      <c r="E2201" s="53">
        <v>0</v>
      </c>
      <c r="F2201" s="53">
        <f t="shared" si="626"/>
        <v>2000000</v>
      </c>
      <c r="G2201" s="53">
        <f t="shared" si="627"/>
        <v>4000000</v>
      </c>
      <c r="H2201" s="67">
        <f t="shared" si="628"/>
        <v>33.333333333333329</v>
      </c>
    </row>
    <row r="2202" spans="1:8">
      <c r="A2202" s="66" t="s">
        <v>31</v>
      </c>
      <c r="B2202" s="33" t="s">
        <v>88</v>
      </c>
      <c r="C2202" s="53">
        <v>2250000</v>
      </c>
      <c r="D2202" s="53">
        <v>1600000</v>
      </c>
      <c r="E2202" s="53">
        <v>0</v>
      </c>
      <c r="F2202" s="53">
        <f t="shared" si="626"/>
        <v>1600000</v>
      </c>
      <c r="G2202" s="53">
        <f t="shared" si="627"/>
        <v>650000</v>
      </c>
      <c r="H2202" s="67">
        <f t="shared" si="628"/>
        <v>71.111111111111114</v>
      </c>
    </row>
    <row r="2203" spans="1:8">
      <c r="A2203" s="66">
        <v>525119</v>
      </c>
      <c r="B2203" s="33" t="s">
        <v>63</v>
      </c>
      <c r="C2203" s="53"/>
      <c r="D2203" s="53"/>
      <c r="E2203" s="53"/>
      <c r="F2203" s="53"/>
      <c r="G2203" s="53"/>
      <c r="H2203" s="67"/>
    </row>
    <row r="2204" spans="1:8">
      <c r="A2204" s="66" t="s">
        <v>31</v>
      </c>
      <c r="B2204" s="33" t="s">
        <v>89</v>
      </c>
      <c r="C2204" s="53">
        <v>1150000</v>
      </c>
      <c r="D2204" s="53">
        <v>1120000</v>
      </c>
      <c r="E2204" s="53">
        <v>0</v>
      </c>
      <c r="F2204" s="53">
        <f t="shared" ref="F2204:F2207" si="629">D2204+E2204</f>
        <v>1120000</v>
      </c>
      <c r="G2204" s="53">
        <f t="shared" ref="G2204:G2207" si="630">C2204-F2204</f>
        <v>30000</v>
      </c>
      <c r="H2204" s="67">
        <f t="shared" ref="H2204:H2207" si="631">F2204/C2204*100</f>
        <v>97.391304347826093</v>
      </c>
    </row>
    <row r="2205" spans="1:8">
      <c r="A2205" s="66" t="s">
        <v>31</v>
      </c>
      <c r="B2205" s="33" t="s">
        <v>90</v>
      </c>
      <c r="C2205" s="53">
        <v>20000000</v>
      </c>
      <c r="D2205" s="53">
        <v>0</v>
      </c>
      <c r="E2205" s="53">
        <v>0</v>
      </c>
      <c r="F2205" s="53">
        <f t="shared" si="629"/>
        <v>0</v>
      </c>
      <c r="G2205" s="53">
        <f t="shared" si="630"/>
        <v>20000000</v>
      </c>
      <c r="H2205" s="67">
        <f t="shared" si="631"/>
        <v>0</v>
      </c>
    </row>
    <row r="2206" spans="1:8">
      <c r="A2206" s="66" t="s">
        <v>31</v>
      </c>
      <c r="B2206" s="33" t="s">
        <v>99</v>
      </c>
      <c r="C2206" s="53">
        <v>43700000</v>
      </c>
      <c r="D2206" s="53">
        <v>45072000</v>
      </c>
      <c r="E2206" s="53">
        <v>0</v>
      </c>
      <c r="F2206" s="53">
        <f t="shared" si="629"/>
        <v>45072000</v>
      </c>
      <c r="G2206" s="53">
        <f t="shared" si="630"/>
        <v>-1372000</v>
      </c>
      <c r="H2206" s="67">
        <f t="shared" si="631"/>
        <v>103.13958810068651</v>
      </c>
    </row>
    <row r="2207" spans="1:8">
      <c r="A2207" s="66" t="s">
        <v>31</v>
      </c>
      <c r="B2207" s="33" t="s">
        <v>101</v>
      </c>
      <c r="C2207" s="53">
        <v>23000000</v>
      </c>
      <c r="D2207" s="53">
        <v>0</v>
      </c>
      <c r="E2207" s="53">
        <v>0</v>
      </c>
      <c r="F2207" s="53">
        <f t="shared" si="629"/>
        <v>0</v>
      </c>
      <c r="G2207" s="53">
        <f t="shared" si="630"/>
        <v>23000000</v>
      </c>
      <c r="H2207" s="67">
        <f t="shared" si="631"/>
        <v>0</v>
      </c>
    </row>
    <row r="2208" spans="1:8">
      <c r="A2208" s="58" t="s">
        <v>56</v>
      </c>
      <c r="B2208" s="59" t="s">
        <v>102</v>
      </c>
      <c r="C2208" s="53"/>
      <c r="D2208" s="53"/>
      <c r="E2208" s="60"/>
      <c r="F2208" s="53"/>
      <c r="G2208" s="53"/>
      <c r="H2208" s="67"/>
    </row>
    <row r="2209" spans="1:8">
      <c r="A2209" s="66">
        <v>525113</v>
      </c>
      <c r="B2209" s="33" t="s">
        <v>39</v>
      </c>
      <c r="C2209" s="53"/>
      <c r="D2209" s="53"/>
      <c r="E2209" s="53"/>
      <c r="F2209" s="53"/>
      <c r="G2209" s="53"/>
      <c r="H2209" s="67"/>
    </row>
    <row r="2210" spans="1:8">
      <c r="A2210" s="66" t="s">
        <v>31</v>
      </c>
      <c r="B2210" s="33" t="s">
        <v>103</v>
      </c>
      <c r="C2210" s="53">
        <v>3600000</v>
      </c>
      <c r="D2210" s="53">
        <v>0</v>
      </c>
      <c r="E2210" s="53">
        <v>0</v>
      </c>
      <c r="F2210" s="53">
        <f t="shared" ref="F2210" si="632">D2210+E2210</f>
        <v>0</v>
      </c>
      <c r="G2210" s="53">
        <f t="shared" ref="G2210" si="633">C2210-F2210</f>
        <v>3600000</v>
      </c>
      <c r="H2210" s="67">
        <f t="shared" ref="H2210" si="634">F2210/C2210*100</f>
        <v>0</v>
      </c>
    </row>
    <row r="2211" spans="1:8">
      <c r="A2211" s="66">
        <v>525115</v>
      </c>
      <c r="B2211" s="33" t="s">
        <v>43</v>
      </c>
      <c r="C2211" s="53"/>
      <c r="D2211" s="53"/>
      <c r="E2211" s="53"/>
      <c r="F2211" s="53"/>
      <c r="G2211" s="53"/>
      <c r="H2211" s="67"/>
    </row>
    <row r="2212" spans="1:8">
      <c r="A2212" s="66" t="s">
        <v>31</v>
      </c>
      <c r="B2212" s="33" t="s">
        <v>401</v>
      </c>
      <c r="C2212" s="53">
        <v>6000000</v>
      </c>
      <c r="D2212" s="53">
        <v>0</v>
      </c>
      <c r="E2212" s="53"/>
      <c r="F2212" s="53">
        <f t="shared" ref="F2212:F2214" si="635">D2212+E2212</f>
        <v>0</v>
      </c>
      <c r="G2212" s="53">
        <f t="shared" ref="G2212:G2214" si="636">C2212-F2212</f>
        <v>6000000</v>
      </c>
      <c r="H2212" s="67">
        <f t="shared" ref="H2212:H2214" si="637">F2212/C2212*100</f>
        <v>0</v>
      </c>
    </row>
    <row r="2213" spans="1:8">
      <c r="A2213" s="66" t="s">
        <v>31</v>
      </c>
      <c r="B2213" s="33" t="s">
        <v>402</v>
      </c>
      <c r="C2213" s="53">
        <v>7500000</v>
      </c>
      <c r="D2213" s="53">
        <v>0</v>
      </c>
      <c r="E2213" s="53"/>
      <c r="F2213" s="53">
        <f t="shared" si="635"/>
        <v>0</v>
      </c>
      <c r="G2213" s="53">
        <f t="shared" si="636"/>
        <v>7500000</v>
      </c>
      <c r="H2213" s="67">
        <f t="shared" si="637"/>
        <v>0</v>
      </c>
    </row>
    <row r="2214" spans="1:8">
      <c r="A2214" s="66" t="s">
        <v>31</v>
      </c>
      <c r="B2214" s="33" t="s">
        <v>110</v>
      </c>
      <c r="C2214" s="53">
        <v>4200000</v>
      </c>
      <c r="D2214" s="53">
        <v>0</v>
      </c>
      <c r="E2214" s="53">
        <v>0</v>
      </c>
      <c r="F2214" s="53">
        <f t="shared" si="635"/>
        <v>0</v>
      </c>
      <c r="G2214" s="53">
        <f t="shared" si="636"/>
        <v>4200000</v>
      </c>
      <c r="H2214" s="67">
        <f t="shared" si="637"/>
        <v>0</v>
      </c>
    </row>
    <row r="2215" spans="1:8">
      <c r="A2215" s="66">
        <v>525119</v>
      </c>
      <c r="B2215" s="33" t="s">
        <v>63</v>
      </c>
      <c r="C2215" s="53"/>
      <c r="D2215" s="53"/>
      <c r="E2215" s="53"/>
      <c r="F2215" s="53"/>
      <c r="G2215" s="53"/>
      <c r="H2215" s="67"/>
    </row>
    <row r="2216" spans="1:8">
      <c r="A2216" s="66" t="s">
        <v>31</v>
      </c>
      <c r="B2216" s="33" t="s">
        <v>115</v>
      </c>
      <c r="C2216" s="53">
        <v>3000000</v>
      </c>
      <c r="D2216" s="53">
        <v>0</v>
      </c>
      <c r="E2216" s="53">
        <v>0</v>
      </c>
      <c r="F2216" s="53">
        <f t="shared" ref="F2216:F2222" si="638">D2216+E2216</f>
        <v>0</v>
      </c>
      <c r="G2216" s="53">
        <f t="shared" ref="G2216:G2222" si="639">C2216-F2216</f>
        <v>3000000</v>
      </c>
      <c r="H2216" s="67">
        <f t="shared" ref="H2216:H2222" si="640">F2216/C2216*100</f>
        <v>0</v>
      </c>
    </row>
    <row r="2217" spans="1:8">
      <c r="A2217" s="70" t="s">
        <v>31</v>
      </c>
      <c r="B2217" s="33" t="s">
        <v>117</v>
      </c>
      <c r="C2217" s="53">
        <v>20000000</v>
      </c>
      <c r="D2217" s="53">
        <v>0</v>
      </c>
      <c r="E2217" s="53">
        <v>0</v>
      </c>
      <c r="F2217" s="53">
        <f t="shared" si="638"/>
        <v>0</v>
      </c>
      <c r="G2217" s="53">
        <f t="shared" si="639"/>
        <v>20000000</v>
      </c>
      <c r="H2217" s="67">
        <f t="shared" si="640"/>
        <v>0</v>
      </c>
    </row>
    <row r="2218" spans="1:8">
      <c r="A2218" s="66"/>
      <c r="B2218" s="33" t="s">
        <v>127</v>
      </c>
      <c r="C2218" s="53">
        <v>6150000</v>
      </c>
      <c r="D2218" s="53">
        <v>0</v>
      </c>
      <c r="E2218" s="53">
        <v>0</v>
      </c>
      <c r="F2218" s="53">
        <f t="shared" si="638"/>
        <v>0</v>
      </c>
      <c r="G2218" s="53">
        <f t="shared" si="639"/>
        <v>6150000</v>
      </c>
      <c r="H2218" s="67">
        <f t="shared" si="640"/>
        <v>0</v>
      </c>
    </row>
    <row r="2219" spans="1:8">
      <c r="A2219" s="66"/>
      <c r="B2219" s="33" t="s">
        <v>129</v>
      </c>
      <c r="C2219" s="53">
        <v>32000000</v>
      </c>
      <c r="D2219" s="53">
        <v>0</v>
      </c>
      <c r="E2219" s="53">
        <v>0</v>
      </c>
      <c r="F2219" s="53">
        <f t="shared" si="638"/>
        <v>0</v>
      </c>
      <c r="G2219" s="53">
        <f t="shared" si="639"/>
        <v>32000000</v>
      </c>
      <c r="H2219" s="67">
        <f t="shared" si="640"/>
        <v>0</v>
      </c>
    </row>
    <row r="2220" spans="1:8">
      <c r="A2220" s="66"/>
      <c r="B2220" s="33" t="s">
        <v>405</v>
      </c>
      <c r="C2220" s="53">
        <v>4100000</v>
      </c>
      <c r="D2220" s="53">
        <v>0</v>
      </c>
      <c r="E2220" s="53">
        <v>0</v>
      </c>
      <c r="F2220" s="53">
        <f t="shared" si="638"/>
        <v>0</v>
      </c>
      <c r="G2220" s="53">
        <f t="shared" si="639"/>
        <v>4100000</v>
      </c>
      <c r="H2220" s="67">
        <f t="shared" si="640"/>
        <v>0</v>
      </c>
    </row>
    <row r="2221" spans="1:8">
      <c r="A2221" s="66"/>
      <c r="B2221" s="33" t="s">
        <v>131</v>
      </c>
      <c r="C2221" s="53">
        <v>6150000</v>
      </c>
      <c r="D2221" s="53">
        <v>0</v>
      </c>
      <c r="E2221" s="53">
        <v>0</v>
      </c>
      <c r="F2221" s="53">
        <f t="shared" si="638"/>
        <v>0</v>
      </c>
      <c r="G2221" s="53">
        <f t="shared" si="639"/>
        <v>6150000</v>
      </c>
      <c r="H2221" s="67">
        <f t="shared" si="640"/>
        <v>0</v>
      </c>
    </row>
    <row r="2222" spans="1:8">
      <c r="A2222" s="70"/>
      <c r="B2222" s="33" t="s">
        <v>132</v>
      </c>
      <c r="C2222" s="53">
        <v>1000000</v>
      </c>
      <c r="D2222" s="53">
        <v>0</v>
      </c>
      <c r="E2222" s="53">
        <v>0</v>
      </c>
      <c r="F2222" s="53">
        <f t="shared" si="638"/>
        <v>0</v>
      </c>
      <c r="G2222" s="53">
        <f t="shared" si="639"/>
        <v>1000000</v>
      </c>
      <c r="H2222" s="67">
        <f t="shared" si="640"/>
        <v>0</v>
      </c>
    </row>
    <row r="2223" spans="1:8">
      <c r="A2223" s="58" t="s">
        <v>59</v>
      </c>
      <c r="B2223" s="59" t="s">
        <v>60</v>
      </c>
      <c r="C2223" s="53"/>
      <c r="D2223" s="53"/>
      <c r="E2223" s="60"/>
      <c r="F2223" s="53"/>
      <c r="G2223" s="53"/>
      <c r="H2223" s="67"/>
    </row>
    <row r="2224" spans="1:8">
      <c r="A2224" s="66">
        <v>525113</v>
      </c>
      <c r="B2224" s="33" t="s">
        <v>39</v>
      </c>
      <c r="C2224" s="53"/>
      <c r="D2224" s="53"/>
      <c r="E2224" s="53"/>
      <c r="F2224" s="53"/>
      <c r="G2224" s="53"/>
      <c r="H2224" s="67"/>
    </row>
    <row r="2225" spans="1:8">
      <c r="A2225" s="66" t="s">
        <v>31</v>
      </c>
      <c r="B2225" s="33" t="s">
        <v>133</v>
      </c>
      <c r="C2225" s="53">
        <v>12000000</v>
      </c>
      <c r="D2225" s="53">
        <v>0</v>
      </c>
      <c r="E2225" s="53">
        <v>0</v>
      </c>
      <c r="F2225" s="53">
        <f t="shared" ref="F2225:F2228" si="641">D2225+E2225</f>
        <v>0</v>
      </c>
      <c r="G2225" s="53">
        <f t="shared" ref="G2225:G2228" si="642">C2225-F2225</f>
        <v>12000000</v>
      </c>
      <c r="H2225" s="67">
        <f t="shared" ref="H2225:H2228" si="643">F2225/C2225*100</f>
        <v>0</v>
      </c>
    </row>
    <row r="2226" spans="1:8">
      <c r="A2226" s="66" t="s">
        <v>31</v>
      </c>
      <c r="B2226" s="33" t="s">
        <v>134</v>
      </c>
      <c r="C2226" s="53">
        <v>9600000</v>
      </c>
      <c r="D2226" s="53">
        <v>0</v>
      </c>
      <c r="E2226" s="53">
        <v>0</v>
      </c>
      <c r="F2226" s="53">
        <f t="shared" si="641"/>
        <v>0</v>
      </c>
      <c r="G2226" s="53">
        <f t="shared" si="642"/>
        <v>9600000</v>
      </c>
      <c r="H2226" s="67">
        <f t="shared" si="643"/>
        <v>0</v>
      </c>
    </row>
    <row r="2227" spans="1:8">
      <c r="A2227" s="66" t="s">
        <v>31</v>
      </c>
      <c r="B2227" s="33" t="s">
        <v>135</v>
      </c>
      <c r="C2227" s="53">
        <v>3600000</v>
      </c>
      <c r="D2227" s="53">
        <v>0</v>
      </c>
      <c r="E2227" s="53">
        <v>0</v>
      </c>
      <c r="F2227" s="53">
        <f t="shared" si="641"/>
        <v>0</v>
      </c>
      <c r="G2227" s="53">
        <f t="shared" si="642"/>
        <v>3600000</v>
      </c>
      <c r="H2227" s="67">
        <f t="shared" si="643"/>
        <v>0</v>
      </c>
    </row>
    <row r="2228" spans="1:8">
      <c r="A2228" s="66" t="s">
        <v>31</v>
      </c>
      <c r="B2228" s="33" t="s">
        <v>73</v>
      </c>
      <c r="C2228" s="53">
        <v>14400000</v>
      </c>
      <c r="D2228" s="53">
        <v>0</v>
      </c>
      <c r="E2228" s="53">
        <v>0</v>
      </c>
      <c r="F2228" s="53">
        <f t="shared" si="641"/>
        <v>0</v>
      </c>
      <c r="G2228" s="53">
        <f t="shared" si="642"/>
        <v>14400000</v>
      </c>
      <c r="H2228" s="67">
        <f t="shared" si="643"/>
        <v>0</v>
      </c>
    </row>
    <row r="2229" spans="1:8">
      <c r="A2229" s="66">
        <v>525115</v>
      </c>
      <c r="B2229" s="33" t="s">
        <v>43</v>
      </c>
      <c r="C2229" s="53"/>
      <c r="D2229" s="53"/>
      <c r="E2229" s="53"/>
      <c r="F2229" s="53"/>
      <c r="G2229" s="53"/>
      <c r="H2229" s="67"/>
    </row>
    <row r="2230" spans="1:8">
      <c r="A2230" s="66" t="s">
        <v>31</v>
      </c>
      <c r="B2230" s="33" t="s">
        <v>136</v>
      </c>
      <c r="C2230" s="53">
        <v>18750000</v>
      </c>
      <c r="D2230" s="53">
        <v>0</v>
      </c>
      <c r="E2230" s="53">
        <v>0</v>
      </c>
      <c r="F2230" s="53">
        <f t="shared" ref="F2230:F2234" si="644">D2230+E2230</f>
        <v>0</v>
      </c>
      <c r="G2230" s="53">
        <f t="shared" ref="G2230:G2234" si="645">C2230-F2230</f>
        <v>18750000</v>
      </c>
      <c r="H2230" s="67">
        <f t="shared" ref="H2230:H2233" si="646">F2230/C2230*100</f>
        <v>0</v>
      </c>
    </row>
    <row r="2231" spans="1:8">
      <c r="A2231" s="66" t="s">
        <v>31</v>
      </c>
      <c r="B2231" s="33" t="s">
        <v>137</v>
      </c>
      <c r="C2231" s="53">
        <v>5000000</v>
      </c>
      <c r="D2231" s="53">
        <v>0</v>
      </c>
      <c r="E2231" s="53">
        <v>0</v>
      </c>
      <c r="F2231" s="53">
        <f t="shared" si="644"/>
        <v>0</v>
      </c>
      <c r="G2231" s="53">
        <f t="shared" si="645"/>
        <v>5000000</v>
      </c>
      <c r="H2231" s="67">
        <f t="shared" si="646"/>
        <v>0</v>
      </c>
    </row>
    <row r="2232" spans="1:8">
      <c r="A2232" s="66" t="s">
        <v>31</v>
      </c>
      <c r="B2232" s="33" t="s">
        <v>138</v>
      </c>
      <c r="C2232" s="53">
        <v>6000000</v>
      </c>
      <c r="D2232" s="53">
        <v>600000</v>
      </c>
      <c r="E2232" s="53">
        <v>0</v>
      </c>
      <c r="F2232" s="53">
        <f t="shared" si="644"/>
        <v>600000</v>
      </c>
      <c r="G2232" s="53">
        <f t="shared" si="645"/>
        <v>5400000</v>
      </c>
      <c r="H2232" s="67">
        <f t="shared" si="646"/>
        <v>10</v>
      </c>
    </row>
    <row r="2233" spans="1:8">
      <c r="A2233" s="66" t="s">
        <v>31</v>
      </c>
      <c r="B2233" s="33" t="s">
        <v>139</v>
      </c>
      <c r="C2233" s="53">
        <v>6300000</v>
      </c>
      <c r="D2233" s="53">
        <v>1200000</v>
      </c>
      <c r="E2233" s="53">
        <v>0</v>
      </c>
      <c r="F2233" s="53">
        <f t="shared" si="644"/>
        <v>1200000</v>
      </c>
      <c r="G2233" s="53">
        <f t="shared" si="645"/>
        <v>5100000</v>
      </c>
      <c r="H2233" s="67">
        <f t="shared" si="646"/>
        <v>19.047619047619047</v>
      </c>
    </row>
    <row r="2234" spans="1:8">
      <c r="A2234" s="66"/>
      <c r="B2234" s="33" t="s">
        <v>142</v>
      </c>
      <c r="C2234" s="53">
        <v>3600000</v>
      </c>
      <c r="D2234" s="53">
        <v>0</v>
      </c>
      <c r="E2234" s="53">
        <v>0</v>
      </c>
      <c r="F2234" s="53">
        <f t="shared" si="644"/>
        <v>0</v>
      </c>
      <c r="G2234" s="53">
        <f t="shared" si="645"/>
        <v>3600000</v>
      </c>
      <c r="H2234" s="67">
        <f>F2234/C2234*100</f>
        <v>0</v>
      </c>
    </row>
    <row r="2235" spans="1:8">
      <c r="A2235" s="66">
        <v>525119</v>
      </c>
      <c r="B2235" s="33" t="s">
        <v>63</v>
      </c>
      <c r="C2235" s="53"/>
      <c r="D2235" s="53"/>
      <c r="E2235" s="53"/>
      <c r="F2235" s="53"/>
      <c r="G2235" s="53"/>
      <c r="H2235" s="67"/>
    </row>
    <row r="2236" spans="1:8">
      <c r="A2236" s="66" t="s">
        <v>31</v>
      </c>
      <c r="B2236" s="33" t="s">
        <v>143</v>
      </c>
      <c r="C2236" s="53">
        <v>35000000</v>
      </c>
      <c r="D2236" s="53">
        <v>0</v>
      </c>
      <c r="E2236" s="53">
        <v>0</v>
      </c>
      <c r="F2236" s="53">
        <f t="shared" ref="F2236:F2239" si="647">D2236+E2236</f>
        <v>0</v>
      </c>
      <c r="G2236" s="53">
        <f t="shared" ref="G2236:G2239" si="648">C2236-F2236</f>
        <v>35000000</v>
      </c>
      <c r="H2236" s="67">
        <f t="shared" ref="H2236:H2239" si="649">F2236/C2236*100</f>
        <v>0</v>
      </c>
    </row>
    <row r="2237" spans="1:8">
      <c r="A2237" s="66" t="s">
        <v>31</v>
      </c>
      <c r="B2237" s="33" t="s">
        <v>144</v>
      </c>
      <c r="C2237" s="53">
        <v>20000000</v>
      </c>
      <c r="D2237" s="53">
        <v>0</v>
      </c>
      <c r="E2237" s="53">
        <v>0</v>
      </c>
      <c r="F2237" s="53">
        <f t="shared" si="647"/>
        <v>0</v>
      </c>
      <c r="G2237" s="53">
        <f t="shared" si="648"/>
        <v>20000000</v>
      </c>
      <c r="H2237" s="67">
        <f t="shared" si="649"/>
        <v>0</v>
      </c>
    </row>
    <row r="2238" spans="1:8">
      <c r="A2238" s="66" t="s">
        <v>31</v>
      </c>
      <c r="B2238" s="33" t="s">
        <v>145</v>
      </c>
      <c r="C2238" s="53">
        <v>18750000</v>
      </c>
      <c r="D2238" s="53">
        <v>0</v>
      </c>
      <c r="E2238" s="53">
        <v>0</v>
      </c>
      <c r="F2238" s="53">
        <f t="shared" si="647"/>
        <v>0</v>
      </c>
      <c r="G2238" s="53">
        <f t="shared" si="648"/>
        <v>18750000</v>
      </c>
      <c r="H2238" s="67">
        <f t="shared" si="649"/>
        <v>0</v>
      </c>
    </row>
    <row r="2239" spans="1:8">
      <c r="A2239" s="66" t="s">
        <v>31</v>
      </c>
      <c r="B2239" s="33" t="s">
        <v>146</v>
      </c>
      <c r="C2239" s="53">
        <v>3750000</v>
      </c>
      <c r="D2239" s="53">
        <v>0</v>
      </c>
      <c r="E2239" s="53">
        <v>0</v>
      </c>
      <c r="F2239" s="53">
        <f t="shared" si="647"/>
        <v>0</v>
      </c>
      <c r="G2239" s="53">
        <f t="shared" si="648"/>
        <v>3750000</v>
      </c>
      <c r="H2239" s="67">
        <f t="shared" si="649"/>
        <v>0</v>
      </c>
    </row>
    <row r="2240" spans="1:8">
      <c r="A2240" s="54">
        <v>54</v>
      </c>
      <c r="B2240" s="54" t="s">
        <v>147</v>
      </c>
      <c r="C2240" s="55"/>
      <c r="D2240" s="56"/>
      <c r="E2240" s="56"/>
      <c r="F2240" s="69"/>
      <c r="G2240" s="69"/>
      <c r="H2240" s="69"/>
    </row>
    <row r="2241" spans="1:8">
      <c r="A2241" s="58" t="s">
        <v>50</v>
      </c>
      <c r="B2241" s="59" t="s">
        <v>51</v>
      </c>
      <c r="C2241" s="60"/>
      <c r="D2241" s="59"/>
      <c r="E2241" s="60"/>
      <c r="F2241" s="53"/>
      <c r="G2241" s="53"/>
      <c r="H2241" s="67"/>
    </row>
    <row r="2242" spans="1:8">
      <c r="A2242" s="61">
        <v>525113</v>
      </c>
      <c r="B2242" s="62" t="s">
        <v>39</v>
      </c>
      <c r="C2242" s="60"/>
      <c r="D2242" s="59"/>
      <c r="E2242" s="60"/>
      <c r="F2242" s="53"/>
      <c r="G2242" s="53"/>
      <c r="H2242" s="67"/>
    </row>
    <row r="2243" spans="1:8">
      <c r="A2243" s="66" t="s">
        <v>31</v>
      </c>
      <c r="B2243" s="33" t="s">
        <v>148</v>
      </c>
      <c r="C2243" s="53">
        <v>3900000</v>
      </c>
      <c r="D2243" s="53">
        <v>0</v>
      </c>
      <c r="E2243" s="53">
        <v>0</v>
      </c>
      <c r="F2243" s="53">
        <f t="shared" ref="F2243:F2246" si="650">D2243+E2243</f>
        <v>0</v>
      </c>
      <c r="G2243" s="53">
        <f t="shared" ref="G2243:G2246" si="651">C2243-F2243</f>
        <v>3900000</v>
      </c>
      <c r="H2243" s="67">
        <f t="shared" ref="H2243:H2244" si="652">F2243/C2243*100</f>
        <v>0</v>
      </c>
    </row>
    <row r="2244" spans="1:8">
      <c r="A2244" s="66" t="s">
        <v>31</v>
      </c>
      <c r="B2244" s="33" t="s">
        <v>149</v>
      </c>
      <c r="C2244" s="53">
        <v>6760000</v>
      </c>
      <c r="D2244" s="53">
        <v>0</v>
      </c>
      <c r="E2244" s="53">
        <v>0</v>
      </c>
      <c r="F2244" s="53">
        <f t="shared" si="650"/>
        <v>0</v>
      </c>
      <c r="G2244" s="53">
        <f t="shared" si="651"/>
        <v>6760000</v>
      </c>
      <c r="H2244" s="67">
        <f t="shared" si="652"/>
        <v>0</v>
      </c>
    </row>
    <row r="2245" spans="1:8">
      <c r="A2245" s="66">
        <v>525119</v>
      </c>
      <c r="B2245" s="33" t="s">
        <v>63</v>
      </c>
      <c r="C2245" s="53"/>
      <c r="D2245" s="53">
        <v>0</v>
      </c>
      <c r="E2245" s="53"/>
      <c r="F2245" s="53">
        <f t="shared" si="650"/>
        <v>0</v>
      </c>
      <c r="G2245" s="53">
        <f t="shared" si="651"/>
        <v>0</v>
      </c>
      <c r="H2245" s="67"/>
    </row>
    <row r="2246" spans="1:8">
      <c r="A2246" s="66" t="s">
        <v>31</v>
      </c>
      <c r="B2246" s="33" t="s">
        <v>150</v>
      </c>
      <c r="C2246" s="53">
        <v>1700000</v>
      </c>
      <c r="D2246" s="53">
        <v>0</v>
      </c>
      <c r="E2246" s="53">
        <v>0</v>
      </c>
      <c r="F2246" s="53">
        <f t="shared" si="650"/>
        <v>0</v>
      </c>
      <c r="G2246" s="53">
        <f t="shared" si="651"/>
        <v>1700000</v>
      </c>
      <c r="H2246" s="67">
        <f t="shared" ref="H2246" si="653">F2246/C2246*100</f>
        <v>0</v>
      </c>
    </row>
    <row r="2247" spans="1:8">
      <c r="A2247" s="58" t="s">
        <v>56</v>
      </c>
      <c r="B2247" s="59" t="s">
        <v>57</v>
      </c>
      <c r="C2247" s="60"/>
      <c r="D2247" s="60"/>
      <c r="E2247" s="60"/>
      <c r="F2247" s="53"/>
      <c r="G2247" s="53"/>
      <c r="H2247" s="67"/>
    </row>
    <row r="2248" spans="1:8">
      <c r="A2248" s="66">
        <v>525113</v>
      </c>
      <c r="B2248" s="33" t="s">
        <v>39</v>
      </c>
      <c r="C2248" s="53"/>
      <c r="D2248" s="53"/>
      <c r="E2248" s="53"/>
      <c r="F2248" s="53"/>
      <c r="G2248" s="53"/>
      <c r="H2248" s="67"/>
    </row>
    <row r="2249" spans="1:8">
      <c r="A2249" s="66" t="s">
        <v>31</v>
      </c>
      <c r="B2249" s="33" t="s">
        <v>151</v>
      </c>
      <c r="C2249" s="53">
        <v>5100000</v>
      </c>
      <c r="D2249" s="53">
        <v>0</v>
      </c>
      <c r="E2249" s="53">
        <v>0</v>
      </c>
      <c r="F2249" s="53">
        <f t="shared" ref="F2249:F2250" si="654">D2249+E2249</f>
        <v>0</v>
      </c>
      <c r="G2249" s="53">
        <f t="shared" ref="G2249:G2250" si="655">C2249-F2249</f>
        <v>5100000</v>
      </c>
      <c r="H2249" s="67">
        <f t="shared" ref="H2249:H2250" si="656">F2249/C2249*100</f>
        <v>0</v>
      </c>
    </row>
    <row r="2250" spans="1:8">
      <c r="A2250" s="66" t="s">
        <v>31</v>
      </c>
      <c r="B2250" s="33" t="s">
        <v>152</v>
      </c>
      <c r="C2250" s="53">
        <v>11200000</v>
      </c>
      <c r="D2250" s="53">
        <v>0</v>
      </c>
      <c r="E2250" s="53">
        <v>0</v>
      </c>
      <c r="F2250" s="53">
        <f t="shared" si="654"/>
        <v>0</v>
      </c>
      <c r="G2250" s="53">
        <f t="shared" si="655"/>
        <v>11200000</v>
      </c>
      <c r="H2250" s="67">
        <f t="shared" si="656"/>
        <v>0</v>
      </c>
    </row>
    <row r="2251" spans="1:8">
      <c r="A2251" s="66">
        <v>525119</v>
      </c>
      <c r="B2251" s="33" t="s">
        <v>63</v>
      </c>
      <c r="C2251" s="53"/>
      <c r="D2251" s="53"/>
      <c r="E2251" s="53"/>
      <c r="F2251" s="53"/>
      <c r="G2251" s="53"/>
      <c r="H2251" s="67"/>
    </row>
    <row r="2252" spans="1:8">
      <c r="A2252" s="66" t="s">
        <v>31</v>
      </c>
      <c r="B2252" s="33" t="s">
        <v>150</v>
      </c>
      <c r="C2252" s="53">
        <v>2500000</v>
      </c>
      <c r="D2252" s="53">
        <v>0</v>
      </c>
      <c r="E2252" s="53">
        <v>0</v>
      </c>
      <c r="F2252" s="53">
        <f t="shared" ref="F2252" si="657">D2252+E2252</f>
        <v>0</v>
      </c>
      <c r="G2252" s="53">
        <f t="shared" ref="G2252" si="658">C2252-F2252</f>
        <v>2500000</v>
      </c>
      <c r="H2252" s="67">
        <f t="shared" ref="H2252" si="659">F2252/C2252*100</f>
        <v>0</v>
      </c>
    </row>
    <row r="2253" spans="1:8">
      <c r="A2253" s="58" t="s">
        <v>59</v>
      </c>
      <c r="B2253" s="59" t="s">
        <v>60</v>
      </c>
      <c r="C2253" s="60"/>
      <c r="D2253" s="60"/>
      <c r="E2253" s="60"/>
      <c r="F2253" s="53"/>
      <c r="G2253" s="53"/>
      <c r="H2253" s="67"/>
    </row>
    <row r="2254" spans="1:8">
      <c r="A2254" s="66">
        <v>525119</v>
      </c>
      <c r="B2254" s="33" t="s">
        <v>63</v>
      </c>
      <c r="C2254" s="53"/>
      <c r="D2254" s="53"/>
      <c r="E2254" s="53"/>
      <c r="F2254" s="53"/>
      <c r="G2254" s="53"/>
      <c r="H2254" s="67"/>
    </row>
    <row r="2255" spans="1:8">
      <c r="A2255" s="66" t="s">
        <v>31</v>
      </c>
      <c r="B2255" s="33" t="s">
        <v>150</v>
      </c>
      <c r="C2255" s="53">
        <v>1869000</v>
      </c>
      <c r="D2255" s="53">
        <v>0</v>
      </c>
      <c r="E2255" s="53">
        <v>0</v>
      </c>
      <c r="F2255" s="53">
        <f t="shared" ref="F2255" si="660">D2255+E2255</f>
        <v>0</v>
      </c>
      <c r="G2255" s="53">
        <f t="shared" ref="G2255" si="661">C2255-F2255</f>
        <v>1869000</v>
      </c>
      <c r="H2255" s="67">
        <f t="shared" ref="H2255" si="662">F2255/C2255*100</f>
        <v>0</v>
      </c>
    </row>
    <row r="2256" spans="1:8" ht="13.5" thickBot="1">
      <c r="A2256" s="231"/>
      <c r="B2256" s="36"/>
      <c r="C2256" s="37"/>
      <c r="D2256" s="36"/>
      <c r="E2256" s="37"/>
      <c r="F2256" s="36"/>
      <c r="G2256" s="36"/>
      <c r="H2256" s="36"/>
    </row>
    <row r="2257" spans="1:8" ht="24.75" customHeight="1" thickTop="1">
      <c r="A2257" s="40"/>
      <c r="B2257" s="262" t="s">
        <v>166</v>
      </c>
      <c r="C2257" s="41">
        <f>SUM(C2120:C2255)</f>
        <v>1543895000</v>
      </c>
      <c r="D2257" s="41">
        <f t="shared" ref="D2257:G2257" si="663">SUM(D2120:D2255)</f>
        <v>258111800</v>
      </c>
      <c r="E2257" s="41">
        <f t="shared" si="663"/>
        <v>83600000</v>
      </c>
      <c r="F2257" s="41">
        <f t="shared" si="663"/>
        <v>341711800</v>
      </c>
      <c r="G2257" s="41">
        <f t="shared" si="663"/>
        <v>1202183200</v>
      </c>
      <c r="H2257" s="44">
        <f>F2257/C2257*100</f>
        <v>22.133098429621185</v>
      </c>
    </row>
    <row r="2259" spans="1:8" ht="13.5">
      <c r="F2259" s="464" t="s">
        <v>522</v>
      </c>
      <c r="G2259" s="464"/>
      <c r="H2259" s="464"/>
    </row>
    <row r="2260" spans="1:8" ht="13.5">
      <c r="F2260" s="259"/>
      <c r="G2260" s="259"/>
      <c r="H2260" s="259"/>
    </row>
    <row r="2261" spans="1:8" ht="13.5">
      <c r="D2261" s="24"/>
      <c r="F2261" s="464" t="s">
        <v>154</v>
      </c>
      <c r="G2261" s="464"/>
      <c r="H2261" s="464"/>
    </row>
    <row r="2262" spans="1:8" ht="13.5">
      <c r="D2262" s="24"/>
      <c r="F2262" s="464" t="s">
        <v>155</v>
      </c>
      <c r="G2262" s="464"/>
      <c r="H2262" s="464"/>
    </row>
    <row r="2263" spans="1:8" ht="13.5">
      <c r="D2263" s="24"/>
      <c r="F2263" s="20"/>
      <c r="G2263" s="20"/>
      <c r="H2263" s="21"/>
    </row>
    <row r="2264" spans="1:8" ht="13.5">
      <c r="D2264" s="24"/>
      <c r="F2264" s="20"/>
      <c r="G2264" s="20"/>
      <c r="H2264" s="21"/>
    </row>
    <row r="2265" spans="1:8" ht="13.5">
      <c r="F2265" s="20"/>
      <c r="G2265" s="20"/>
      <c r="H2265" s="20"/>
    </row>
    <row r="2266" spans="1:8" ht="13.5">
      <c r="F2266" s="465" t="s">
        <v>156</v>
      </c>
      <c r="G2266" s="465"/>
      <c r="H2266" s="465"/>
    </row>
    <row r="2267" spans="1:8" ht="13.5">
      <c r="F2267" s="456" t="s">
        <v>157</v>
      </c>
      <c r="G2267" s="456"/>
      <c r="H2267" s="456"/>
    </row>
    <row r="2268" spans="1:8">
      <c r="F2268" s="22"/>
      <c r="G2268" s="1"/>
    </row>
    <row r="2269" spans="1:8">
      <c r="F2269" s="22"/>
      <c r="G2269" s="1"/>
    </row>
    <row r="2271" spans="1:8">
      <c r="F2271" s="22"/>
      <c r="G2271" s="1"/>
    </row>
    <row r="2272" spans="1:8">
      <c r="F2272" s="22"/>
      <c r="G2272" s="1"/>
    </row>
    <row r="2303" spans="1:8" ht="15.75">
      <c r="A2303" s="457" t="s">
        <v>0</v>
      </c>
      <c r="B2303" s="457"/>
      <c r="C2303" s="457"/>
      <c r="D2303" s="457"/>
      <c r="E2303" s="457"/>
      <c r="F2303" s="457"/>
      <c r="G2303" s="457"/>
      <c r="H2303" s="457"/>
    </row>
    <row r="2304" spans="1:8" ht="15.75">
      <c r="A2304" s="457" t="s">
        <v>1</v>
      </c>
      <c r="B2304" s="457"/>
      <c r="C2304" s="457"/>
      <c r="D2304" s="457"/>
      <c r="E2304" s="457"/>
      <c r="F2304" s="457"/>
      <c r="G2304" s="457"/>
      <c r="H2304" s="457"/>
    </row>
    <row r="2305" spans="1:8" ht="15.75">
      <c r="A2305" s="457" t="s">
        <v>2</v>
      </c>
      <c r="B2305" s="457"/>
      <c r="C2305" s="457"/>
      <c r="D2305" s="457"/>
      <c r="E2305" s="457"/>
      <c r="F2305" s="457"/>
      <c r="G2305" s="457"/>
      <c r="H2305" s="457"/>
    </row>
    <row r="2306" spans="1:8">
      <c r="A2306" s="2"/>
      <c r="B2306" s="2"/>
      <c r="C2306" s="2"/>
      <c r="D2306" s="2"/>
      <c r="E2306" s="2"/>
      <c r="F2306" s="2"/>
      <c r="G2306" s="2"/>
      <c r="H2306" s="2"/>
    </row>
    <row r="2307" spans="1:8">
      <c r="A2307" s="2" t="s">
        <v>3</v>
      </c>
      <c r="B2307" s="2"/>
      <c r="C2307" s="2"/>
      <c r="D2307" s="2"/>
      <c r="E2307" s="2"/>
      <c r="F2307" s="2"/>
      <c r="G2307" s="2"/>
      <c r="H2307" s="2"/>
    </row>
    <row r="2308" spans="1:8">
      <c r="A2308" s="2" t="s">
        <v>524</v>
      </c>
      <c r="B2308" s="2"/>
      <c r="C2308" s="2"/>
      <c r="D2308" s="2"/>
      <c r="E2308" s="2"/>
      <c r="F2308" s="2"/>
      <c r="G2308" s="2"/>
      <c r="H2308" s="2"/>
    </row>
    <row r="2309" spans="1:8">
      <c r="A2309" s="2" t="s">
        <v>532</v>
      </c>
      <c r="B2309" s="1"/>
      <c r="C2309" s="2"/>
      <c r="D2309" s="2"/>
      <c r="E2309" s="2"/>
      <c r="F2309" s="2"/>
      <c r="G2309" s="2"/>
      <c r="H2309" s="2"/>
    </row>
    <row r="2310" spans="1:8">
      <c r="A2310" s="1"/>
      <c r="B2310" s="1"/>
      <c r="C2310" s="3"/>
      <c r="D2310" s="1"/>
      <c r="E2310" s="3"/>
      <c r="F2310" s="1"/>
      <c r="G2310" s="1"/>
    </row>
    <row r="2311" spans="1:8">
      <c r="A2311" s="1"/>
      <c r="B2311" s="1"/>
      <c r="C2311" s="3"/>
      <c r="D2311" s="1"/>
      <c r="E2311" s="3"/>
      <c r="F2311" s="22"/>
      <c r="G2311" s="1"/>
    </row>
    <row r="2312" spans="1:8">
      <c r="A2312" s="458" t="s">
        <v>4</v>
      </c>
      <c r="B2312" s="461" t="s">
        <v>5</v>
      </c>
      <c r="C2312" s="271"/>
      <c r="D2312" s="271" t="s">
        <v>6</v>
      </c>
      <c r="E2312" s="271" t="s">
        <v>7</v>
      </c>
      <c r="F2312" s="271" t="s">
        <v>6</v>
      </c>
      <c r="G2312" s="271" t="s">
        <v>8</v>
      </c>
      <c r="H2312" s="271" t="s">
        <v>9</v>
      </c>
    </row>
    <row r="2313" spans="1:8">
      <c r="A2313" s="459"/>
      <c r="B2313" s="462"/>
      <c r="C2313" s="272" t="s">
        <v>10</v>
      </c>
      <c r="D2313" s="272" t="s">
        <v>11</v>
      </c>
      <c r="E2313" s="272" t="s">
        <v>12</v>
      </c>
      <c r="F2313" s="272" t="s">
        <v>13</v>
      </c>
      <c r="G2313" s="272" t="s">
        <v>14</v>
      </c>
      <c r="H2313" s="272" t="s">
        <v>15</v>
      </c>
    </row>
    <row r="2314" spans="1:8">
      <c r="A2314" s="459"/>
      <c r="B2314" s="462"/>
      <c r="C2314" s="272"/>
      <c r="D2314" s="272" t="s">
        <v>16</v>
      </c>
      <c r="E2314" s="272"/>
      <c r="F2314" s="272" t="s">
        <v>17</v>
      </c>
      <c r="G2314" s="272" t="s">
        <v>18</v>
      </c>
      <c r="H2314" s="272" t="s">
        <v>19</v>
      </c>
    </row>
    <row r="2315" spans="1:8">
      <c r="A2315" s="460"/>
      <c r="B2315" s="463"/>
      <c r="C2315" s="272" t="s">
        <v>20</v>
      </c>
      <c r="D2315" s="273" t="s">
        <v>20</v>
      </c>
      <c r="E2315" s="273" t="s">
        <v>20</v>
      </c>
      <c r="F2315" s="273" t="s">
        <v>20</v>
      </c>
      <c r="G2315" s="273" t="s">
        <v>20</v>
      </c>
      <c r="H2315" s="272" t="s">
        <v>21</v>
      </c>
    </row>
    <row r="2316" spans="1:8">
      <c r="A2316" s="7">
        <v>1</v>
      </c>
      <c r="B2316" s="7">
        <v>2</v>
      </c>
      <c r="C2316" s="8">
        <v>3</v>
      </c>
      <c r="D2316" s="9">
        <v>4</v>
      </c>
      <c r="E2316" s="8">
        <v>5</v>
      </c>
      <c r="F2316" s="8">
        <v>6</v>
      </c>
      <c r="G2316" s="8">
        <v>7</v>
      </c>
      <c r="H2316" s="8">
        <v>8</v>
      </c>
    </row>
    <row r="2317" spans="1:8">
      <c r="A2317" s="33" t="s">
        <v>22</v>
      </c>
      <c r="B2317" s="52" t="s">
        <v>170</v>
      </c>
      <c r="C2317" s="34"/>
      <c r="D2317" s="33"/>
      <c r="E2317" s="53"/>
      <c r="F2317" s="33"/>
      <c r="G2317" s="33"/>
      <c r="H2317" s="33"/>
    </row>
    <row r="2318" spans="1:8">
      <c r="A2318" s="33" t="s">
        <v>23</v>
      </c>
      <c r="B2318" s="33" t="s">
        <v>24</v>
      </c>
      <c r="C2318" s="53"/>
      <c r="D2318" s="33"/>
      <c r="E2318" s="53"/>
      <c r="F2318" s="33"/>
      <c r="G2318" s="33"/>
      <c r="H2318" s="33"/>
    </row>
    <row r="2319" spans="1:8">
      <c r="A2319" s="33" t="s">
        <v>25</v>
      </c>
      <c r="B2319" s="33" t="s">
        <v>161</v>
      </c>
      <c r="C2319" s="53"/>
      <c r="D2319" s="33"/>
      <c r="E2319" s="53"/>
      <c r="F2319" s="33"/>
      <c r="G2319" s="33"/>
      <c r="H2319" s="33"/>
    </row>
    <row r="2320" spans="1:8">
      <c r="A2320" s="33" t="s">
        <v>26</v>
      </c>
      <c r="B2320" s="33" t="s">
        <v>27</v>
      </c>
      <c r="C2320" s="53"/>
      <c r="D2320" s="33"/>
      <c r="E2320" s="53"/>
      <c r="F2320" s="33"/>
      <c r="G2320" s="33"/>
      <c r="H2320" s="33"/>
    </row>
    <row r="2321" spans="1:8">
      <c r="A2321" s="54">
        <v>51</v>
      </c>
      <c r="B2321" s="54" t="s">
        <v>28</v>
      </c>
      <c r="C2321" s="55"/>
      <c r="D2321" s="55"/>
      <c r="E2321" s="56"/>
      <c r="F2321" s="57"/>
      <c r="G2321" s="57"/>
      <c r="H2321" s="57"/>
    </row>
    <row r="2322" spans="1:8">
      <c r="A2322" s="58" t="s">
        <v>29</v>
      </c>
      <c r="B2322" s="59" t="s">
        <v>62</v>
      </c>
      <c r="C2322" s="60"/>
      <c r="D2322" s="230"/>
      <c r="E2322" s="230"/>
      <c r="F2322" s="68"/>
      <c r="G2322" s="68"/>
      <c r="H2322" s="64"/>
    </row>
    <row r="2323" spans="1:8">
      <c r="A2323" s="61">
        <v>525112</v>
      </c>
      <c r="B2323" s="62" t="s">
        <v>32</v>
      </c>
      <c r="C2323" s="63"/>
      <c r="D2323" s="64"/>
      <c r="E2323" s="65"/>
      <c r="F2323" s="64"/>
      <c r="G2323" s="64"/>
      <c r="H2323" s="64"/>
    </row>
    <row r="2324" spans="1:8">
      <c r="A2324" s="66" t="s">
        <v>31</v>
      </c>
      <c r="B2324" s="33" t="s">
        <v>33</v>
      </c>
      <c r="C2324" s="53">
        <v>10000000</v>
      </c>
      <c r="D2324" s="53">
        <v>7555500</v>
      </c>
      <c r="E2324" s="53">
        <v>0</v>
      </c>
      <c r="F2324" s="53">
        <f>D2324+E2324</f>
        <v>7555500</v>
      </c>
      <c r="G2324" s="53">
        <f>C2324-F2324</f>
        <v>2444500</v>
      </c>
      <c r="H2324" s="67">
        <f>F2324/C2324*100</f>
        <v>75.555000000000007</v>
      </c>
    </row>
    <row r="2325" spans="1:8">
      <c r="A2325" s="70" t="s">
        <v>31</v>
      </c>
      <c r="B2325" s="33" t="s">
        <v>35</v>
      </c>
      <c r="C2325" s="53">
        <v>4200000</v>
      </c>
      <c r="D2325" s="53">
        <v>0</v>
      </c>
      <c r="E2325" s="53">
        <v>0</v>
      </c>
      <c r="F2325" s="53">
        <f t="shared" ref="F2325" si="664">D2325+E2325</f>
        <v>0</v>
      </c>
      <c r="G2325" s="53">
        <f t="shared" ref="G2325" si="665">C2325-F2325</f>
        <v>4200000</v>
      </c>
      <c r="H2325" s="67">
        <f t="shared" ref="H2325" si="666">F2325/C2325*100</f>
        <v>0</v>
      </c>
    </row>
    <row r="2326" spans="1:8">
      <c r="A2326" s="61">
        <v>525113</v>
      </c>
      <c r="B2326" s="62" t="s">
        <v>39</v>
      </c>
      <c r="C2326" s="63"/>
      <c r="D2326" s="53"/>
      <c r="E2326" s="53"/>
      <c r="F2326" s="53"/>
      <c r="G2326" s="53"/>
      <c r="H2326" s="67"/>
    </row>
    <row r="2327" spans="1:8">
      <c r="A2327" s="61"/>
      <c r="B2327" s="33" t="s">
        <v>376</v>
      </c>
      <c r="C2327" s="53">
        <v>9000000</v>
      </c>
      <c r="D2327" s="53">
        <v>7200000</v>
      </c>
      <c r="E2327" s="53">
        <v>0</v>
      </c>
      <c r="F2327" s="53">
        <f>D2327+E2327</f>
        <v>7200000</v>
      </c>
      <c r="G2327" s="53">
        <f>C2327-F2327</f>
        <v>1800000</v>
      </c>
      <c r="H2327" s="67">
        <f t="shared" ref="H2327:H2328" si="667">F2327/C2327*100</f>
        <v>80</v>
      </c>
    </row>
    <row r="2328" spans="1:8">
      <c r="A2328" s="66" t="s">
        <v>31</v>
      </c>
      <c r="B2328" s="33" t="s">
        <v>40</v>
      </c>
      <c r="C2328" s="53">
        <v>5400000</v>
      </c>
      <c r="D2328" s="53">
        <v>0</v>
      </c>
      <c r="E2328" s="53">
        <v>0</v>
      </c>
      <c r="F2328" s="53">
        <f t="shared" ref="F2328" si="668">D2328+E2328</f>
        <v>0</v>
      </c>
      <c r="G2328" s="53">
        <f t="shared" ref="G2328" si="669">C2328-F2328</f>
        <v>5400000</v>
      </c>
      <c r="H2328" s="67">
        <f t="shared" si="667"/>
        <v>0</v>
      </c>
    </row>
    <row r="2329" spans="1:8">
      <c r="A2329" s="61">
        <v>525115</v>
      </c>
      <c r="B2329" s="62" t="s">
        <v>43</v>
      </c>
      <c r="C2329" s="63"/>
      <c r="D2329" s="53"/>
      <c r="E2329" s="53"/>
      <c r="F2329" s="53"/>
      <c r="G2329" s="53"/>
      <c r="H2329" s="67"/>
    </row>
    <row r="2330" spans="1:8">
      <c r="A2330" s="61"/>
      <c r="B2330" s="33" t="s">
        <v>377</v>
      </c>
      <c r="C2330" s="53">
        <v>10200000</v>
      </c>
      <c r="D2330" s="53">
        <v>10200000</v>
      </c>
      <c r="E2330" s="53">
        <v>0</v>
      </c>
      <c r="F2330" s="53">
        <f t="shared" ref="F2330:F2336" si="670">D2330+E2330</f>
        <v>10200000</v>
      </c>
      <c r="G2330" s="53">
        <f t="shared" ref="G2330:G2336" si="671">C2330-F2330</f>
        <v>0</v>
      </c>
      <c r="H2330" s="67">
        <f t="shared" ref="H2330:H2336" si="672">F2330/C2330*100</f>
        <v>100</v>
      </c>
    </row>
    <row r="2331" spans="1:8">
      <c r="A2331" s="61"/>
      <c r="B2331" s="33" t="s">
        <v>378</v>
      </c>
      <c r="C2331" s="53">
        <v>10200000</v>
      </c>
      <c r="D2331" s="53">
        <v>10200000</v>
      </c>
      <c r="E2331" s="53">
        <v>0</v>
      </c>
      <c r="F2331" s="53">
        <f t="shared" si="670"/>
        <v>10200000</v>
      </c>
      <c r="G2331" s="53">
        <f t="shared" si="671"/>
        <v>0</v>
      </c>
      <c r="H2331" s="67">
        <f t="shared" si="672"/>
        <v>100</v>
      </c>
    </row>
    <row r="2332" spans="1:8">
      <c r="A2332" s="66" t="s">
        <v>31</v>
      </c>
      <c r="B2332" s="33" t="s">
        <v>44</v>
      </c>
      <c r="C2332" s="53">
        <v>3700000</v>
      </c>
      <c r="D2332" s="53">
        <v>0</v>
      </c>
      <c r="E2332" s="53">
        <v>0</v>
      </c>
      <c r="F2332" s="53">
        <f t="shared" si="670"/>
        <v>0</v>
      </c>
      <c r="G2332" s="53">
        <f t="shared" si="671"/>
        <v>3700000</v>
      </c>
      <c r="H2332" s="67">
        <f t="shared" si="672"/>
        <v>0</v>
      </c>
    </row>
    <row r="2333" spans="1:8">
      <c r="A2333" s="66"/>
      <c r="B2333" s="33" t="s">
        <v>525</v>
      </c>
      <c r="C2333" s="53">
        <v>6000000</v>
      </c>
      <c r="D2333" s="53"/>
      <c r="E2333" s="53">
        <v>5018520</v>
      </c>
      <c r="F2333" s="53">
        <f t="shared" si="670"/>
        <v>5018520</v>
      </c>
      <c r="G2333" s="53">
        <f t="shared" si="671"/>
        <v>981480</v>
      </c>
      <c r="H2333" s="67">
        <f t="shared" si="672"/>
        <v>83.64200000000001</v>
      </c>
    </row>
    <row r="2334" spans="1:8">
      <c r="A2334" s="66" t="s">
        <v>31</v>
      </c>
      <c r="B2334" s="33" t="s">
        <v>45</v>
      </c>
      <c r="C2334" s="53">
        <v>1200000</v>
      </c>
      <c r="D2334" s="53">
        <v>0</v>
      </c>
      <c r="E2334" s="53">
        <v>0</v>
      </c>
      <c r="F2334" s="53">
        <f t="shared" si="670"/>
        <v>0</v>
      </c>
      <c r="G2334" s="53">
        <f t="shared" si="671"/>
        <v>1200000</v>
      </c>
      <c r="H2334" s="67">
        <f t="shared" si="672"/>
        <v>0</v>
      </c>
    </row>
    <row r="2335" spans="1:8">
      <c r="A2335" s="66" t="s">
        <v>31</v>
      </c>
      <c r="B2335" s="33" t="s">
        <v>46</v>
      </c>
      <c r="C2335" s="53">
        <v>3000000</v>
      </c>
      <c r="D2335" s="53">
        <v>0</v>
      </c>
      <c r="E2335" s="53">
        <v>0</v>
      </c>
      <c r="F2335" s="53">
        <f t="shared" si="670"/>
        <v>0</v>
      </c>
      <c r="G2335" s="53">
        <f t="shared" si="671"/>
        <v>3000000</v>
      </c>
      <c r="H2335" s="67">
        <f t="shared" si="672"/>
        <v>0</v>
      </c>
    </row>
    <row r="2336" spans="1:8">
      <c r="A2336" s="66" t="s">
        <v>31</v>
      </c>
      <c r="B2336" s="33" t="s">
        <v>47</v>
      </c>
      <c r="C2336" s="53">
        <v>3800000</v>
      </c>
      <c r="D2336" s="53">
        <v>0</v>
      </c>
      <c r="E2336" s="53">
        <v>0</v>
      </c>
      <c r="F2336" s="53">
        <f t="shared" si="670"/>
        <v>0</v>
      </c>
      <c r="G2336" s="53">
        <f t="shared" si="671"/>
        <v>3800000</v>
      </c>
      <c r="H2336" s="67">
        <f t="shared" si="672"/>
        <v>0</v>
      </c>
    </row>
    <row r="2337" spans="1:8">
      <c r="A2337" s="61">
        <v>525119</v>
      </c>
      <c r="B2337" s="62" t="s">
        <v>63</v>
      </c>
      <c r="C2337" s="53"/>
      <c r="D2337" s="53"/>
      <c r="E2337" s="53"/>
      <c r="F2337" s="53"/>
      <c r="G2337" s="53"/>
      <c r="H2337" s="67"/>
    </row>
    <row r="2338" spans="1:8">
      <c r="A2338" s="66"/>
      <c r="B2338" s="33" t="s">
        <v>485</v>
      </c>
      <c r="C2338" s="53">
        <v>40000000</v>
      </c>
      <c r="D2338" s="53">
        <v>0</v>
      </c>
      <c r="E2338" s="53">
        <v>0</v>
      </c>
      <c r="F2338" s="53">
        <f t="shared" ref="F2338:F2340" si="673">D2338+E2338</f>
        <v>0</v>
      </c>
      <c r="G2338" s="53">
        <f t="shared" ref="G2338:G2340" si="674">C2338-F2338</f>
        <v>40000000</v>
      </c>
      <c r="H2338" s="67">
        <f t="shared" ref="H2338:H2340" si="675">F2338/C2338*100</f>
        <v>0</v>
      </c>
    </row>
    <row r="2339" spans="1:8">
      <c r="A2339" s="66"/>
      <c r="B2339" s="33" t="s">
        <v>486</v>
      </c>
      <c r="C2339" s="65">
        <v>45250000</v>
      </c>
      <c r="D2339" s="53">
        <v>0</v>
      </c>
      <c r="E2339" s="53">
        <v>0</v>
      </c>
      <c r="F2339" s="53">
        <f t="shared" si="673"/>
        <v>0</v>
      </c>
      <c r="G2339" s="53">
        <f t="shared" si="674"/>
        <v>45250000</v>
      </c>
      <c r="H2339" s="67">
        <f t="shared" si="675"/>
        <v>0</v>
      </c>
    </row>
    <row r="2340" spans="1:8">
      <c r="A2340" s="66"/>
      <c r="B2340" s="33" t="s">
        <v>487</v>
      </c>
      <c r="C2340" s="53">
        <v>26400000</v>
      </c>
      <c r="D2340" s="53">
        <v>26000000</v>
      </c>
      <c r="E2340" s="53">
        <v>0</v>
      </c>
      <c r="F2340" s="53">
        <f t="shared" si="673"/>
        <v>26000000</v>
      </c>
      <c r="G2340" s="53">
        <f t="shared" si="674"/>
        <v>400000</v>
      </c>
      <c r="H2340" s="67">
        <f t="shared" si="675"/>
        <v>98.484848484848484</v>
      </c>
    </row>
    <row r="2341" spans="1:8">
      <c r="A2341" s="61">
        <v>53712</v>
      </c>
      <c r="B2341" s="62" t="s">
        <v>478</v>
      </c>
      <c r="C2341" s="53"/>
      <c r="D2341" s="53"/>
      <c r="E2341" s="53"/>
      <c r="F2341" s="53"/>
      <c r="G2341" s="53"/>
      <c r="H2341" s="67"/>
    </row>
    <row r="2342" spans="1:8">
      <c r="A2342" s="66"/>
      <c r="B2342" s="33" t="s">
        <v>488</v>
      </c>
      <c r="C2342" s="53">
        <v>12000000</v>
      </c>
      <c r="D2342" s="53">
        <v>0</v>
      </c>
      <c r="E2342" s="53">
        <v>0</v>
      </c>
      <c r="F2342" s="53">
        <f t="shared" ref="F2342:F2344" si="676">D2342+E2342</f>
        <v>0</v>
      </c>
      <c r="G2342" s="53">
        <f t="shared" ref="G2342:G2344" si="677">C2342-F2342</f>
        <v>12000000</v>
      </c>
      <c r="H2342" s="67">
        <f t="shared" ref="H2342:H2344" si="678">F2342/C2342*100</f>
        <v>0</v>
      </c>
    </row>
    <row r="2343" spans="1:8">
      <c r="A2343" s="66"/>
      <c r="B2343" s="33" t="s">
        <v>501</v>
      </c>
      <c r="C2343" s="53">
        <v>93500000</v>
      </c>
      <c r="D2343" s="53">
        <v>83600000</v>
      </c>
      <c r="E2343" s="53">
        <v>0</v>
      </c>
      <c r="F2343" s="53">
        <f t="shared" si="676"/>
        <v>83600000</v>
      </c>
      <c r="G2343" s="53">
        <f t="shared" si="677"/>
        <v>9900000</v>
      </c>
      <c r="H2343" s="67">
        <f t="shared" si="678"/>
        <v>89.411764705882362</v>
      </c>
    </row>
    <row r="2344" spans="1:8">
      <c r="A2344" s="66"/>
      <c r="B2344" s="33" t="s">
        <v>490</v>
      </c>
      <c r="C2344" s="53">
        <v>250000000</v>
      </c>
      <c r="D2344" s="53">
        <v>0</v>
      </c>
      <c r="E2344" s="341">
        <v>247125000</v>
      </c>
      <c r="F2344" s="53">
        <f t="shared" si="676"/>
        <v>247125000</v>
      </c>
      <c r="G2344" s="53">
        <f t="shared" si="677"/>
        <v>2875000</v>
      </c>
      <c r="H2344" s="67">
        <f t="shared" si="678"/>
        <v>98.850000000000009</v>
      </c>
    </row>
    <row r="2345" spans="1:8">
      <c r="A2345" s="61" t="s">
        <v>479</v>
      </c>
      <c r="B2345" s="62" t="s">
        <v>480</v>
      </c>
      <c r="C2345" s="53"/>
      <c r="D2345" s="53"/>
      <c r="E2345" s="53"/>
      <c r="F2345" s="53"/>
      <c r="G2345" s="53"/>
      <c r="H2345" s="67"/>
    </row>
    <row r="2346" spans="1:8">
      <c r="A2346" s="61" t="s">
        <v>31</v>
      </c>
      <c r="B2346" s="33" t="s">
        <v>481</v>
      </c>
      <c r="C2346" s="53">
        <v>5000000</v>
      </c>
      <c r="D2346" s="53">
        <v>5000000</v>
      </c>
      <c r="E2346" s="53"/>
      <c r="F2346" s="53">
        <f t="shared" ref="F2346" si="679">D2346+E2346</f>
        <v>5000000</v>
      </c>
      <c r="G2346" s="53">
        <f t="shared" ref="G2346" si="680">C2346-F2346</f>
        <v>0</v>
      </c>
      <c r="H2346" s="67">
        <f t="shared" ref="H2346" si="681">F2346/C2346*100</f>
        <v>100</v>
      </c>
    </row>
    <row r="2347" spans="1:8">
      <c r="A2347" s="58" t="s">
        <v>50</v>
      </c>
      <c r="B2347" s="59" t="s">
        <v>51</v>
      </c>
      <c r="C2347" s="60"/>
      <c r="D2347" s="53"/>
      <c r="E2347" s="60"/>
      <c r="F2347" s="53"/>
      <c r="G2347" s="53"/>
      <c r="H2347" s="67"/>
    </row>
    <row r="2348" spans="1:8">
      <c r="A2348" s="61">
        <v>525112</v>
      </c>
      <c r="B2348" s="62" t="s">
        <v>32</v>
      </c>
      <c r="C2348" s="63"/>
      <c r="D2348" s="53"/>
      <c r="E2348" s="53"/>
      <c r="F2348" s="53"/>
      <c r="G2348" s="53"/>
      <c r="H2348" s="67"/>
    </row>
    <row r="2349" spans="1:8">
      <c r="A2349" s="66" t="s">
        <v>31</v>
      </c>
      <c r="B2349" s="33" t="s">
        <v>53</v>
      </c>
      <c r="C2349" s="53">
        <v>1175000</v>
      </c>
      <c r="D2349" s="53">
        <v>0</v>
      </c>
      <c r="E2349" s="53">
        <v>0</v>
      </c>
      <c r="F2349" s="53">
        <f t="shared" ref="F2349:F2350" si="682">D2349+E2349</f>
        <v>0</v>
      </c>
      <c r="G2349" s="53">
        <f t="shared" ref="G2349:G2350" si="683">C2349-F2349</f>
        <v>1175000</v>
      </c>
      <c r="H2349" s="67">
        <f t="shared" ref="H2349:H2350" si="684">F2349/C2349*100</f>
        <v>0</v>
      </c>
    </row>
    <row r="2350" spans="1:8">
      <c r="A2350" s="66" t="s">
        <v>31</v>
      </c>
      <c r="B2350" s="33" t="s">
        <v>54</v>
      </c>
      <c r="C2350" s="53">
        <v>1880000</v>
      </c>
      <c r="D2350" s="53">
        <v>0</v>
      </c>
      <c r="E2350" s="53">
        <v>0</v>
      </c>
      <c r="F2350" s="53">
        <f t="shared" si="682"/>
        <v>0</v>
      </c>
      <c r="G2350" s="53">
        <f t="shared" si="683"/>
        <v>1880000</v>
      </c>
      <c r="H2350" s="67">
        <f t="shared" si="684"/>
        <v>0</v>
      </c>
    </row>
    <row r="2351" spans="1:8">
      <c r="A2351" s="61">
        <v>525113</v>
      </c>
      <c r="B2351" s="62" t="s">
        <v>39</v>
      </c>
      <c r="C2351" s="63"/>
      <c r="D2351" s="53"/>
      <c r="E2351" s="53"/>
      <c r="F2351" s="53"/>
      <c r="G2351" s="53"/>
      <c r="H2351" s="67"/>
    </row>
    <row r="2352" spans="1:8">
      <c r="A2352" s="66" t="s">
        <v>31</v>
      </c>
      <c r="B2352" s="33" t="s">
        <v>52</v>
      </c>
      <c r="C2352" s="53">
        <v>2000000</v>
      </c>
      <c r="D2352" s="53">
        <v>0</v>
      </c>
      <c r="E2352" s="53">
        <v>0</v>
      </c>
      <c r="F2352" s="53">
        <f t="shared" ref="F2352" si="685">D2352+E2352</f>
        <v>0</v>
      </c>
      <c r="G2352" s="53">
        <f t="shared" ref="G2352" si="686">C2352-F2352</f>
        <v>2000000</v>
      </c>
      <c r="H2352" s="67">
        <f t="shared" ref="H2352" si="687">F2352/C2352*100</f>
        <v>0</v>
      </c>
    </row>
    <row r="2353" spans="1:8">
      <c r="A2353" s="61">
        <v>525115</v>
      </c>
      <c r="B2353" s="62" t="s">
        <v>43</v>
      </c>
      <c r="C2353" s="63"/>
      <c r="D2353" s="53"/>
      <c r="E2353" s="53"/>
      <c r="F2353" s="53"/>
      <c r="G2353" s="53"/>
      <c r="H2353" s="67"/>
    </row>
    <row r="2354" spans="1:8">
      <c r="A2354" s="66" t="s">
        <v>31</v>
      </c>
      <c r="B2354" s="33" t="s">
        <v>55</v>
      </c>
      <c r="C2354" s="53">
        <v>500000</v>
      </c>
      <c r="D2354" s="53">
        <v>0</v>
      </c>
      <c r="E2354" s="53"/>
      <c r="F2354" s="53">
        <f t="shared" ref="F2354" si="688">D2354+E2354</f>
        <v>0</v>
      </c>
      <c r="G2354" s="53">
        <f t="shared" ref="G2354" si="689">C2354-F2354</f>
        <v>500000</v>
      </c>
      <c r="H2354" s="67">
        <f t="shared" ref="H2354" si="690">F2354/C2354*100</f>
        <v>0</v>
      </c>
    </row>
    <row r="2355" spans="1:8">
      <c r="A2355" s="58" t="s">
        <v>56</v>
      </c>
      <c r="B2355" s="59" t="s">
        <v>57</v>
      </c>
      <c r="C2355" s="60"/>
      <c r="D2355" s="53"/>
      <c r="E2355" s="60"/>
      <c r="F2355" s="53"/>
      <c r="G2355" s="53"/>
      <c r="H2355" s="67"/>
    </row>
    <row r="2356" spans="1:8">
      <c r="A2356" s="61">
        <v>525111</v>
      </c>
      <c r="B2356" s="62" t="s">
        <v>30</v>
      </c>
      <c r="C2356" s="63"/>
      <c r="D2356" s="53"/>
      <c r="E2356" s="53"/>
      <c r="F2356" s="53"/>
      <c r="G2356" s="53"/>
      <c r="H2356" s="67"/>
    </row>
    <row r="2357" spans="1:8">
      <c r="A2357" s="66" t="s">
        <v>31</v>
      </c>
      <c r="B2357" s="33" t="s">
        <v>58</v>
      </c>
      <c r="C2357" s="53">
        <v>2000000</v>
      </c>
      <c r="D2357" s="53">
        <v>2000000</v>
      </c>
      <c r="E2357" s="53"/>
      <c r="F2357" s="53">
        <f t="shared" ref="F2357" si="691">D2357+E2357</f>
        <v>2000000</v>
      </c>
      <c r="G2357" s="53">
        <f t="shared" ref="G2357" si="692">C2357-F2357</f>
        <v>0</v>
      </c>
      <c r="H2357" s="67">
        <f t="shared" ref="H2357" si="693">F2357/C2357*100</f>
        <v>100</v>
      </c>
    </row>
    <row r="2358" spans="1:8">
      <c r="A2358" s="61">
        <v>525112</v>
      </c>
      <c r="B2358" s="62" t="s">
        <v>32</v>
      </c>
      <c r="C2358" s="63"/>
      <c r="D2358" s="53"/>
      <c r="E2358" s="53"/>
      <c r="F2358" s="53"/>
      <c r="G2358" s="53"/>
      <c r="H2358" s="67"/>
    </row>
    <row r="2359" spans="1:8">
      <c r="A2359" s="66" t="s">
        <v>31</v>
      </c>
      <c r="B2359" s="288" t="s">
        <v>53</v>
      </c>
      <c r="C2359" s="289">
        <v>2025000</v>
      </c>
      <c r="D2359" s="289">
        <v>3250000</v>
      </c>
      <c r="E2359" s="289">
        <v>0</v>
      </c>
      <c r="F2359" s="289">
        <f t="shared" ref="F2359:F2362" si="694">D2359+E2359</f>
        <v>3250000</v>
      </c>
      <c r="G2359" s="289">
        <f t="shared" ref="G2359:G2362" si="695">C2359-F2359</f>
        <v>-1225000</v>
      </c>
      <c r="H2359" s="290">
        <f t="shared" ref="H2359:H2362" si="696">F2359/C2359*100</f>
        <v>160.49382716049382</v>
      </c>
    </row>
    <row r="2360" spans="1:8">
      <c r="A2360" s="66" t="s">
        <v>31</v>
      </c>
      <c r="B2360" s="33" t="s">
        <v>54</v>
      </c>
      <c r="C2360" s="53">
        <v>3240000</v>
      </c>
      <c r="D2360" s="53">
        <v>1984500</v>
      </c>
      <c r="E2360" s="53">
        <v>0</v>
      </c>
      <c r="F2360" s="53">
        <f t="shared" si="694"/>
        <v>1984500</v>
      </c>
      <c r="G2360" s="53">
        <f t="shared" si="695"/>
        <v>1255500</v>
      </c>
      <c r="H2360" s="67">
        <f t="shared" si="696"/>
        <v>61.250000000000007</v>
      </c>
    </row>
    <row r="2361" spans="1:8">
      <c r="A2361" s="61">
        <v>525115</v>
      </c>
      <c r="B2361" s="62" t="s">
        <v>43</v>
      </c>
      <c r="C2361" s="53"/>
      <c r="D2361" s="53"/>
      <c r="E2361" s="53"/>
      <c r="F2361" s="53">
        <f t="shared" si="694"/>
        <v>0</v>
      </c>
      <c r="G2361" s="53">
        <f t="shared" si="695"/>
        <v>0</v>
      </c>
      <c r="H2361" s="67"/>
    </row>
    <row r="2362" spans="1:8">
      <c r="A2362" s="66" t="s">
        <v>31</v>
      </c>
      <c r="B2362" s="294" t="s">
        <v>55</v>
      </c>
      <c r="C2362" s="295">
        <v>300000</v>
      </c>
      <c r="D2362" s="295"/>
      <c r="E2362" s="295"/>
      <c r="F2362" s="295">
        <f t="shared" si="694"/>
        <v>0</v>
      </c>
      <c r="G2362" s="295">
        <f t="shared" si="695"/>
        <v>300000</v>
      </c>
      <c r="H2362" s="296">
        <f t="shared" si="696"/>
        <v>0</v>
      </c>
    </row>
    <row r="2363" spans="1:8">
      <c r="A2363" s="54">
        <v>52</v>
      </c>
      <c r="B2363" s="54" t="s">
        <v>61</v>
      </c>
      <c r="C2363" s="55"/>
      <c r="D2363" s="56"/>
      <c r="E2363" s="56"/>
      <c r="F2363" s="56"/>
      <c r="G2363" s="56"/>
      <c r="H2363" s="69"/>
    </row>
    <row r="2364" spans="1:8">
      <c r="A2364" s="58" t="s">
        <v>29</v>
      </c>
      <c r="B2364" s="59" t="s">
        <v>62</v>
      </c>
      <c r="C2364" s="60"/>
      <c r="D2364" s="53"/>
      <c r="E2364" s="60"/>
      <c r="F2364" s="53"/>
      <c r="G2364" s="53"/>
      <c r="H2364" s="67"/>
    </row>
    <row r="2365" spans="1:8">
      <c r="A2365" s="66">
        <v>525119</v>
      </c>
      <c r="B2365" s="33" t="s">
        <v>63</v>
      </c>
      <c r="C2365" s="53"/>
      <c r="D2365" s="53"/>
      <c r="E2365" s="53"/>
      <c r="F2365" s="53"/>
      <c r="G2365" s="53"/>
      <c r="H2365" s="67"/>
    </row>
    <row r="2366" spans="1:8">
      <c r="A2366" s="66" t="s">
        <v>31</v>
      </c>
      <c r="B2366" s="33" t="s">
        <v>64</v>
      </c>
      <c r="C2366" s="53"/>
      <c r="D2366" s="53"/>
      <c r="E2366" s="53"/>
      <c r="F2366" s="53"/>
      <c r="G2366" s="53"/>
      <c r="H2366" s="67"/>
    </row>
    <row r="2367" spans="1:8">
      <c r="A2367" s="66" t="s">
        <v>31</v>
      </c>
      <c r="B2367" s="33" t="s">
        <v>65</v>
      </c>
      <c r="C2367" s="53">
        <v>70500000</v>
      </c>
      <c r="D2367" s="53">
        <v>0</v>
      </c>
      <c r="E2367" s="53">
        <v>0</v>
      </c>
      <c r="F2367" s="53">
        <f t="shared" ref="F2367:F2368" si="697">D2367+E2367</f>
        <v>0</v>
      </c>
      <c r="G2367" s="53">
        <f t="shared" ref="G2367:G2368" si="698">C2367-F2367</f>
        <v>70500000</v>
      </c>
      <c r="H2367" s="67">
        <f t="shared" ref="H2367:H2368" si="699">F2367/C2367*100</f>
        <v>0</v>
      </c>
    </row>
    <row r="2368" spans="1:8">
      <c r="A2368" s="66" t="s">
        <v>31</v>
      </c>
      <c r="B2368" s="33" t="s">
        <v>66</v>
      </c>
      <c r="C2368" s="53">
        <v>21150000</v>
      </c>
      <c r="D2368" s="53">
        <v>0</v>
      </c>
      <c r="E2368" s="53">
        <v>0</v>
      </c>
      <c r="F2368" s="53">
        <f t="shared" si="697"/>
        <v>0</v>
      </c>
      <c r="G2368" s="53">
        <f t="shared" si="698"/>
        <v>21150000</v>
      </c>
      <c r="H2368" s="67">
        <f t="shared" si="699"/>
        <v>0</v>
      </c>
    </row>
    <row r="2369" spans="1:8">
      <c r="A2369" s="66" t="s">
        <v>31</v>
      </c>
      <c r="B2369" s="33" t="s">
        <v>67</v>
      </c>
      <c r="C2369" s="53"/>
      <c r="D2369" s="53"/>
      <c r="E2369" s="53"/>
      <c r="F2369" s="53"/>
      <c r="G2369" s="53"/>
      <c r="H2369" s="67"/>
    </row>
    <row r="2370" spans="1:8">
      <c r="A2370" s="66" t="s">
        <v>31</v>
      </c>
      <c r="B2370" s="33" t="s">
        <v>68</v>
      </c>
      <c r="C2370" s="53">
        <v>121500000</v>
      </c>
      <c r="D2370" s="53">
        <v>0</v>
      </c>
      <c r="E2370" s="53">
        <v>0</v>
      </c>
      <c r="F2370" s="53">
        <f t="shared" ref="F2370:F2371" si="700">D2370+E2370</f>
        <v>0</v>
      </c>
      <c r="G2370" s="53">
        <f t="shared" ref="G2370:G2371" si="701">C2370-F2370</f>
        <v>121500000</v>
      </c>
      <c r="H2370" s="67">
        <f t="shared" ref="H2370:H2371" si="702">F2370/C2370*100</f>
        <v>0</v>
      </c>
    </row>
    <row r="2371" spans="1:8">
      <c r="A2371" s="66" t="s">
        <v>31</v>
      </c>
      <c r="B2371" s="33" t="s">
        <v>66</v>
      </c>
      <c r="C2371" s="53">
        <v>36450000</v>
      </c>
      <c r="D2371" s="53">
        <v>0</v>
      </c>
      <c r="E2371" s="53">
        <v>0</v>
      </c>
      <c r="F2371" s="53">
        <f t="shared" si="700"/>
        <v>0</v>
      </c>
      <c r="G2371" s="53">
        <f t="shared" si="701"/>
        <v>36450000</v>
      </c>
      <c r="H2371" s="67">
        <f t="shared" si="702"/>
        <v>0</v>
      </c>
    </row>
    <row r="2372" spans="1:8">
      <c r="A2372" s="66" t="s">
        <v>31</v>
      </c>
      <c r="B2372" s="33" t="s">
        <v>69</v>
      </c>
      <c r="C2372" s="53"/>
      <c r="D2372" s="53"/>
      <c r="E2372" s="53"/>
      <c r="F2372" s="53"/>
      <c r="G2372" s="53"/>
      <c r="H2372" s="67"/>
    </row>
    <row r="2373" spans="1:8">
      <c r="A2373" s="66" t="s">
        <v>31</v>
      </c>
      <c r="B2373" s="33" t="s">
        <v>68</v>
      </c>
      <c r="C2373" s="53">
        <v>37500000</v>
      </c>
      <c r="D2373" s="53">
        <v>0</v>
      </c>
      <c r="E2373" s="53">
        <v>0</v>
      </c>
      <c r="F2373" s="53">
        <f t="shared" ref="F2373:F2377" si="703">D2373+E2373</f>
        <v>0</v>
      </c>
      <c r="G2373" s="53">
        <f t="shared" ref="G2373:G2377" si="704">C2373-F2373</f>
        <v>37500000</v>
      </c>
      <c r="H2373" s="67">
        <f t="shared" ref="H2373:H2374" si="705">F2373/C2373*100</f>
        <v>0</v>
      </c>
    </row>
    <row r="2374" spans="1:8">
      <c r="A2374" s="66" t="s">
        <v>31</v>
      </c>
      <c r="B2374" s="33" t="s">
        <v>66</v>
      </c>
      <c r="C2374" s="53">
        <v>11250000</v>
      </c>
      <c r="D2374" s="53">
        <v>0</v>
      </c>
      <c r="E2374" s="53">
        <v>0</v>
      </c>
      <c r="F2374" s="53">
        <f t="shared" si="703"/>
        <v>0</v>
      </c>
      <c r="G2374" s="53">
        <f t="shared" si="704"/>
        <v>11250000</v>
      </c>
      <c r="H2374" s="67">
        <f t="shared" si="705"/>
        <v>0</v>
      </c>
    </row>
    <row r="2375" spans="1:8">
      <c r="A2375" s="66">
        <v>525121</v>
      </c>
      <c r="B2375" s="33" t="s">
        <v>70</v>
      </c>
      <c r="C2375" s="53"/>
      <c r="D2375" s="53">
        <v>0</v>
      </c>
      <c r="E2375" s="53"/>
      <c r="F2375" s="53">
        <f t="shared" si="703"/>
        <v>0</v>
      </c>
      <c r="G2375" s="53">
        <f t="shared" si="704"/>
        <v>0</v>
      </c>
      <c r="H2375" s="67"/>
    </row>
    <row r="2376" spans="1:8">
      <c r="A2376" s="66" t="s">
        <v>31</v>
      </c>
      <c r="B2376" s="33" t="s">
        <v>71</v>
      </c>
      <c r="C2376" s="53">
        <v>55171000</v>
      </c>
      <c r="D2376" s="53">
        <v>20657200</v>
      </c>
      <c r="E2376" s="53">
        <v>0</v>
      </c>
      <c r="F2376" s="53">
        <f t="shared" si="703"/>
        <v>20657200</v>
      </c>
      <c r="G2376" s="53">
        <f t="shared" si="704"/>
        <v>34513800</v>
      </c>
      <c r="H2376" s="67">
        <f t="shared" ref="H2376:H2377" si="706">F2376/C2376*100</f>
        <v>37.442134454695406</v>
      </c>
    </row>
    <row r="2377" spans="1:8">
      <c r="A2377" s="66" t="s">
        <v>31</v>
      </c>
      <c r="B2377" s="33" t="s">
        <v>72</v>
      </c>
      <c r="C2377" s="53">
        <v>105000000</v>
      </c>
      <c r="D2377" s="53">
        <v>75222600</v>
      </c>
      <c r="E2377" s="53">
        <v>0</v>
      </c>
      <c r="F2377" s="53">
        <f t="shared" si="703"/>
        <v>75222600</v>
      </c>
      <c r="G2377" s="53">
        <f t="shared" si="704"/>
        <v>29777400</v>
      </c>
      <c r="H2377" s="67">
        <f t="shared" si="706"/>
        <v>71.640571428571434</v>
      </c>
    </row>
    <row r="2378" spans="1:8">
      <c r="A2378" s="58" t="s">
        <v>50</v>
      </c>
      <c r="B2378" s="59" t="s">
        <v>51</v>
      </c>
      <c r="C2378" s="60"/>
      <c r="D2378" s="53"/>
      <c r="E2378" s="53"/>
      <c r="F2378" s="53"/>
      <c r="G2378" s="53"/>
      <c r="H2378" s="67"/>
    </row>
    <row r="2379" spans="1:8">
      <c r="A2379" s="66">
        <v>525113</v>
      </c>
      <c r="B2379" s="33" t="s">
        <v>39</v>
      </c>
      <c r="C2379" s="53"/>
      <c r="D2379" s="53"/>
      <c r="E2379" s="53"/>
      <c r="F2379" s="53"/>
      <c r="G2379" s="53"/>
      <c r="H2379" s="67"/>
    </row>
    <row r="2380" spans="1:8">
      <c r="A2380" s="66" t="s">
        <v>31</v>
      </c>
      <c r="B2380" s="33" t="s">
        <v>73</v>
      </c>
      <c r="C2380" s="53">
        <v>10500000</v>
      </c>
      <c r="D2380" s="53">
        <v>3300000</v>
      </c>
      <c r="E2380" s="53">
        <v>0</v>
      </c>
      <c r="F2380" s="53">
        <f t="shared" ref="F2380:F2382" si="707">D2380+E2380</f>
        <v>3300000</v>
      </c>
      <c r="G2380" s="53">
        <f t="shared" ref="G2380:G2382" si="708">C2380-F2380</f>
        <v>7200000</v>
      </c>
      <c r="H2380" s="67">
        <f t="shared" ref="H2380:H2382" si="709">F2380/C2380*100</f>
        <v>31.428571428571427</v>
      </c>
    </row>
    <row r="2381" spans="1:8">
      <c r="A2381" s="66" t="s">
        <v>31</v>
      </c>
      <c r="B2381" s="33" t="s">
        <v>74</v>
      </c>
      <c r="C2381" s="53">
        <v>10000000</v>
      </c>
      <c r="D2381" s="53">
        <v>1850000</v>
      </c>
      <c r="E2381" s="53">
        <v>0</v>
      </c>
      <c r="F2381" s="53">
        <f t="shared" si="707"/>
        <v>1850000</v>
      </c>
      <c r="G2381" s="53">
        <f t="shared" si="708"/>
        <v>8150000</v>
      </c>
      <c r="H2381" s="67">
        <f t="shared" si="709"/>
        <v>18.5</v>
      </c>
    </row>
    <row r="2382" spans="1:8">
      <c r="A2382" s="66"/>
      <c r="B2382" s="33" t="s">
        <v>158</v>
      </c>
      <c r="C2382" s="53">
        <v>8000000</v>
      </c>
      <c r="D2382" s="53">
        <v>0</v>
      </c>
      <c r="E2382" s="53">
        <v>0</v>
      </c>
      <c r="F2382" s="53">
        <f t="shared" si="707"/>
        <v>0</v>
      </c>
      <c r="G2382" s="53">
        <f t="shared" si="708"/>
        <v>8000000</v>
      </c>
      <c r="H2382" s="67">
        <f t="shared" si="709"/>
        <v>0</v>
      </c>
    </row>
    <row r="2383" spans="1:8">
      <c r="A2383" s="66">
        <v>525115</v>
      </c>
      <c r="B2383" s="33" t="s">
        <v>43</v>
      </c>
      <c r="C2383" s="53"/>
      <c r="D2383" s="53"/>
      <c r="E2383" s="53"/>
      <c r="F2383" s="53"/>
      <c r="G2383" s="53"/>
      <c r="H2383" s="67"/>
    </row>
    <row r="2384" spans="1:8">
      <c r="A2384" s="66" t="s">
        <v>31</v>
      </c>
      <c r="B2384" s="33" t="s">
        <v>160</v>
      </c>
      <c r="C2384" s="53">
        <v>3600000</v>
      </c>
      <c r="D2384" s="53">
        <v>0</v>
      </c>
      <c r="E2384" s="53">
        <v>0</v>
      </c>
      <c r="F2384" s="53">
        <f t="shared" ref="F2384:F2386" si="710">D2384+E2384</f>
        <v>0</v>
      </c>
      <c r="G2384" s="53">
        <f t="shared" ref="G2384:G2386" si="711">C2384-F2384</f>
        <v>3600000</v>
      </c>
      <c r="H2384" s="67">
        <f t="shared" ref="H2384:H2386" si="712">F2384/C2384*100</f>
        <v>0</v>
      </c>
    </row>
    <row r="2385" spans="1:8">
      <c r="A2385" s="66" t="s">
        <v>31</v>
      </c>
      <c r="B2385" s="33" t="s">
        <v>159</v>
      </c>
      <c r="C2385" s="53">
        <v>10500000</v>
      </c>
      <c r="D2385" s="53">
        <v>3150000</v>
      </c>
      <c r="E2385" s="53">
        <v>0</v>
      </c>
      <c r="F2385" s="53">
        <f t="shared" si="710"/>
        <v>3150000</v>
      </c>
      <c r="G2385" s="53">
        <f t="shared" si="711"/>
        <v>7350000</v>
      </c>
      <c r="H2385" s="67">
        <f t="shared" si="712"/>
        <v>30</v>
      </c>
    </row>
    <row r="2386" spans="1:8">
      <c r="A2386" s="66" t="s">
        <v>31</v>
      </c>
      <c r="B2386" s="33" t="s">
        <v>76</v>
      </c>
      <c r="C2386" s="53">
        <v>21000000</v>
      </c>
      <c r="D2386" s="53">
        <v>2700000</v>
      </c>
      <c r="E2386" s="53">
        <v>0</v>
      </c>
      <c r="F2386" s="53">
        <f t="shared" si="710"/>
        <v>2700000</v>
      </c>
      <c r="G2386" s="53">
        <f t="shared" si="711"/>
        <v>18300000</v>
      </c>
      <c r="H2386" s="67">
        <f t="shared" si="712"/>
        <v>12.857142857142856</v>
      </c>
    </row>
    <row r="2387" spans="1:8">
      <c r="A2387" s="58" t="s">
        <v>56</v>
      </c>
      <c r="B2387" s="59" t="s">
        <v>77</v>
      </c>
      <c r="C2387" s="60"/>
      <c r="D2387" s="53"/>
      <c r="E2387" s="60"/>
      <c r="F2387" s="53"/>
      <c r="G2387" s="53"/>
      <c r="H2387" s="67"/>
    </row>
    <row r="2388" spans="1:8">
      <c r="A2388" s="66">
        <v>525113</v>
      </c>
      <c r="B2388" s="33" t="s">
        <v>39</v>
      </c>
      <c r="C2388" s="53"/>
      <c r="D2388" s="53"/>
      <c r="E2388" s="53"/>
      <c r="F2388" s="53"/>
      <c r="G2388" s="53"/>
      <c r="H2388" s="67"/>
    </row>
    <row r="2389" spans="1:8">
      <c r="A2389" s="66" t="s">
        <v>31</v>
      </c>
      <c r="B2389" s="33" t="s">
        <v>78</v>
      </c>
      <c r="C2389" s="53">
        <v>6300000</v>
      </c>
      <c r="D2389" s="53">
        <v>2400000</v>
      </c>
      <c r="E2389" s="53">
        <v>0</v>
      </c>
      <c r="F2389" s="53">
        <f t="shared" ref="F2389:F2391" si="713">D2389+E2389</f>
        <v>2400000</v>
      </c>
      <c r="G2389" s="53">
        <f t="shared" ref="G2389:G2391" si="714">C2389-F2389</f>
        <v>3900000</v>
      </c>
      <c r="H2389" s="67">
        <f t="shared" ref="H2389:H2391" si="715">F2389/C2389*100</f>
        <v>38.095238095238095</v>
      </c>
    </row>
    <row r="2390" spans="1:8">
      <c r="A2390" s="66" t="s">
        <v>31</v>
      </c>
      <c r="B2390" s="33" t="s">
        <v>79</v>
      </c>
      <c r="C2390" s="53">
        <v>16000000</v>
      </c>
      <c r="D2390" s="53">
        <v>650000</v>
      </c>
      <c r="E2390" s="53">
        <v>0</v>
      </c>
      <c r="F2390" s="53">
        <f t="shared" si="713"/>
        <v>650000</v>
      </c>
      <c r="G2390" s="53">
        <f t="shared" si="714"/>
        <v>15350000</v>
      </c>
      <c r="H2390" s="67">
        <f t="shared" si="715"/>
        <v>4.0625</v>
      </c>
    </row>
    <row r="2391" spans="1:8">
      <c r="A2391" s="66"/>
      <c r="B2391" s="33" t="s">
        <v>158</v>
      </c>
      <c r="C2391" s="53">
        <v>20000000</v>
      </c>
      <c r="D2391" s="53">
        <v>0</v>
      </c>
      <c r="E2391" s="53">
        <v>0</v>
      </c>
      <c r="F2391" s="53">
        <f t="shared" si="713"/>
        <v>0</v>
      </c>
      <c r="G2391" s="53">
        <f t="shared" si="714"/>
        <v>20000000</v>
      </c>
      <c r="H2391" s="67">
        <f t="shared" si="715"/>
        <v>0</v>
      </c>
    </row>
    <row r="2392" spans="1:8">
      <c r="A2392" s="66">
        <v>525115</v>
      </c>
      <c r="B2392" s="33" t="s">
        <v>43</v>
      </c>
      <c r="C2392" s="53"/>
      <c r="D2392" s="53"/>
      <c r="E2392" s="53"/>
      <c r="F2392" s="53"/>
      <c r="G2392" s="53"/>
      <c r="H2392" s="67"/>
    </row>
    <row r="2393" spans="1:8">
      <c r="A2393" s="66" t="s">
        <v>31</v>
      </c>
      <c r="B2393" s="33" t="s">
        <v>75</v>
      </c>
      <c r="C2393" s="53">
        <v>6300000</v>
      </c>
      <c r="D2393" s="53">
        <v>3300000</v>
      </c>
      <c r="E2393" s="53">
        <v>0</v>
      </c>
      <c r="F2393" s="53">
        <f t="shared" ref="F2393:F2395" si="716">D2393+E2393</f>
        <v>3300000</v>
      </c>
      <c r="G2393" s="53">
        <f t="shared" ref="G2393:G2395" si="717">C2393-F2393</f>
        <v>3000000</v>
      </c>
      <c r="H2393" s="67">
        <f t="shared" ref="H2393:H2395" si="718">F2393/C2393*100</f>
        <v>52.380952380952387</v>
      </c>
    </row>
    <row r="2394" spans="1:8">
      <c r="A2394" s="66" t="s">
        <v>31</v>
      </c>
      <c r="B2394" s="33" t="s">
        <v>80</v>
      </c>
      <c r="C2394" s="53">
        <v>1500000</v>
      </c>
      <c r="D2394" s="53">
        <v>0</v>
      </c>
      <c r="E2394" s="53">
        <v>0</v>
      </c>
      <c r="F2394" s="53">
        <f t="shared" si="716"/>
        <v>0</v>
      </c>
      <c r="G2394" s="53">
        <f t="shared" si="717"/>
        <v>1500000</v>
      </c>
      <c r="H2394" s="67">
        <f t="shared" si="718"/>
        <v>0</v>
      </c>
    </row>
    <row r="2395" spans="1:8">
      <c r="A2395" s="66" t="s">
        <v>31</v>
      </c>
      <c r="B2395" s="33" t="s">
        <v>81</v>
      </c>
      <c r="C2395" s="53">
        <v>21000000</v>
      </c>
      <c r="D2395" s="53">
        <v>1800000</v>
      </c>
      <c r="E2395" s="53">
        <v>0</v>
      </c>
      <c r="F2395" s="53">
        <f t="shared" si="716"/>
        <v>1800000</v>
      </c>
      <c r="G2395" s="53">
        <f t="shared" si="717"/>
        <v>19200000</v>
      </c>
      <c r="H2395" s="67">
        <f t="shared" si="718"/>
        <v>8.5714285714285712</v>
      </c>
    </row>
    <row r="2396" spans="1:8">
      <c r="A2396" s="54">
        <v>53</v>
      </c>
      <c r="B2396" s="54" t="s">
        <v>82</v>
      </c>
      <c r="C2396" s="55"/>
      <c r="D2396" s="56"/>
      <c r="E2396" s="56"/>
      <c r="F2396" s="56"/>
      <c r="G2396" s="56"/>
      <c r="H2396" s="69"/>
    </row>
    <row r="2397" spans="1:8">
      <c r="A2397" s="58" t="s">
        <v>50</v>
      </c>
      <c r="B2397" s="59" t="s">
        <v>51</v>
      </c>
      <c r="C2397" s="60"/>
      <c r="D2397" s="53"/>
      <c r="E2397" s="60"/>
      <c r="F2397" s="53"/>
      <c r="G2397" s="53"/>
      <c r="H2397" s="67"/>
    </row>
    <row r="2398" spans="1:8">
      <c r="A2398" s="66">
        <v>525113</v>
      </c>
      <c r="B2398" s="33" t="s">
        <v>39</v>
      </c>
      <c r="C2398" s="53"/>
      <c r="D2398" s="53"/>
      <c r="E2398" s="53"/>
      <c r="F2398" s="53"/>
      <c r="G2398" s="53"/>
      <c r="H2398" s="67"/>
    </row>
    <row r="2399" spans="1:8">
      <c r="A2399" s="66" t="s">
        <v>31</v>
      </c>
      <c r="B2399" s="33" t="s">
        <v>103</v>
      </c>
      <c r="C2399" s="53">
        <v>1400000</v>
      </c>
      <c r="D2399" s="53">
        <v>1400000</v>
      </c>
      <c r="E2399" s="53">
        <v>0</v>
      </c>
      <c r="F2399" s="53">
        <f t="shared" ref="F2399:F2401" si="719">D2399+E2399</f>
        <v>1400000</v>
      </c>
      <c r="G2399" s="53">
        <f t="shared" ref="G2399:G2401" si="720">C2399-F2399</f>
        <v>0</v>
      </c>
      <c r="H2399" s="67">
        <f t="shared" ref="H2399:H2401" si="721">F2399/C2399*100</f>
        <v>100</v>
      </c>
    </row>
    <row r="2400" spans="1:8">
      <c r="A2400" s="66"/>
      <c r="B2400" s="33" t="s">
        <v>491</v>
      </c>
      <c r="C2400" s="53">
        <v>3650000</v>
      </c>
      <c r="D2400" s="53">
        <v>2350000</v>
      </c>
      <c r="E2400" s="53">
        <v>0</v>
      </c>
      <c r="F2400" s="53">
        <f t="shared" si="719"/>
        <v>2350000</v>
      </c>
      <c r="G2400" s="53">
        <f t="shared" si="720"/>
        <v>1300000</v>
      </c>
      <c r="H2400" s="67">
        <f t="shared" si="721"/>
        <v>64.38356164383562</v>
      </c>
    </row>
    <row r="2401" spans="1:8">
      <c r="A2401" s="66"/>
      <c r="B2401" s="33" t="s">
        <v>492</v>
      </c>
      <c r="C2401" s="53">
        <v>1175000</v>
      </c>
      <c r="D2401" s="53">
        <v>0</v>
      </c>
      <c r="E2401" s="53">
        <v>0</v>
      </c>
      <c r="F2401" s="53">
        <f t="shared" si="719"/>
        <v>0</v>
      </c>
      <c r="G2401" s="53">
        <f t="shared" si="720"/>
        <v>1175000</v>
      </c>
      <c r="H2401" s="67">
        <f t="shared" si="721"/>
        <v>0</v>
      </c>
    </row>
    <row r="2402" spans="1:8">
      <c r="A2402" s="66">
        <v>525115</v>
      </c>
      <c r="B2402" s="33" t="s">
        <v>43</v>
      </c>
      <c r="C2402" s="53"/>
      <c r="D2402" s="53"/>
      <c r="E2402" s="53"/>
      <c r="F2402" s="53"/>
      <c r="G2402" s="53"/>
      <c r="H2402" s="67"/>
    </row>
    <row r="2403" spans="1:8">
      <c r="A2403" s="66" t="s">
        <v>31</v>
      </c>
      <c r="B2403" s="33" t="s">
        <v>392</v>
      </c>
      <c r="C2403" s="53">
        <v>1200000</v>
      </c>
      <c r="D2403" s="53">
        <v>1080000</v>
      </c>
      <c r="E2403" s="53"/>
      <c r="F2403" s="53">
        <f t="shared" ref="F2403:F2409" si="722">D2403+E2403</f>
        <v>1080000</v>
      </c>
      <c r="G2403" s="53">
        <f t="shared" ref="G2403:G2409" si="723">C2403-F2403</f>
        <v>120000</v>
      </c>
      <c r="H2403" s="67">
        <f t="shared" ref="H2403:H2406" si="724">F2403/C2403*100</f>
        <v>90</v>
      </c>
    </row>
    <row r="2404" spans="1:8">
      <c r="A2404" s="66" t="s">
        <v>31</v>
      </c>
      <c r="B2404" s="33" t="s">
        <v>445</v>
      </c>
      <c r="C2404" s="53">
        <v>400000</v>
      </c>
      <c r="D2404" s="53">
        <v>300000</v>
      </c>
      <c r="E2404" s="53">
        <v>0</v>
      </c>
      <c r="F2404" s="53">
        <f t="shared" si="722"/>
        <v>300000</v>
      </c>
      <c r="G2404" s="53">
        <f t="shared" si="723"/>
        <v>100000</v>
      </c>
      <c r="H2404" s="67">
        <f t="shared" si="724"/>
        <v>75</v>
      </c>
    </row>
    <row r="2405" spans="1:8">
      <c r="A2405" s="66" t="s">
        <v>31</v>
      </c>
      <c r="B2405" s="33" t="s">
        <v>394</v>
      </c>
      <c r="C2405" s="53">
        <v>7000000</v>
      </c>
      <c r="D2405" s="53">
        <v>5970000</v>
      </c>
      <c r="E2405" s="53">
        <v>0</v>
      </c>
      <c r="F2405" s="53">
        <f t="shared" si="722"/>
        <v>5970000</v>
      </c>
      <c r="G2405" s="53">
        <f t="shared" si="723"/>
        <v>1030000</v>
      </c>
      <c r="H2405" s="67">
        <f t="shared" si="724"/>
        <v>85.285714285714292</v>
      </c>
    </row>
    <row r="2406" spans="1:8">
      <c r="A2406" s="66" t="s">
        <v>31</v>
      </c>
      <c r="B2406" s="33" t="s">
        <v>395</v>
      </c>
      <c r="C2406" s="53">
        <v>4200000</v>
      </c>
      <c r="D2406" s="53">
        <v>2000000</v>
      </c>
      <c r="E2406" s="53"/>
      <c r="F2406" s="53">
        <f t="shared" si="722"/>
        <v>2000000</v>
      </c>
      <c r="G2406" s="53">
        <f t="shared" si="723"/>
        <v>2200000</v>
      </c>
      <c r="H2406" s="67">
        <f t="shared" si="724"/>
        <v>47.619047619047613</v>
      </c>
    </row>
    <row r="2407" spans="1:8">
      <c r="A2407" s="66"/>
      <c r="B2407" s="288" t="s">
        <v>396</v>
      </c>
      <c r="C2407" s="289">
        <v>2000000</v>
      </c>
      <c r="D2407" s="289">
        <v>5000000</v>
      </c>
      <c r="E2407" s="289">
        <v>0</v>
      </c>
      <c r="F2407" s="289">
        <f t="shared" si="722"/>
        <v>5000000</v>
      </c>
      <c r="G2407" s="289">
        <f t="shared" si="723"/>
        <v>-3000000</v>
      </c>
      <c r="H2407" s="290">
        <f>F2407/C2407*100</f>
        <v>250</v>
      </c>
    </row>
    <row r="2408" spans="1:8">
      <c r="A2408" s="66" t="s">
        <v>31</v>
      </c>
      <c r="B2408" s="33" t="s">
        <v>87</v>
      </c>
      <c r="C2408" s="53">
        <v>6000000</v>
      </c>
      <c r="D2408" s="53">
        <v>2000000</v>
      </c>
      <c r="E2408" s="53">
        <v>0</v>
      </c>
      <c r="F2408" s="53">
        <f t="shared" si="722"/>
        <v>2000000</v>
      </c>
      <c r="G2408" s="53">
        <f t="shared" si="723"/>
        <v>4000000</v>
      </c>
      <c r="H2408" s="67">
        <f t="shared" ref="H2408:H2409" si="725">F2408/C2408*100</f>
        <v>33.333333333333329</v>
      </c>
    </row>
    <row r="2409" spans="1:8">
      <c r="A2409" s="66" t="s">
        <v>31</v>
      </c>
      <c r="B2409" s="33" t="s">
        <v>88</v>
      </c>
      <c r="C2409" s="53">
        <v>2250000</v>
      </c>
      <c r="D2409" s="53">
        <v>1600000</v>
      </c>
      <c r="E2409" s="53">
        <v>0</v>
      </c>
      <c r="F2409" s="53">
        <f t="shared" si="722"/>
        <v>1600000</v>
      </c>
      <c r="G2409" s="53">
        <f t="shared" si="723"/>
        <v>650000</v>
      </c>
      <c r="H2409" s="67">
        <f t="shared" si="725"/>
        <v>71.111111111111114</v>
      </c>
    </row>
    <row r="2410" spans="1:8">
      <c r="A2410" s="66">
        <v>525119</v>
      </c>
      <c r="B2410" s="33" t="s">
        <v>63</v>
      </c>
      <c r="C2410" s="53"/>
      <c r="D2410" s="53"/>
      <c r="E2410" s="53"/>
      <c r="F2410" s="53"/>
      <c r="G2410" s="53"/>
      <c r="H2410" s="67"/>
    </row>
    <row r="2411" spans="1:8">
      <c r="A2411" s="66" t="s">
        <v>31</v>
      </c>
      <c r="B2411" s="33" t="s">
        <v>89</v>
      </c>
      <c r="C2411" s="53">
        <v>1150000</v>
      </c>
      <c r="D2411" s="53">
        <v>1120000</v>
      </c>
      <c r="E2411" s="53">
        <v>0</v>
      </c>
      <c r="F2411" s="53">
        <f t="shared" ref="F2411:F2414" si="726">D2411+E2411</f>
        <v>1120000</v>
      </c>
      <c r="G2411" s="53">
        <f t="shared" ref="G2411:G2414" si="727">C2411-F2411</f>
        <v>30000</v>
      </c>
      <c r="H2411" s="67">
        <f t="shared" ref="H2411:H2414" si="728">F2411/C2411*100</f>
        <v>97.391304347826093</v>
      </c>
    </row>
    <row r="2412" spans="1:8">
      <c r="A2412" s="66" t="s">
        <v>31</v>
      </c>
      <c r="B2412" s="33" t="s">
        <v>90</v>
      </c>
      <c r="C2412" s="53">
        <v>20000000</v>
      </c>
      <c r="D2412" s="53">
        <v>0</v>
      </c>
      <c r="E2412" s="53">
        <v>20000000</v>
      </c>
      <c r="F2412" s="53">
        <f t="shared" si="726"/>
        <v>20000000</v>
      </c>
      <c r="G2412" s="53">
        <f t="shared" si="727"/>
        <v>0</v>
      </c>
      <c r="H2412" s="67">
        <f t="shared" si="728"/>
        <v>100</v>
      </c>
    </row>
    <row r="2413" spans="1:8">
      <c r="A2413" s="66" t="s">
        <v>31</v>
      </c>
      <c r="B2413" s="33" t="s">
        <v>99</v>
      </c>
      <c r="C2413" s="53">
        <v>46000000</v>
      </c>
      <c r="D2413" s="53">
        <v>45072000</v>
      </c>
      <c r="E2413" s="53">
        <v>0</v>
      </c>
      <c r="F2413" s="53">
        <f t="shared" si="726"/>
        <v>45072000</v>
      </c>
      <c r="G2413" s="53">
        <f t="shared" si="727"/>
        <v>928000</v>
      </c>
      <c r="H2413" s="67">
        <f t="shared" si="728"/>
        <v>97.982608695652175</v>
      </c>
    </row>
    <row r="2414" spans="1:8">
      <c r="A2414" s="66" t="s">
        <v>31</v>
      </c>
      <c r="B2414" s="33" t="s">
        <v>101</v>
      </c>
      <c r="C2414" s="53">
        <v>23000000</v>
      </c>
      <c r="D2414" s="53">
        <v>0</v>
      </c>
      <c r="E2414" s="53">
        <v>23000000</v>
      </c>
      <c r="F2414" s="53">
        <f t="shared" si="726"/>
        <v>23000000</v>
      </c>
      <c r="G2414" s="53">
        <f t="shared" si="727"/>
        <v>0</v>
      </c>
      <c r="H2414" s="67">
        <f t="shared" si="728"/>
        <v>100</v>
      </c>
    </row>
    <row r="2415" spans="1:8">
      <c r="A2415" s="58" t="s">
        <v>56</v>
      </c>
      <c r="B2415" s="59" t="s">
        <v>102</v>
      </c>
      <c r="C2415" s="53"/>
      <c r="D2415" s="53"/>
      <c r="E2415" s="60"/>
      <c r="F2415" s="53"/>
      <c r="G2415" s="53"/>
      <c r="H2415" s="67"/>
    </row>
    <row r="2416" spans="1:8">
      <c r="A2416" s="66">
        <v>525113</v>
      </c>
      <c r="B2416" s="33" t="s">
        <v>39</v>
      </c>
      <c r="C2416" s="53"/>
      <c r="D2416" s="53"/>
      <c r="E2416" s="53"/>
      <c r="F2416" s="53"/>
      <c r="G2416" s="53"/>
      <c r="H2416" s="67"/>
    </row>
    <row r="2417" spans="1:8">
      <c r="A2417" s="66" t="s">
        <v>31</v>
      </c>
      <c r="B2417" s="33" t="s">
        <v>103</v>
      </c>
      <c r="C2417" s="53">
        <v>3600000</v>
      </c>
      <c r="D2417" s="53">
        <v>0</v>
      </c>
      <c r="E2417" s="53">
        <v>0</v>
      </c>
      <c r="F2417" s="53">
        <f t="shared" ref="F2417" si="729">D2417+E2417</f>
        <v>0</v>
      </c>
      <c r="G2417" s="53">
        <f t="shared" ref="G2417" si="730">C2417-F2417</f>
        <v>3600000</v>
      </c>
      <c r="H2417" s="67">
        <f t="shared" ref="H2417" si="731">F2417/C2417*100</f>
        <v>0</v>
      </c>
    </row>
    <row r="2418" spans="1:8">
      <c r="A2418" s="66">
        <v>525115</v>
      </c>
      <c r="B2418" s="33" t="s">
        <v>43</v>
      </c>
      <c r="C2418" s="53"/>
      <c r="D2418" s="53"/>
      <c r="E2418" s="53"/>
      <c r="F2418" s="53"/>
      <c r="G2418" s="53"/>
      <c r="H2418" s="67"/>
    </row>
    <row r="2419" spans="1:8">
      <c r="A2419" s="66" t="s">
        <v>31</v>
      </c>
      <c r="B2419" s="33" t="s">
        <v>401</v>
      </c>
      <c r="C2419" s="53">
        <v>5700000</v>
      </c>
      <c r="D2419" s="53">
        <v>0</v>
      </c>
      <c r="E2419" s="53"/>
      <c r="F2419" s="53">
        <f t="shared" ref="F2419:F2421" si="732">D2419+E2419</f>
        <v>0</v>
      </c>
      <c r="G2419" s="53">
        <f t="shared" ref="G2419:G2421" si="733">C2419-F2419</f>
        <v>5700000</v>
      </c>
      <c r="H2419" s="67">
        <f t="shared" ref="H2419:H2421" si="734">F2419/C2419*100</f>
        <v>0</v>
      </c>
    </row>
    <row r="2420" spans="1:8">
      <c r="A2420" s="66" t="s">
        <v>31</v>
      </c>
      <c r="B2420" s="33" t="s">
        <v>402</v>
      </c>
      <c r="C2420" s="53">
        <v>4500000</v>
      </c>
      <c r="D2420" s="53">
        <v>0</v>
      </c>
      <c r="E2420" s="53"/>
      <c r="F2420" s="53">
        <f t="shared" si="732"/>
        <v>0</v>
      </c>
      <c r="G2420" s="53">
        <f t="shared" si="733"/>
        <v>4500000</v>
      </c>
      <c r="H2420" s="67">
        <f t="shared" si="734"/>
        <v>0</v>
      </c>
    </row>
    <row r="2421" spans="1:8">
      <c r="A2421" s="66" t="s">
        <v>31</v>
      </c>
      <c r="B2421" s="33" t="s">
        <v>110</v>
      </c>
      <c r="C2421" s="53">
        <v>5600000</v>
      </c>
      <c r="D2421" s="53">
        <v>0</v>
      </c>
      <c r="E2421" s="53">
        <v>0</v>
      </c>
      <c r="F2421" s="53">
        <f t="shared" si="732"/>
        <v>0</v>
      </c>
      <c r="G2421" s="53">
        <f t="shared" si="733"/>
        <v>5600000</v>
      </c>
      <c r="H2421" s="67">
        <f t="shared" si="734"/>
        <v>0</v>
      </c>
    </row>
    <row r="2422" spans="1:8">
      <c r="A2422" s="66">
        <v>525119</v>
      </c>
      <c r="B2422" s="33" t="s">
        <v>63</v>
      </c>
      <c r="C2422" s="53"/>
      <c r="D2422" s="53"/>
      <c r="E2422" s="53"/>
      <c r="F2422" s="53"/>
      <c r="G2422" s="53"/>
      <c r="H2422" s="67"/>
    </row>
    <row r="2423" spans="1:8">
      <c r="A2423" s="66" t="s">
        <v>31</v>
      </c>
      <c r="B2423" s="33" t="s">
        <v>115</v>
      </c>
      <c r="C2423" s="53">
        <v>3000000</v>
      </c>
      <c r="D2423" s="53">
        <v>0</v>
      </c>
      <c r="E2423" s="53">
        <v>0</v>
      </c>
      <c r="F2423" s="53">
        <f t="shared" ref="F2423:F2429" si="735">D2423+E2423</f>
        <v>0</v>
      </c>
      <c r="G2423" s="53">
        <f t="shared" ref="G2423:G2429" si="736">C2423-F2423</f>
        <v>3000000</v>
      </c>
      <c r="H2423" s="67">
        <f t="shared" ref="H2423:H2429" si="737">F2423/C2423*100</f>
        <v>0</v>
      </c>
    </row>
    <row r="2424" spans="1:8">
      <c r="A2424" s="70" t="s">
        <v>31</v>
      </c>
      <c r="B2424" s="33" t="s">
        <v>117</v>
      </c>
      <c r="C2424" s="53">
        <v>20000000</v>
      </c>
      <c r="D2424" s="53">
        <v>0</v>
      </c>
      <c r="E2424" s="53">
        <v>0</v>
      </c>
      <c r="F2424" s="53">
        <f t="shared" si="735"/>
        <v>0</v>
      </c>
      <c r="G2424" s="53">
        <f t="shared" si="736"/>
        <v>20000000</v>
      </c>
      <c r="H2424" s="67">
        <f t="shared" si="737"/>
        <v>0</v>
      </c>
    </row>
    <row r="2425" spans="1:8">
      <c r="A2425" s="66"/>
      <c r="B2425" s="33" t="s">
        <v>127</v>
      </c>
      <c r="C2425" s="53">
        <v>6150000</v>
      </c>
      <c r="D2425" s="53">
        <v>0</v>
      </c>
      <c r="E2425" s="53">
        <v>0</v>
      </c>
      <c r="F2425" s="53">
        <f t="shared" si="735"/>
        <v>0</v>
      </c>
      <c r="G2425" s="53">
        <f t="shared" si="736"/>
        <v>6150000</v>
      </c>
      <c r="H2425" s="67">
        <f t="shared" si="737"/>
        <v>0</v>
      </c>
    </row>
    <row r="2426" spans="1:8">
      <c r="A2426" s="66"/>
      <c r="B2426" s="33" t="s">
        <v>129</v>
      </c>
      <c r="C2426" s="53">
        <v>28700000</v>
      </c>
      <c r="D2426" s="53">
        <v>0</v>
      </c>
      <c r="E2426" s="53">
        <v>0</v>
      </c>
      <c r="F2426" s="53">
        <f t="shared" si="735"/>
        <v>0</v>
      </c>
      <c r="G2426" s="53">
        <f t="shared" si="736"/>
        <v>28700000</v>
      </c>
      <c r="H2426" s="67">
        <f t="shared" si="737"/>
        <v>0</v>
      </c>
    </row>
    <row r="2427" spans="1:8">
      <c r="A2427" s="66"/>
      <c r="B2427" s="33" t="s">
        <v>405</v>
      </c>
      <c r="C2427" s="53">
        <v>4100000</v>
      </c>
      <c r="D2427" s="53">
        <v>0</v>
      </c>
      <c r="E2427" s="53">
        <v>0</v>
      </c>
      <c r="F2427" s="53">
        <f t="shared" si="735"/>
        <v>0</v>
      </c>
      <c r="G2427" s="53">
        <f t="shared" si="736"/>
        <v>4100000</v>
      </c>
      <c r="H2427" s="67">
        <f t="shared" si="737"/>
        <v>0</v>
      </c>
    </row>
    <row r="2428" spans="1:8">
      <c r="A2428" s="66"/>
      <c r="B2428" s="33" t="s">
        <v>131</v>
      </c>
      <c r="C2428" s="53">
        <v>6150000</v>
      </c>
      <c r="D2428" s="53">
        <v>0</v>
      </c>
      <c r="E2428" s="53">
        <v>0</v>
      </c>
      <c r="F2428" s="53">
        <f t="shared" si="735"/>
        <v>0</v>
      </c>
      <c r="G2428" s="53">
        <f t="shared" si="736"/>
        <v>6150000</v>
      </c>
      <c r="H2428" s="67">
        <f t="shared" si="737"/>
        <v>0</v>
      </c>
    </row>
    <row r="2429" spans="1:8">
      <c r="A2429" s="70"/>
      <c r="B2429" s="33" t="s">
        <v>132</v>
      </c>
      <c r="C2429" s="53">
        <v>2000000</v>
      </c>
      <c r="D2429" s="53">
        <v>0</v>
      </c>
      <c r="E2429" s="53">
        <v>0</v>
      </c>
      <c r="F2429" s="53">
        <f t="shared" si="735"/>
        <v>0</v>
      </c>
      <c r="G2429" s="53">
        <f t="shared" si="736"/>
        <v>2000000</v>
      </c>
      <c r="H2429" s="67">
        <f t="shared" si="737"/>
        <v>0</v>
      </c>
    </row>
    <row r="2430" spans="1:8">
      <c r="A2430" s="58" t="s">
        <v>59</v>
      </c>
      <c r="B2430" s="59" t="s">
        <v>60</v>
      </c>
      <c r="C2430" s="53"/>
      <c r="D2430" s="53"/>
      <c r="E2430" s="60"/>
      <c r="F2430" s="53"/>
      <c r="G2430" s="53"/>
      <c r="H2430" s="67"/>
    </row>
    <row r="2431" spans="1:8">
      <c r="A2431" s="66">
        <v>525113</v>
      </c>
      <c r="B2431" s="33" t="s">
        <v>39</v>
      </c>
      <c r="C2431" s="53"/>
      <c r="D2431" s="53"/>
      <c r="E2431" s="53"/>
      <c r="F2431" s="53"/>
      <c r="G2431" s="53"/>
      <c r="H2431" s="67"/>
    </row>
    <row r="2432" spans="1:8">
      <c r="A2432" s="66" t="s">
        <v>31</v>
      </c>
      <c r="B2432" s="33" t="s">
        <v>133</v>
      </c>
      <c r="C2432" s="53">
        <v>12000000</v>
      </c>
      <c r="D2432" s="53">
        <v>0</v>
      </c>
      <c r="E2432" s="53">
        <v>0</v>
      </c>
      <c r="F2432" s="53">
        <f t="shared" ref="F2432:F2435" si="738">D2432+E2432</f>
        <v>0</v>
      </c>
      <c r="G2432" s="53">
        <f t="shared" ref="G2432:G2435" si="739">C2432-F2432</f>
        <v>12000000</v>
      </c>
      <c r="H2432" s="67">
        <f t="shared" ref="H2432:H2435" si="740">F2432/C2432*100</f>
        <v>0</v>
      </c>
    </row>
    <row r="2433" spans="1:8">
      <c r="A2433" s="66" t="s">
        <v>31</v>
      </c>
      <c r="B2433" s="33" t="s">
        <v>134</v>
      </c>
      <c r="C2433" s="53">
        <v>9600000</v>
      </c>
      <c r="D2433" s="53">
        <v>0</v>
      </c>
      <c r="E2433" s="53">
        <v>0</v>
      </c>
      <c r="F2433" s="53">
        <f t="shared" si="738"/>
        <v>0</v>
      </c>
      <c r="G2433" s="53">
        <f t="shared" si="739"/>
        <v>9600000</v>
      </c>
      <c r="H2433" s="67">
        <f t="shared" si="740"/>
        <v>0</v>
      </c>
    </row>
    <row r="2434" spans="1:8">
      <c r="A2434" s="66" t="s">
        <v>31</v>
      </c>
      <c r="B2434" s="33" t="s">
        <v>135</v>
      </c>
      <c r="C2434" s="53">
        <v>3600000</v>
      </c>
      <c r="D2434" s="53">
        <v>0</v>
      </c>
      <c r="E2434" s="53">
        <v>0</v>
      </c>
      <c r="F2434" s="53">
        <f t="shared" si="738"/>
        <v>0</v>
      </c>
      <c r="G2434" s="53">
        <f t="shared" si="739"/>
        <v>3600000</v>
      </c>
      <c r="H2434" s="67">
        <f t="shared" si="740"/>
        <v>0</v>
      </c>
    </row>
    <row r="2435" spans="1:8">
      <c r="A2435" s="66" t="s">
        <v>31</v>
      </c>
      <c r="B2435" s="33" t="s">
        <v>73</v>
      </c>
      <c r="C2435" s="53">
        <v>14400000</v>
      </c>
      <c r="D2435" s="53">
        <v>0</v>
      </c>
      <c r="E2435" s="53">
        <v>0</v>
      </c>
      <c r="F2435" s="53">
        <f t="shared" si="738"/>
        <v>0</v>
      </c>
      <c r="G2435" s="53">
        <f t="shared" si="739"/>
        <v>14400000</v>
      </c>
      <c r="H2435" s="67">
        <f t="shared" si="740"/>
        <v>0</v>
      </c>
    </row>
    <row r="2436" spans="1:8">
      <c r="A2436" s="66">
        <v>525115</v>
      </c>
      <c r="B2436" s="33" t="s">
        <v>43</v>
      </c>
      <c r="C2436" s="53"/>
      <c r="D2436" s="53"/>
      <c r="E2436" s="53"/>
      <c r="F2436" s="53"/>
      <c r="G2436" s="53"/>
      <c r="H2436" s="67"/>
    </row>
    <row r="2437" spans="1:8">
      <c r="A2437" s="66" t="s">
        <v>31</v>
      </c>
      <c r="B2437" s="33" t="s">
        <v>136</v>
      </c>
      <c r="C2437" s="53">
        <v>18750000</v>
      </c>
      <c r="D2437" s="53">
        <v>0</v>
      </c>
      <c r="E2437" s="53">
        <v>0</v>
      </c>
      <c r="F2437" s="53">
        <f t="shared" ref="F2437:F2441" si="741">D2437+E2437</f>
        <v>0</v>
      </c>
      <c r="G2437" s="53">
        <f t="shared" ref="G2437:G2441" si="742">C2437-F2437</f>
        <v>18750000</v>
      </c>
      <c r="H2437" s="67">
        <f t="shared" ref="H2437:H2440" si="743">F2437/C2437*100</f>
        <v>0</v>
      </c>
    </row>
    <row r="2438" spans="1:8">
      <c r="A2438" s="66" t="s">
        <v>31</v>
      </c>
      <c r="B2438" s="33" t="s">
        <v>137</v>
      </c>
      <c r="C2438" s="53">
        <v>5000000</v>
      </c>
      <c r="D2438" s="53">
        <v>0</v>
      </c>
      <c r="E2438" s="53">
        <v>0</v>
      </c>
      <c r="F2438" s="53">
        <f t="shared" si="741"/>
        <v>0</v>
      </c>
      <c r="G2438" s="53">
        <f t="shared" si="742"/>
        <v>5000000</v>
      </c>
      <c r="H2438" s="67">
        <f t="shared" si="743"/>
        <v>0</v>
      </c>
    </row>
    <row r="2439" spans="1:8">
      <c r="A2439" s="66" t="s">
        <v>31</v>
      </c>
      <c r="B2439" s="33" t="s">
        <v>138</v>
      </c>
      <c r="C2439" s="53">
        <v>6000000</v>
      </c>
      <c r="D2439" s="53">
        <v>600000</v>
      </c>
      <c r="E2439" s="53">
        <v>0</v>
      </c>
      <c r="F2439" s="53">
        <f t="shared" si="741"/>
        <v>600000</v>
      </c>
      <c r="G2439" s="53">
        <f t="shared" si="742"/>
        <v>5400000</v>
      </c>
      <c r="H2439" s="67">
        <f t="shared" si="743"/>
        <v>10</v>
      </c>
    </row>
    <row r="2440" spans="1:8">
      <c r="A2440" s="66" t="s">
        <v>31</v>
      </c>
      <c r="B2440" s="33" t="s">
        <v>139</v>
      </c>
      <c r="C2440" s="53">
        <v>6300000</v>
      </c>
      <c r="D2440" s="53">
        <v>1200000</v>
      </c>
      <c r="E2440" s="53">
        <v>0</v>
      </c>
      <c r="F2440" s="53">
        <f t="shared" si="741"/>
        <v>1200000</v>
      </c>
      <c r="G2440" s="53">
        <f t="shared" si="742"/>
        <v>5100000</v>
      </c>
      <c r="H2440" s="67">
        <f t="shared" si="743"/>
        <v>19.047619047619047</v>
      </c>
    </row>
    <row r="2441" spans="1:8">
      <c r="A2441" s="66"/>
      <c r="B2441" s="33" t="s">
        <v>142</v>
      </c>
      <c r="C2441" s="53">
        <v>3600000</v>
      </c>
      <c r="D2441" s="53">
        <v>0</v>
      </c>
      <c r="E2441" s="53">
        <v>0</v>
      </c>
      <c r="F2441" s="53">
        <f t="shared" si="741"/>
        <v>0</v>
      </c>
      <c r="G2441" s="53">
        <f t="shared" si="742"/>
        <v>3600000</v>
      </c>
      <c r="H2441" s="67">
        <f>F2441/C2441*100</f>
        <v>0</v>
      </c>
    </row>
    <row r="2442" spans="1:8">
      <c r="A2442" s="66">
        <v>525119</v>
      </c>
      <c r="B2442" s="33" t="s">
        <v>63</v>
      </c>
      <c r="C2442" s="53"/>
      <c r="D2442" s="53"/>
      <c r="E2442" s="53"/>
      <c r="F2442" s="53"/>
      <c r="G2442" s="53"/>
      <c r="H2442" s="67"/>
    </row>
    <row r="2443" spans="1:8">
      <c r="A2443" s="66" t="s">
        <v>31</v>
      </c>
      <c r="B2443" s="33" t="s">
        <v>143</v>
      </c>
      <c r="C2443" s="53">
        <v>35000000</v>
      </c>
      <c r="D2443" s="53">
        <v>0</v>
      </c>
      <c r="E2443" s="53">
        <v>0</v>
      </c>
      <c r="F2443" s="53">
        <f t="shared" ref="F2443:F2446" si="744">D2443+E2443</f>
        <v>0</v>
      </c>
      <c r="G2443" s="53">
        <f t="shared" ref="G2443:G2446" si="745">C2443-F2443</f>
        <v>35000000</v>
      </c>
      <c r="H2443" s="67">
        <f t="shared" ref="H2443:H2446" si="746">F2443/C2443*100</f>
        <v>0</v>
      </c>
    </row>
    <row r="2444" spans="1:8">
      <c r="A2444" s="66" t="s">
        <v>31</v>
      </c>
      <c r="B2444" s="33" t="s">
        <v>144</v>
      </c>
      <c r="C2444" s="53">
        <v>20000000</v>
      </c>
      <c r="D2444" s="53">
        <v>0</v>
      </c>
      <c r="E2444" s="53">
        <v>0</v>
      </c>
      <c r="F2444" s="53">
        <f t="shared" si="744"/>
        <v>0</v>
      </c>
      <c r="G2444" s="53">
        <f t="shared" si="745"/>
        <v>20000000</v>
      </c>
      <c r="H2444" s="67">
        <f t="shared" si="746"/>
        <v>0</v>
      </c>
    </row>
    <row r="2445" spans="1:8">
      <c r="A2445" s="66" t="s">
        <v>31</v>
      </c>
      <c r="B2445" s="33" t="s">
        <v>145</v>
      </c>
      <c r="C2445" s="53">
        <v>18750000</v>
      </c>
      <c r="D2445" s="53">
        <v>0</v>
      </c>
      <c r="E2445" s="53">
        <v>0</v>
      </c>
      <c r="F2445" s="53">
        <f t="shared" si="744"/>
        <v>0</v>
      </c>
      <c r="G2445" s="53">
        <f t="shared" si="745"/>
        <v>18750000</v>
      </c>
      <c r="H2445" s="67">
        <f t="shared" si="746"/>
        <v>0</v>
      </c>
    </row>
    <row r="2446" spans="1:8">
      <c r="A2446" s="66" t="s">
        <v>31</v>
      </c>
      <c r="B2446" s="33" t="s">
        <v>146</v>
      </c>
      <c r="C2446" s="53">
        <v>3750000</v>
      </c>
      <c r="D2446" s="53">
        <v>0</v>
      </c>
      <c r="E2446" s="53">
        <v>0</v>
      </c>
      <c r="F2446" s="53">
        <f t="shared" si="744"/>
        <v>0</v>
      </c>
      <c r="G2446" s="53">
        <f t="shared" si="745"/>
        <v>3750000</v>
      </c>
      <c r="H2446" s="67">
        <f t="shared" si="746"/>
        <v>0</v>
      </c>
    </row>
    <row r="2447" spans="1:8">
      <c r="A2447" s="54">
        <v>54</v>
      </c>
      <c r="B2447" s="54" t="s">
        <v>147</v>
      </c>
      <c r="C2447" s="55"/>
      <c r="D2447" s="56"/>
      <c r="E2447" s="56"/>
      <c r="F2447" s="69"/>
      <c r="G2447" s="69"/>
      <c r="H2447" s="69"/>
    </row>
    <row r="2448" spans="1:8">
      <c r="A2448" s="58" t="s">
        <v>50</v>
      </c>
      <c r="B2448" s="59" t="s">
        <v>51</v>
      </c>
      <c r="C2448" s="60"/>
      <c r="D2448" s="59"/>
      <c r="E2448" s="60"/>
      <c r="F2448" s="53"/>
      <c r="G2448" s="53"/>
      <c r="H2448" s="67"/>
    </row>
    <row r="2449" spans="1:8">
      <c r="A2449" s="61">
        <v>525113</v>
      </c>
      <c r="B2449" s="62" t="s">
        <v>39</v>
      </c>
      <c r="C2449" s="60"/>
      <c r="D2449" s="59"/>
      <c r="E2449" s="60"/>
      <c r="F2449" s="53"/>
      <c r="G2449" s="53"/>
      <c r="H2449" s="67"/>
    </row>
    <row r="2450" spans="1:8">
      <c r="A2450" s="66" t="s">
        <v>31</v>
      </c>
      <c r="B2450" s="33" t="s">
        <v>148</v>
      </c>
      <c r="C2450" s="53">
        <v>3900000</v>
      </c>
      <c r="D2450" s="53">
        <v>0</v>
      </c>
      <c r="E2450" s="53">
        <v>0</v>
      </c>
      <c r="F2450" s="53">
        <f t="shared" ref="F2450:F2453" si="747">D2450+E2450</f>
        <v>0</v>
      </c>
      <c r="G2450" s="53">
        <f t="shared" ref="G2450:G2453" si="748">C2450-F2450</f>
        <v>3900000</v>
      </c>
      <c r="H2450" s="67">
        <f t="shared" ref="H2450:H2451" si="749">F2450/C2450*100</f>
        <v>0</v>
      </c>
    </row>
    <row r="2451" spans="1:8">
      <c r="A2451" s="66" t="s">
        <v>31</v>
      </c>
      <c r="B2451" s="33" t="s">
        <v>149</v>
      </c>
      <c r="C2451" s="53">
        <v>6760000</v>
      </c>
      <c r="D2451" s="53">
        <v>0</v>
      </c>
      <c r="E2451" s="53">
        <v>0</v>
      </c>
      <c r="F2451" s="53">
        <f t="shared" si="747"/>
        <v>0</v>
      </c>
      <c r="G2451" s="53">
        <f t="shared" si="748"/>
        <v>6760000</v>
      </c>
      <c r="H2451" s="67">
        <f t="shared" si="749"/>
        <v>0</v>
      </c>
    </row>
    <row r="2452" spans="1:8">
      <c r="A2452" s="66">
        <v>525119</v>
      </c>
      <c r="B2452" s="33" t="s">
        <v>63</v>
      </c>
      <c r="C2452" s="53"/>
      <c r="D2452" s="53">
        <v>0</v>
      </c>
      <c r="E2452" s="53"/>
      <c r="F2452" s="53">
        <f t="shared" si="747"/>
        <v>0</v>
      </c>
      <c r="G2452" s="53">
        <f t="shared" si="748"/>
        <v>0</v>
      </c>
      <c r="H2452" s="67"/>
    </row>
    <row r="2453" spans="1:8">
      <c r="A2453" s="66" t="s">
        <v>31</v>
      </c>
      <c r="B2453" s="33" t="s">
        <v>150</v>
      </c>
      <c r="C2453" s="53">
        <v>1700000</v>
      </c>
      <c r="D2453" s="53">
        <v>0</v>
      </c>
      <c r="E2453" s="53">
        <v>0</v>
      </c>
      <c r="F2453" s="53">
        <f t="shared" si="747"/>
        <v>0</v>
      </c>
      <c r="G2453" s="53">
        <f t="shared" si="748"/>
        <v>1700000</v>
      </c>
      <c r="H2453" s="67">
        <f t="shared" ref="H2453" si="750">F2453/C2453*100</f>
        <v>0</v>
      </c>
    </row>
    <row r="2454" spans="1:8">
      <c r="A2454" s="58" t="s">
        <v>56</v>
      </c>
      <c r="B2454" s="59" t="s">
        <v>57</v>
      </c>
      <c r="C2454" s="60"/>
      <c r="D2454" s="60"/>
      <c r="E2454" s="60"/>
      <c r="F2454" s="53"/>
      <c r="G2454" s="53"/>
      <c r="H2454" s="67"/>
    </row>
    <row r="2455" spans="1:8">
      <c r="A2455" s="66">
        <v>525113</v>
      </c>
      <c r="B2455" s="33" t="s">
        <v>39</v>
      </c>
      <c r="C2455" s="53"/>
      <c r="D2455" s="53"/>
      <c r="E2455" s="53"/>
      <c r="F2455" s="53"/>
      <c r="G2455" s="53"/>
      <c r="H2455" s="67"/>
    </row>
    <row r="2456" spans="1:8">
      <c r="A2456" s="66" t="s">
        <v>31</v>
      </c>
      <c r="B2456" s="33" t="s">
        <v>151</v>
      </c>
      <c r="C2456" s="53">
        <v>5100000</v>
      </c>
      <c r="D2456" s="53">
        <v>0</v>
      </c>
      <c r="E2456" s="53">
        <v>0</v>
      </c>
      <c r="F2456" s="53">
        <f t="shared" ref="F2456:F2457" si="751">D2456+E2456</f>
        <v>0</v>
      </c>
      <c r="G2456" s="53">
        <f t="shared" ref="G2456:G2457" si="752">C2456-F2456</f>
        <v>5100000</v>
      </c>
      <c r="H2456" s="67">
        <f t="shared" ref="H2456:H2457" si="753">F2456/C2456*100</f>
        <v>0</v>
      </c>
    </row>
    <row r="2457" spans="1:8">
      <c r="A2457" s="66" t="s">
        <v>31</v>
      </c>
      <c r="B2457" s="33" t="s">
        <v>152</v>
      </c>
      <c r="C2457" s="53">
        <v>11200000</v>
      </c>
      <c r="D2457" s="53">
        <v>0</v>
      </c>
      <c r="E2457" s="53">
        <v>0</v>
      </c>
      <c r="F2457" s="53">
        <f t="shared" si="751"/>
        <v>0</v>
      </c>
      <c r="G2457" s="53">
        <f t="shared" si="752"/>
        <v>11200000</v>
      </c>
      <c r="H2457" s="67">
        <f t="shared" si="753"/>
        <v>0</v>
      </c>
    </row>
    <row r="2458" spans="1:8">
      <c r="A2458" s="66">
        <v>525119</v>
      </c>
      <c r="B2458" s="33" t="s">
        <v>63</v>
      </c>
      <c r="C2458" s="53"/>
      <c r="D2458" s="53"/>
      <c r="E2458" s="53"/>
      <c r="F2458" s="53"/>
      <c r="G2458" s="53"/>
      <c r="H2458" s="67"/>
    </row>
    <row r="2459" spans="1:8">
      <c r="A2459" s="66" t="s">
        <v>31</v>
      </c>
      <c r="B2459" s="33" t="s">
        <v>150</v>
      </c>
      <c r="C2459" s="53">
        <v>2500000</v>
      </c>
      <c r="D2459" s="53">
        <v>0</v>
      </c>
      <c r="E2459" s="53">
        <v>0</v>
      </c>
      <c r="F2459" s="53">
        <f t="shared" ref="F2459" si="754">D2459+E2459</f>
        <v>0</v>
      </c>
      <c r="G2459" s="53">
        <f t="shared" ref="G2459" si="755">C2459-F2459</f>
        <v>2500000</v>
      </c>
      <c r="H2459" s="67">
        <f t="shared" ref="H2459" si="756">F2459/C2459*100</f>
        <v>0</v>
      </c>
    </row>
    <row r="2460" spans="1:8">
      <c r="A2460" s="58" t="s">
        <v>59</v>
      </c>
      <c r="B2460" s="59" t="s">
        <v>60</v>
      </c>
      <c r="C2460" s="60"/>
      <c r="D2460" s="60"/>
      <c r="E2460" s="60"/>
      <c r="F2460" s="53"/>
      <c r="G2460" s="53"/>
      <c r="H2460" s="67"/>
    </row>
    <row r="2461" spans="1:8">
      <c r="A2461" s="66">
        <v>525119</v>
      </c>
      <c r="B2461" s="33" t="s">
        <v>63</v>
      </c>
      <c r="C2461" s="53"/>
      <c r="D2461" s="53"/>
      <c r="E2461" s="53"/>
      <c r="F2461" s="53"/>
      <c r="G2461" s="53"/>
      <c r="H2461" s="67"/>
    </row>
    <row r="2462" spans="1:8">
      <c r="A2462" s="66" t="s">
        <v>31</v>
      </c>
      <c r="B2462" s="33" t="s">
        <v>150</v>
      </c>
      <c r="C2462" s="53">
        <v>1869000</v>
      </c>
      <c r="D2462" s="53">
        <v>0</v>
      </c>
      <c r="E2462" s="53">
        <v>0</v>
      </c>
      <c r="F2462" s="53">
        <f t="shared" ref="F2462" si="757">D2462+E2462</f>
        <v>0</v>
      </c>
      <c r="G2462" s="53">
        <f t="shared" ref="G2462" si="758">C2462-F2462</f>
        <v>1869000</v>
      </c>
      <c r="H2462" s="67">
        <f t="shared" ref="H2462" si="759">F2462/C2462*100</f>
        <v>0</v>
      </c>
    </row>
    <row r="2463" spans="1:8" ht="13.5" thickBot="1">
      <c r="A2463" s="231"/>
      <c r="B2463" s="36"/>
      <c r="C2463" s="37"/>
      <c r="D2463" s="36"/>
      <c r="E2463" s="37"/>
      <c r="F2463" s="36"/>
      <c r="G2463" s="36"/>
      <c r="H2463" s="36"/>
    </row>
    <row r="2464" spans="1:8" ht="24.75" customHeight="1" thickTop="1">
      <c r="A2464" s="40"/>
      <c r="B2464" s="273" t="s">
        <v>166</v>
      </c>
      <c r="C2464" s="41">
        <f>SUM(C2324:C2462)</f>
        <v>1543895000</v>
      </c>
      <c r="D2464" s="41">
        <f t="shared" ref="D2464:G2464" si="760">SUM(D2324:D2462)</f>
        <v>341711800</v>
      </c>
      <c r="E2464" s="41">
        <f t="shared" si="760"/>
        <v>295143520</v>
      </c>
      <c r="F2464" s="41">
        <f t="shared" si="760"/>
        <v>636855320</v>
      </c>
      <c r="G2464" s="41">
        <f t="shared" si="760"/>
        <v>907039680</v>
      </c>
      <c r="H2464" s="44">
        <f>F2464/C2464*100</f>
        <v>41.249911425323617</v>
      </c>
    </row>
    <row r="2466" spans="4:8" ht="13.5">
      <c r="F2466" s="464" t="s">
        <v>533</v>
      </c>
      <c r="G2466" s="464"/>
      <c r="H2466" s="464"/>
    </row>
    <row r="2467" spans="4:8" ht="11.25" customHeight="1">
      <c r="F2467" s="270"/>
      <c r="G2467" s="270"/>
      <c r="H2467" s="270"/>
    </row>
    <row r="2468" spans="4:8" ht="11.25" customHeight="1">
      <c r="D2468" s="24"/>
      <c r="F2468" s="464" t="s">
        <v>154</v>
      </c>
      <c r="G2468" s="464"/>
      <c r="H2468" s="464"/>
    </row>
    <row r="2469" spans="4:8" ht="11.25" customHeight="1">
      <c r="D2469" s="24"/>
      <c r="F2469" s="464" t="s">
        <v>155</v>
      </c>
      <c r="G2469" s="464"/>
      <c r="H2469" s="464"/>
    </row>
    <row r="2470" spans="4:8" ht="11.25" customHeight="1">
      <c r="D2470" s="24"/>
      <c r="F2470" s="20"/>
      <c r="G2470" s="20"/>
      <c r="H2470" s="21"/>
    </row>
    <row r="2471" spans="4:8" ht="11.25" customHeight="1">
      <c r="D2471" s="24"/>
      <c r="F2471" s="20"/>
      <c r="G2471" s="20"/>
      <c r="H2471" s="21"/>
    </row>
    <row r="2472" spans="4:8" ht="11.25" customHeight="1">
      <c r="F2472" s="20"/>
      <c r="G2472" s="20"/>
      <c r="H2472" s="20"/>
    </row>
    <row r="2473" spans="4:8" ht="11.25" customHeight="1">
      <c r="F2473" s="465" t="s">
        <v>156</v>
      </c>
      <c r="G2473" s="465"/>
      <c r="H2473" s="465"/>
    </row>
    <row r="2474" spans="4:8" ht="11.25" customHeight="1">
      <c r="F2474" s="456" t="s">
        <v>157</v>
      </c>
      <c r="G2474" s="456"/>
      <c r="H2474" s="456"/>
    </row>
    <row r="2475" spans="4:8">
      <c r="F2475" s="22"/>
      <c r="G2475" s="1"/>
    </row>
    <row r="2476" spans="4:8">
      <c r="F2476" s="22"/>
      <c r="G2476" s="1"/>
    </row>
    <row r="2478" spans="4:8">
      <c r="F2478" s="22"/>
      <c r="G2478" s="1"/>
    </row>
    <row r="2479" spans="4:8">
      <c r="F2479" s="22"/>
      <c r="G2479" s="1"/>
    </row>
    <row r="2509" spans="1:8" ht="15.75">
      <c r="A2509" s="457" t="s">
        <v>0</v>
      </c>
      <c r="B2509" s="457"/>
      <c r="C2509" s="457"/>
      <c r="D2509" s="457"/>
      <c r="E2509" s="457"/>
      <c r="F2509" s="457"/>
      <c r="G2509" s="457"/>
      <c r="H2509" s="457"/>
    </row>
    <row r="2510" spans="1:8" ht="15.75">
      <c r="A2510" s="457" t="s">
        <v>1</v>
      </c>
      <c r="B2510" s="457"/>
      <c r="C2510" s="457"/>
      <c r="D2510" s="457"/>
      <c r="E2510" s="457"/>
      <c r="F2510" s="457"/>
      <c r="G2510" s="457"/>
      <c r="H2510" s="457"/>
    </row>
    <row r="2511" spans="1:8" ht="15.75">
      <c r="A2511" s="457" t="s">
        <v>2</v>
      </c>
      <c r="B2511" s="457"/>
      <c r="C2511" s="457"/>
      <c r="D2511" s="457"/>
      <c r="E2511" s="457"/>
      <c r="F2511" s="457"/>
      <c r="G2511" s="457"/>
      <c r="H2511" s="457"/>
    </row>
    <row r="2512" spans="1:8">
      <c r="A2512" s="2"/>
      <c r="B2512" s="2"/>
      <c r="C2512" s="2"/>
      <c r="D2512" s="2"/>
      <c r="E2512" s="2"/>
      <c r="F2512" s="2"/>
      <c r="G2512" s="2"/>
      <c r="H2512" s="2"/>
    </row>
    <row r="2513" spans="1:8">
      <c r="A2513" s="2" t="s">
        <v>3</v>
      </c>
      <c r="B2513" s="2"/>
      <c r="C2513" s="2"/>
      <c r="D2513" s="2"/>
      <c r="E2513" s="2"/>
      <c r="F2513" s="2"/>
      <c r="G2513" s="2"/>
      <c r="H2513" s="2"/>
    </row>
    <row r="2514" spans="1:8">
      <c r="A2514" s="2" t="s">
        <v>542</v>
      </c>
      <c r="B2514" s="2"/>
      <c r="C2514" s="2"/>
      <c r="D2514" s="2"/>
      <c r="E2514" s="2"/>
      <c r="F2514" s="2"/>
      <c r="G2514" s="2"/>
      <c r="H2514" s="2"/>
    </row>
    <row r="2515" spans="1:8">
      <c r="A2515" s="2" t="s">
        <v>543</v>
      </c>
      <c r="B2515" s="1"/>
      <c r="C2515" s="2"/>
      <c r="D2515" s="2"/>
      <c r="E2515" s="2"/>
      <c r="F2515" s="2"/>
      <c r="G2515" s="2"/>
      <c r="H2515" s="2"/>
    </row>
    <row r="2516" spans="1:8">
      <c r="A2516" s="1"/>
      <c r="B2516" s="1"/>
      <c r="C2516" s="3"/>
      <c r="D2516" s="1"/>
      <c r="E2516" s="3"/>
      <c r="F2516" s="1"/>
      <c r="G2516" s="1"/>
    </row>
    <row r="2517" spans="1:8">
      <c r="A2517" s="1"/>
      <c r="B2517" s="1"/>
      <c r="C2517" s="3"/>
      <c r="D2517" s="1"/>
      <c r="E2517" s="3"/>
      <c r="F2517" s="22"/>
      <c r="G2517" s="1"/>
    </row>
    <row r="2518" spans="1:8">
      <c r="A2518" s="458" t="s">
        <v>4</v>
      </c>
      <c r="B2518" s="461" t="s">
        <v>5</v>
      </c>
      <c r="C2518" s="297"/>
      <c r="D2518" s="297" t="s">
        <v>6</v>
      </c>
      <c r="E2518" s="297" t="s">
        <v>7</v>
      </c>
      <c r="F2518" s="297" t="s">
        <v>6</v>
      </c>
      <c r="G2518" s="297" t="s">
        <v>8</v>
      </c>
      <c r="H2518" s="297" t="s">
        <v>9</v>
      </c>
    </row>
    <row r="2519" spans="1:8">
      <c r="A2519" s="459"/>
      <c r="B2519" s="462"/>
      <c r="C2519" s="298" t="s">
        <v>10</v>
      </c>
      <c r="D2519" s="298" t="s">
        <v>11</v>
      </c>
      <c r="E2519" s="298" t="s">
        <v>12</v>
      </c>
      <c r="F2519" s="298" t="s">
        <v>13</v>
      </c>
      <c r="G2519" s="298" t="s">
        <v>14</v>
      </c>
      <c r="H2519" s="298" t="s">
        <v>15</v>
      </c>
    </row>
    <row r="2520" spans="1:8">
      <c r="A2520" s="459"/>
      <c r="B2520" s="462"/>
      <c r="C2520" s="298"/>
      <c r="D2520" s="298" t="s">
        <v>16</v>
      </c>
      <c r="E2520" s="298"/>
      <c r="F2520" s="298" t="s">
        <v>17</v>
      </c>
      <c r="G2520" s="298" t="s">
        <v>18</v>
      </c>
      <c r="H2520" s="298" t="s">
        <v>19</v>
      </c>
    </row>
    <row r="2521" spans="1:8">
      <c r="A2521" s="460"/>
      <c r="B2521" s="463"/>
      <c r="C2521" s="298" t="s">
        <v>20</v>
      </c>
      <c r="D2521" s="299" t="s">
        <v>20</v>
      </c>
      <c r="E2521" s="299" t="s">
        <v>20</v>
      </c>
      <c r="F2521" s="299" t="s">
        <v>20</v>
      </c>
      <c r="G2521" s="299" t="s">
        <v>20</v>
      </c>
      <c r="H2521" s="298" t="s">
        <v>21</v>
      </c>
    </row>
    <row r="2522" spans="1:8">
      <c r="A2522" s="7">
        <v>1</v>
      </c>
      <c r="B2522" s="7">
        <v>2</v>
      </c>
      <c r="C2522" s="8">
        <v>3</v>
      </c>
      <c r="D2522" s="9">
        <v>4</v>
      </c>
      <c r="E2522" s="8">
        <v>5</v>
      </c>
      <c r="F2522" s="8">
        <v>6</v>
      </c>
      <c r="G2522" s="8">
        <v>7</v>
      </c>
      <c r="H2522" s="8">
        <v>8</v>
      </c>
    </row>
    <row r="2523" spans="1:8">
      <c r="A2523" s="33" t="s">
        <v>22</v>
      </c>
      <c r="B2523" s="52" t="s">
        <v>170</v>
      </c>
      <c r="C2523" s="34"/>
      <c r="D2523" s="33"/>
      <c r="E2523" s="53"/>
      <c r="F2523" s="33"/>
      <c r="G2523" s="33"/>
      <c r="H2523" s="33"/>
    </row>
    <row r="2524" spans="1:8">
      <c r="A2524" s="33" t="s">
        <v>23</v>
      </c>
      <c r="B2524" s="33" t="s">
        <v>24</v>
      </c>
      <c r="C2524" s="53"/>
      <c r="D2524" s="33"/>
      <c r="E2524" s="53"/>
      <c r="F2524" s="33"/>
      <c r="G2524" s="33"/>
      <c r="H2524" s="33"/>
    </row>
    <row r="2525" spans="1:8">
      <c r="A2525" s="33" t="s">
        <v>25</v>
      </c>
      <c r="B2525" s="33" t="s">
        <v>161</v>
      </c>
      <c r="C2525" s="53"/>
      <c r="D2525" s="33"/>
      <c r="E2525" s="53"/>
      <c r="F2525" s="33"/>
      <c r="G2525" s="33"/>
      <c r="H2525" s="33"/>
    </row>
    <row r="2526" spans="1:8">
      <c r="A2526" s="33" t="s">
        <v>26</v>
      </c>
      <c r="B2526" s="33" t="s">
        <v>27</v>
      </c>
      <c r="C2526" s="53"/>
      <c r="D2526" s="33"/>
      <c r="E2526" s="53"/>
      <c r="F2526" s="33"/>
      <c r="G2526" s="33"/>
      <c r="H2526" s="33"/>
    </row>
    <row r="2527" spans="1:8">
      <c r="A2527" s="54">
        <v>51</v>
      </c>
      <c r="B2527" s="54" t="s">
        <v>28</v>
      </c>
      <c r="C2527" s="55"/>
      <c r="D2527" s="55"/>
      <c r="E2527" s="56"/>
      <c r="F2527" s="57"/>
      <c r="G2527" s="57"/>
      <c r="H2527" s="57"/>
    </row>
    <row r="2528" spans="1:8">
      <c r="A2528" s="58" t="s">
        <v>29</v>
      </c>
      <c r="B2528" s="59" t="s">
        <v>62</v>
      </c>
      <c r="C2528" s="60"/>
      <c r="D2528" s="230"/>
      <c r="E2528" s="230"/>
      <c r="F2528" s="68"/>
      <c r="G2528" s="68"/>
      <c r="H2528" s="64"/>
    </row>
    <row r="2529" spans="1:8">
      <c r="A2529" s="61">
        <v>525112</v>
      </c>
      <c r="B2529" s="62" t="s">
        <v>32</v>
      </c>
      <c r="C2529" s="63"/>
      <c r="D2529" s="64"/>
      <c r="E2529" s="65"/>
      <c r="F2529" s="64"/>
      <c r="G2529" s="64"/>
      <c r="H2529" s="64"/>
    </row>
    <row r="2530" spans="1:8">
      <c r="A2530" s="66" t="s">
        <v>31</v>
      </c>
      <c r="B2530" s="33" t="s">
        <v>33</v>
      </c>
      <c r="C2530" s="53">
        <v>10000000</v>
      </c>
      <c r="D2530" s="53">
        <v>7555500</v>
      </c>
      <c r="E2530" s="53">
        <v>0</v>
      </c>
      <c r="F2530" s="53">
        <f>D2530+E2530</f>
        <v>7555500</v>
      </c>
      <c r="G2530" s="53">
        <f>C2530-F2530</f>
        <v>2444500</v>
      </c>
      <c r="H2530" s="67">
        <f>F2530/C2530*100</f>
        <v>75.555000000000007</v>
      </c>
    </row>
    <row r="2531" spans="1:8">
      <c r="A2531" s="70" t="s">
        <v>31</v>
      </c>
      <c r="B2531" s="319" t="s">
        <v>35</v>
      </c>
      <c r="C2531" s="320">
        <v>4200000</v>
      </c>
      <c r="D2531" s="320">
        <v>0</v>
      </c>
      <c r="E2531" s="320">
        <v>0</v>
      </c>
      <c r="F2531" s="320">
        <f t="shared" ref="F2531" si="761">D2531+E2531</f>
        <v>0</v>
      </c>
      <c r="G2531" s="320">
        <f t="shared" ref="G2531" si="762">C2531-F2531</f>
        <v>4200000</v>
      </c>
      <c r="H2531" s="67">
        <f t="shared" ref="H2531" si="763">F2531/C2531*100</f>
        <v>0</v>
      </c>
    </row>
    <row r="2532" spans="1:8">
      <c r="A2532" s="61">
        <v>525113</v>
      </c>
      <c r="B2532" s="62" t="s">
        <v>39</v>
      </c>
      <c r="C2532" s="63"/>
      <c r="D2532" s="53"/>
      <c r="E2532" s="53"/>
      <c r="F2532" s="53"/>
      <c r="G2532" s="53"/>
      <c r="H2532" s="67"/>
    </row>
    <row r="2533" spans="1:8">
      <c r="A2533" s="61"/>
      <c r="B2533" s="33" t="s">
        <v>376</v>
      </c>
      <c r="C2533" s="53">
        <v>9000000</v>
      </c>
      <c r="D2533" s="53">
        <v>7200000</v>
      </c>
      <c r="E2533" s="53">
        <v>0</v>
      </c>
      <c r="F2533" s="53">
        <f>D2533+E2533</f>
        <v>7200000</v>
      </c>
      <c r="G2533" s="53">
        <f>C2533-F2533</f>
        <v>1800000</v>
      </c>
      <c r="H2533" s="67">
        <f t="shared" ref="H2533:H2534" si="764">F2533/C2533*100</f>
        <v>80</v>
      </c>
    </row>
    <row r="2534" spans="1:8">
      <c r="A2534" s="66" t="s">
        <v>31</v>
      </c>
      <c r="B2534" s="319" t="s">
        <v>40</v>
      </c>
      <c r="C2534" s="320">
        <v>5400000</v>
      </c>
      <c r="D2534" s="320">
        <v>0</v>
      </c>
      <c r="E2534" s="320">
        <v>0</v>
      </c>
      <c r="F2534" s="320">
        <f t="shared" ref="F2534" si="765">D2534+E2534</f>
        <v>0</v>
      </c>
      <c r="G2534" s="320">
        <f t="shared" ref="G2534" si="766">C2534-F2534</f>
        <v>5400000</v>
      </c>
      <c r="H2534" s="67">
        <f t="shared" si="764"/>
        <v>0</v>
      </c>
    </row>
    <row r="2535" spans="1:8">
      <c r="A2535" s="61">
        <v>525115</v>
      </c>
      <c r="B2535" s="62" t="s">
        <v>43</v>
      </c>
      <c r="C2535" s="63"/>
      <c r="D2535" s="53"/>
      <c r="E2535" s="53"/>
      <c r="F2535" s="53"/>
      <c r="G2535" s="53"/>
      <c r="H2535" s="67"/>
    </row>
    <row r="2536" spans="1:8">
      <c r="A2536" s="61"/>
      <c r="B2536" s="33" t="s">
        <v>377</v>
      </c>
      <c r="C2536" s="53">
        <v>10200000</v>
      </c>
      <c r="D2536" s="53">
        <v>10200000</v>
      </c>
      <c r="E2536" s="53">
        <v>0</v>
      </c>
      <c r="F2536" s="53">
        <f t="shared" ref="F2536:F2542" si="767">D2536+E2536</f>
        <v>10200000</v>
      </c>
      <c r="G2536" s="53">
        <f t="shared" ref="G2536:G2542" si="768">C2536-F2536</f>
        <v>0</v>
      </c>
      <c r="H2536" s="67">
        <f t="shared" ref="H2536:H2542" si="769">F2536/C2536*100</f>
        <v>100</v>
      </c>
    </row>
    <row r="2537" spans="1:8">
      <c r="A2537" s="61"/>
      <c r="B2537" s="33" t="s">
        <v>378</v>
      </c>
      <c r="C2537" s="53">
        <v>10200000</v>
      </c>
      <c r="D2537" s="53">
        <v>10200000</v>
      </c>
      <c r="E2537" s="53">
        <v>0</v>
      </c>
      <c r="F2537" s="53">
        <f t="shared" si="767"/>
        <v>10200000</v>
      </c>
      <c r="G2537" s="53">
        <f t="shared" si="768"/>
        <v>0</v>
      </c>
      <c r="H2537" s="67">
        <f t="shared" si="769"/>
        <v>100</v>
      </c>
    </row>
    <row r="2538" spans="1:8">
      <c r="A2538" s="66" t="s">
        <v>31</v>
      </c>
      <c r="B2538" s="319" t="s">
        <v>44</v>
      </c>
      <c r="C2538" s="320">
        <v>3700000</v>
      </c>
      <c r="D2538" s="320">
        <v>0</v>
      </c>
      <c r="E2538" s="320">
        <v>0</v>
      </c>
      <c r="F2538" s="320">
        <f t="shared" si="767"/>
        <v>0</v>
      </c>
      <c r="G2538" s="320">
        <f t="shared" si="768"/>
        <v>3700000</v>
      </c>
      <c r="H2538" s="67">
        <f t="shared" si="769"/>
        <v>0</v>
      </c>
    </row>
    <row r="2539" spans="1:8">
      <c r="A2539" s="66"/>
      <c r="B2539" s="33" t="s">
        <v>525</v>
      </c>
      <c r="C2539" s="53">
        <v>6000000</v>
      </c>
      <c r="D2539" s="53">
        <v>5018520</v>
      </c>
      <c r="E2539" s="53">
        <v>0</v>
      </c>
      <c r="F2539" s="53">
        <f t="shared" si="767"/>
        <v>5018520</v>
      </c>
      <c r="G2539" s="53">
        <f t="shared" si="768"/>
        <v>981480</v>
      </c>
      <c r="H2539" s="67">
        <f t="shared" si="769"/>
        <v>83.64200000000001</v>
      </c>
    </row>
    <row r="2540" spans="1:8">
      <c r="A2540" s="66" t="s">
        <v>31</v>
      </c>
      <c r="B2540" s="319" t="s">
        <v>45</v>
      </c>
      <c r="C2540" s="320">
        <v>1200000</v>
      </c>
      <c r="D2540" s="320">
        <v>0</v>
      </c>
      <c r="E2540" s="320">
        <v>0</v>
      </c>
      <c r="F2540" s="320">
        <f t="shared" si="767"/>
        <v>0</v>
      </c>
      <c r="G2540" s="320">
        <f t="shared" si="768"/>
        <v>1200000</v>
      </c>
      <c r="H2540" s="67">
        <f t="shared" si="769"/>
        <v>0</v>
      </c>
    </row>
    <row r="2541" spans="1:8">
      <c r="A2541" s="66" t="s">
        <v>31</v>
      </c>
      <c r="B2541" s="319" t="s">
        <v>46</v>
      </c>
      <c r="C2541" s="320">
        <v>3000000</v>
      </c>
      <c r="D2541" s="320">
        <v>0</v>
      </c>
      <c r="E2541" s="320">
        <v>0</v>
      </c>
      <c r="F2541" s="320">
        <f t="shared" si="767"/>
        <v>0</v>
      </c>
      <c r="G2541" s="320">
        <f t="shared" si="768"/>
        <v>3000000</v>
      </c>
      <c r="H2541" s="67">
        <f t="shared" si="769"/>
        <v>0</v>
      </c>
    </row>
    <row r="2542" spans="1:8">
      <c r="A2542" s="66" t="s">
        <v>31</v>
      </c>
      <c r="B2542" s="319" t="s">
        <v>47</v>
      </c>
      <c r="C2542" s="320">
        <v>3800000</v>
      </c>
      <c r="D2542" s="320">
        <v>0</v>
      </c>
      <c r="E2542" s="320">
        <v>0</v>
      </c>
      <c r="F2542" s="320">
        <f t="shared" si="767"/>
        <v>0</v>
      </c>
      <c r="G2542" s="320">
        <f t="shared" si="768"/>
        <v>3800000</v>
      </c>
      <c r="H2542" s="67">
        <f t="shared" si="769"/>
        <v>0</v>
      </c>
    </row>
    <row r="2543" spans="1:8">
      <c r="A2543" s="61">
        <v>525119</v>
      </c>
      <c r="B2543" s="62" t="s">
        <v>63</v>
      </c>
      <c r="C2543" s="53"/>
      <c r="D2543" s="53"/>
      <c r="E2543" s="53"/>
      <c r="F2543" s="53"/>
      <c r="G2543" s="53"/>
      <c r="H2543" s="67"/>
    </row>
    <row r="2544" spans="1:8">
      <c r="A2544" s="66"/>
      <c r="B2544" s="33" t="s">
        <v>485</v>
      </c>
      <c r="C2544" s="53">
        <v>40000000</v>
      </c>
      <c r="D2544" s="53">
        <v>0</v>
      </c>
      <c r="E2544" s="53">
        <v>40000000</v>
      </c>
      <c r="F2544" s="53">
        <f t="shared" ref="F2544:F2546" si="770">D2544+E2544</f>
        <v>40000000</v>
      </c>
      <c r="G2544" s="53">
        <f t="shared" ref="G2544:G2546" si="771">C2544-F2544</f>
        <v>0</v>
      </c>
      <c r="H2544" s="67">
        <f t="shared" ref="H2544:H2546" si="772">F2544/C2544*100</f>
        <v>100</v>
      </c>
    </row>
    <row r="2545" spans="1:13">
      <c r="A2545" s="66"/>
      <c r="B2545" s="33" t="s">
        <v>486</v>
      </c>
      <c r="C2545" s="53">
        <v>45250000</v>
      </c>
      <c r="D2545" s="53">
        <v>0</v>
      </c>
      <c r="E2545" s="53">
        <v>8500000</v>
      </c>
      <c r="F2545" s="53">
        <f t="shared" si="770"/>
        <v>8500000</v>
      </c>
      <c r="G2545" s="53">
        <f t="shared" si="771"/>
        <v>36750000</v>
      </c>
      <c r="H2545" s="67">
        <f t="shared" si="772"/>
        <v>18.784530386740332</v>
      </c>
    </row>
    <row r="2546" spans="1:13">
      <c r="A2546" s="66"/>
      <c r="B2546" s="33" t="s">
        <v>487</v>
      </c>
      <c r="C2546" s="53">
        <v>26400000</v>
      </c>
      <c r="D2546" s="53">
        <v>26000000</v>
      </c>
      <c r="E2546" s="53">
        <v>0</v>
      </c>
      <c r="F2546" s="53">
        <f t="shared" si="770"/>
        <v>26000000</v>
      </c>
      <c r="G2546" s="53">
        <f t="shared" si="771"/>
        <v>400000</v>
      </c>
      <c r="H2546" s="67">
        <f t="shared" si="772"/>
        <v>98.484848484848484</v>
      </c>
    </row>
    <row r="2547" spans="1:13">
      <c r="A2547" s="61">
        <v>53712</v>
      </c>
      <c r="B2547" s="62" t="s">
        <v>478</v>
      </c>
      <c r="C2547" s="53"/>
      <c r="D2547" s="53"/>
      <c r="E2547" s="53"/>
      <c r="F2547" s="53"/>
      <c r="G2547" s="53"/>
      <c r="H2547" s="67"/>
    </row>
    <row r="2548" spans="1:13">
      <c r="A2548" s="66"/>
      <c r="B2548" s="33" t="s">
        <v>488</v>
      </c>
      <c r="C2548" s="53">
        <v>12000000</v>
      </c>
      <c r="D2548" s="53">
        <v>0</v>
      </c>
      <c r="E2548" s="53">
        <v>12000000</v>
      </c>
      <c r="F2548" s="53">
        <f t="shared" ref="F2548:F2550" si="773">D2548+E2548</f>
        <v>12000000</v>
      </c>
      <c r="G2548" s="53">
        <f t="shared" ref="G2548:G2550" si="774">C2548-F2548</f>
        <v>0</v>
      </c>
      <c r="H2548" s="67">
        <f t="shared" ref="H2548:H2550" si="775">F2548/C2548*100</f>
        <v>100</v>
      </c>
    </row>
    <row r="2549" spans="1:13">
      <c r="A2549" s="66"/>
      <c r="B2549" s="33" t="s">
        <v>550</v>
      </c>
      <c r="C2549" s="53">
        <v>93500000</v>
      </c>
      <c r="D2549" s="53">
        <v>83600000</v>
      </c>
      <c r="E2549" s="53">
        <v>6000000</v>
      </c>
      <c r="F2549" s="53">
        <f t="shared" si="773"/>
        <v>89600000</v>
      </c>
      <c r="G2549" s="53">
        <f t="shared" si="774"/>
        <v>3900000</v>
      </c>
      <c r="H2549" s="67">
        <f t="shared" si="775"/>
        <v>95.828877005347593</v>
      </c>
    </row>
    <row r="2550" spans="1:13">
      <c r="A2550" s="66"/>
      <c r="B2550" s="33" t="s">
        <v>490</v>
      </c>
      <c r="C2550" s="53">
        <v>250000000</v>
      </c>
      <c r="D2550" s="53">
        <v>247125000</v>
      </c>
      <c r="E2550" s="53">
        <v>0</v>
      </c>
      <c r="F2550" s="53">
        <f t="shared" si="773"/>
        <v>247125000</v>
      </c>
      <c r="G2550" s="53">
        <f t="shared" si="774"/>
        <v>2875000</v>
      </c>
      <c r="H2550" s="67">
        <f t="shared" si="775"/>
        <v>98.850000000000009</v>
      </c>
    </row>
    <row r="2551" spans="1:13">
      <c r="A2551" s="61" t="s">
        <v>479</v>
      </c>
      <c r="B2551" s="62" t="s">
        <v>480</v>
      </c>
      <c r="C2551" s="53"/>
      <c r="D2551" s="53"/>
      <c r="E2551" s="53"/>
      <c r="F2551" s="53"/>
      <c r="G2551" s="53"/>
      <c r="H2551" s="67"/>
    </row>
    <row r="2552" spans="1:13">
      <c r="A2552" s="61" t="s">
        <v>31</v>
      </c>
      <c r="B2552" s="33" t="s">
        <v>481</v>
      </c>
      <c r="C2552" s="350">
        <v>5000000</v>
      </c>
      <c r="D2552" s="53">
        <v>5000000</v>
      </c>
      <c r="E2552" s="53"/>
      <c r="F2552" s="53">
        <f t="shared" ref="F2552" si="776">D2552+E2552</f>
        <v>5000000</v>
      </c>
      <c r="G2552" s="53">
        <f t="shared" ref="G2552" si="777">C2552-F2552</f>
        <v>0</v>
      </c>
      <c r="H2552" s="67">
        <f t="shared" ref="H2552" si="778">F2552/C2552*100</f>
        <v>100</v>
      </c>
    </row>
    <row r="2553" spans="1:13">
      <c r="A2553" s="58" t="s">
        <v>50</v>
      </c>
      <c r="B2553" s="59" t="s">
        <v>51</v>
      </c>
      <c r="C2553" s="60"/>
      <c r="D2553" s="53"/>
      <c r="E2553" s="60"/>
      <c r="F2553" s="53"/>
      <c r="G2553" s="53"/>
      <c r="H2553" s="67"/>
    </row>
    <row r="2554" spans="1:13">
      <c r="A2554" s="61">
        <v>525112</v>
      </c>
      <c r="B2554" s="62" t="s">
        <v>32</v>
      </c>
      <c r="C2554" s="63"/>
      <c r="D2554" s="53"/>
      <c r="E2554" s="53"/>
      <c r="F2554" s="53"/>
      <c r="G2554" s="53"/>
      <c r="H2554" s="67"/>
    </row>
    <row r="2555" spans="1:13">
      <c r="A2555" s="66" t="s">
        <v>31</v>
      </c>
      <c r="B2555" s="33" t="s">
        <v>53</v>
      </c>
      <c r="C2555" s="53">
        <v>1175000</v>
      </c>
      <c r="D2555" s="53">
        <v>0</v>
      </c>
      <c r="E2555" s="53">
        <v>0</v>
      </c>
      <c r="F2555" s="53">
        <f t="shared" ref="F2555:F2556" si="779">D2555+E2555</f>
        <v>0</v>
      </c>
      <c r="G2555" s="53">
        <f t="shared" ref="G2555:G2556" si="780">C2555-F2555</f>
        <v>1175000</v>
      </c>
      <c r="H2555" s="67">
        <f t="shared" ref="H2555:H2556" si="781">F2555/C2555*100</f>
        <v>0</v>
      </c>
      <c r="K2555" s="53">
        <v>30000</v>
      </c>
      <c r="L2555" s="53">
        <v>45</v>
      </c>
      <c r="M2555" s="53">
        <f>L2555*K2555</f>
        <v>1350000</v>
      </c>
    </row>
    <row r="2556" spans="1:13">
      <c r="A2556" s="66" t="s">
        <v>31</v>
      </c>
      <c r="B2556" s="33" t="s">
        <v>54</v>
      </c>
      <c r="C2556" s="53">
        <v>1880000</v>
      </c>
      <c r="D2556" s="53">
        <v>0</v>
      </c>
      <c r="E2556" s="53">
        <v>0</v>
      </c>
      <c r="F2556" s="53">
        <f t="shared" si="779"/>
        <v>0</v>
      </c>
      <c r="G2556" s="53">
        <f t="shared" si="780"/>
        <v>1880000</v>
      </c>
      <c r="H2556" s="67">
        <f t="shared" si="781"/>
        <v>0</v>
      </c>
      <c r="K2556" s="53">
        <v>30000</v>
      </c>
      <c r="L2556" s="53">
        <v>20</v>
      </c>
      <c r="M2556" s="53">
        <f>L2556*K2556</f>
        <v>600000</v>
      </c>
    </row>
    <row r="2557" spans="1:13">
      <c r="A2557" s="61">
        <v>525113</v>
      </c>
      <c r="B2557" s="62" t="s">
        <v>39</v>
      </c>
      <c r="C2557" s="63"/>
      <c r="D2557" s="53"/>
      <c r="E2557" s="53"/>
      <c r="F2557" s="53"/>
      <c r="G2557" s="53"/>
      <c r="H2557" s="67"/>
      <c r="K2557" s="53"/>
      <c r="L2557" s="53">
        <f>SUM(L2555:L2556)</f>
        <v>65</v>
      </c>
      <c r="M2557" s="53">
        <f>SUM(M2555:M2556)</f>
        <v>1950000</v>
      </c>
    </row>
    <row r="2558" spans="1:13">
      <c r="A2558" s="66" t="s">
        <v>31</v>
      </c>
      <c r="B2558" s="33" t="s">
        <v>52</v>
      </c>
      <c r="C2558" s="53">
        <v>2000000</v>
      </c>
      <c r="D2558" s="53">
        <v>0</v>
      </c>
      <c r="E2558" s="53">
        <v>0</v>
      </c>
      <c r="F2558" s="53">
        <f t="shared" ref="F2558" si="782">D2558+E2558</f>
        <v>0</v>
      </c>
      <c r="G2558" s="53">
        <f t="shared" ref="G2558" si="783">C2558-F2558</f>
        <v>2000000</v>
      </c>
      <c r="H2558" s="67">
        <f t="shared" ref="H2558" si="784">F2558/C2558*100</f>
        <v>0</v>
      </c>
    </row>
    <row r="2559" spans="1:13">
      <c r="A2559" s="61">
        <v>525115</v>
      </c>
      <c r="B2559" s="62" t="s">
        <v>43</v>
      </c>
      <c r="C2559" s="63"/>
      <c r="D2559" s="53"/>
      <c r="E2559" s="53"/>
      <c r="F2559" s="53"/>
      <c r="G2559" s="53"/>
      <c r="H2559" s="67"/>
    </row>
    <row r="2560" spans="1:13">
      <c r="A2560" s="66" t="s">
        <v>31</v>
      </c>
      <c r="B2560" s="33" t="s">
        <v>55</v>
      </c>
      <c r="C2560" s="53">
        <v>500000</v>
      </c>
      <c r="D2560" s="53">
        <v>0</v>
      </c>
      <c r="E2560" s="53"/>
      <c r="F2560" s="53">
        <f t="shared" ref="F2560" si="785">D2560+E2560</f>
        <v>0</v>
      </c>
      <c r="G2560" s="53">
        <f t="shared" ref="G2560" si="786">C2560-F2560</f>
        <v>500000</v>
      </c>
      <c r="H2560" s="67">
        <f t="shared" ref="H2560" si="787">F2560/C2560*100</f>
        <v>0</v>
      </c>
    </row>
    <row r="2561" spans="1:8">
      <c r="A2561" s="58" t="s">
        <v>56</v>
      </c>
      <c r="B2561" s="59" t="s">
        <v>57</v>
      </c>
      <c r="C2561" s="60"/>
      <c r="D2561" s="53"/>
      <c r="E2561" s="60"/>
      <c r="F2561" s="53"/>
      <c r="G2561" s="53"/>
      <c r="H2561" s="67"/>
    </row>
    <row r="2562" spans="1:8">
      <c r="A2562" s="61">
        <v>525111</v>
      </c>
      <c r="B2562" s="62" t="s">
        <v>30</v>
      </c>
      <c r="C2562" s="63"/>
      <c r="D2562" s="53"/>
      <c r="E2562" s="53"/>
      <c r="F2562" s="53"/>
      <c r="G2562" s="53"/>
      <c r="H2562" s="67"/>
    </row>
    <row r="2563" spans="1:8">
      <c r="A2563" s="66" t="s">
        <v>31</v>
      </c>
      <c r="B2563" s="33" t="s">
        <v>58</v>
      </c>
      <c r="C2563" s="53">
        <v>2000000</v>
      </c>
      <c r="D2563" s="53">
        <v>2000000</v>
      </c>
      <c r="E2563" s="53"/>
      <c r="F2563" s="53">
        <f t="shared" ref="F2563" si="788">D2563+E2563</f>
        <v>2000000</v>
      </c>
      <c r="G2563" s="53">
        <f t="shared" ref="G2563" si="789">C2563-F2563</f>
        <v>0</v>
      </c>
      <c r="H2563" s="67">
        <f t="shared" ref="H2563" si="790">F2563/C2563*100</f>
        <v>100</v>
      </c>
    </row>
    <row r="2564" spans="1:8">
      <c r="A2564" s="61">
        <v>525112</v>
      </c>
      <c r="B2564" s="62" t="s">
        <v>32</v>
      </c>
      <c r="C2564" s="63"/>
      <c r="D2564" s="53"/>
      <c r="E2564" s="53"/>
      <c r="F2564" s="53"/>
      <c r="G2564" s="53"/>
      <c r="H2564" s="67"/>
    </row>
    <row r="2565" spans="1:8">
      <c r="A2565" s="66" t="s">
        <v>31</v>
      </c>
      <c r="B2565" s="316" t="s">
        <v>53</v>
      </c>
      <c r="C2565" s="317">
        <v>2025000</v>
      </c>
      <c r="D2565" s="317">
        <v>3250000</v>
      </c>
      <c r="E2565" s="317">
        <v>0</v>
      </c>
      <c r="F2565" s="317">
        <f t="shared" ref="F2565:F2567" si="791">D2565+E2565</f>
        <v>3250000</v>
      </c>
      <c r="G2565" s="317">
        <f t="shared" ref="G2565:G2568" si="792">C2565-F2565</f>
        <v>-1225000</v>
      </c>
      <c r="H2565" s="318">
        <f t="shared" ref="H2565:H2566" si="793">F2565/C2565*100</f>
        <v>160.49382716049382</v>
      </c>
    </row>
    <row r="2566" spans="1:8">
      <c r="A2566" s="66" t="s">
        <v>31</v>
      </c>
      <c r="B2566" s="33" t="s">
        <v>54</v>
      </c>
      <c r="C2566" s="53">
        <v>3240000</v>
      </c>
      <c r="D2566" s="53">
        <v>1984500</v>
      </c>
      <c r="E2566" s="53">
        <v>0</v>
      </c>
      <c r="F2566" s="53">
        <f t="shared" si="791"/>
        <v>1984500</v>
      </c>
      <c r="G2566" s="53">
        <f t="shared" si="792"/>
        <v>1255500</v>
      </c>
      <c r="H2566" s="67">
        <f t="shared" si="793"/>
        <v>61.250000000000007</v>
      </c>
    </row>
    <row r="2567" spans="1:8">
      <c r="A2567" s="61">
        <v>525115</v>
      </c>
      <c r="B2567" s="62" t="s">
        <v>43</v>
      </c>
      <c r="C2567" s="53"/>
      <c r="D2567" s="53">
        <v>0</v>
      </c>
      <c r="E2567" s="53"/>
      <c r="F2567" s="53">
        <f t="shared" si="791"/>
        <v>0</v>
      </c>
      <c r="G2567" s="53">
        <f t="shared" si="792"/>
        <v>0</v>
      </c>
      <c r="H2567" s="67"/>
    </row>
    <row r="2568" spans="1:8">
      <c r="A2568" s="66" t="s">
        <v>31</v>
      </c>
      <c r="B2568" s="294" t="s">
        <v>55</v>
      </c>
      <c r="C2568" s="295">
        <v>300000</v>
      </c>
      <c r="D2568" s="295">
        <v>0</v>
      </c>
      <c r="E2568" s="295"/>
      <c r="F2568" s="295">
        <v>300000</v>
      </c>
      <c r="G2568" s="295">
        <f t="shared" si="792"/>
        <v>0</v>
      </c>
      <c r="H2568" s="296">
        <f t="shared" ref="H2568" si="794">F2568/C2568*100</f>
        <v>100</v>
      </c>
    </row>
    <row r="2569" spans="1:8">
      <c r="A2569" s="54">
        <v>52</v>
      </c>
      <c r="B2569" s="54" t="s">
        <v>61</v>
      </c>
      <c r="C2569" s="55"/>
      <c r="D2569" s="56"/>
      <c r="E2569" s="56"/>
      <c r="F2569" s="56"/>
      <c r="G2569" s="56"/>
      <c r="H2569" s="69"/>
    </row>
    <row r="2570" spans="1:8">
      <c r="A2570" s="58" t="s">
        <v>29</v>
      </c>
      <c r="B2570" s="59" t="s">
        <v>62</v>
      </c>
      <c r="C2570" s="60"/>
      <c r="D2570" s="53"/>
      <c r="E2570" s="60"/>
      <c r="F2570" s="53"/>
      <c r="G2570" s="53"/>
      <c r="H2570" s="67"/>
    </row>
    <row r="2571" spans="1:8">
      <c r="A2571" s="66">
        <v>525119</v>
      </c>
      <c r="B2571" s="33" t="s">
        <v>63</v>
      </c>
      <c r="C2571" s="53"/>
      <c r="D2571" s="53"/>
      <c r="E2571" s="53"/>
      <c r="F2571" s="53"/>
      <c r="G2571" s="53"/>
      <c r="H2571" s="67"/>
    </row>
    <row r="2572" spans="1:8">
      <c r="A2572" s="66" t="s">
        <v>31</v>
      </c>
      <c r="B2572" s="33" t="s">
        <v>64</v>
      </c>
      <c r="C2572" s="53"/>
      <c r="D2572" s="53"/>
      <c r="E2572" s="53"/>
      <c r="F2572" s="53"/>
      <c r="G2572" s="53"/>
      <c r="H2572" s="67"/>
    </row>
    <row r="2573" spans="1:8">
      <c r="A2573" s="66" t="s">
        <v>31</v>
      </c>
      <c r="B2573" s="321" t="s">
        <v>65</v>
      </c>
      <c r="C2573" s="322">
        <v>70500000</v>
      </c>
      <c r="D2573" s="53">
        <v>0</v>
      </c>
      <c r="E2573" s="53">
        <v>0</v>
      </c>
      <c r="F2573" s="53">
        <f t="shared" ref="F2573:F2574" si="795">D2573+E2573</f>
        <v>0</v>
      </c>
      <c r="G2573" s="53">
        <f t="shared" ref="G2573:G2574" si="796">C2573-F2573</f>
        <v>70500000</v>
      </c>
      <c r="H2573" s="67">
        <f t="shared" ref="H2573:H2574" si="797">F2573/C2573*100</f>
        <v>0</v>
      </c>
    </row>
    <row r="2574" spans="1:8">
      <c r="A2574" s="66" t="s">
        <v>31</v>
      </c>
      <c r="B2574" s="33" t="s">
        <v>66</v>
      </c>
      <c r="C2574" s="53">
        <v>21150000</v>
      </c>
      <c r="D2574" s="53">
        <v>0</v>
      </c>
      <c r="E2574" s="53">
        <v>0</v>
      </c>
      <c r="F2574" s="53">
        <f t="shared" si="795"/>
        <v>0</v>
      </c>
      <c r="G2574" s="53">
        <f t="shared" si="796"/>
        <v>21150000</v>
      </c>
      <c r="H2574" s="67">
        <f t="shared" si="797"/>
        <v>0</v>
      </c>
    </row>
    <row r="2575" spans="1:8">
      <c r="A2575" s="66" t="s">
        <v>31</v>
      </c>
      <c r="B2575" s="33" t="s">
        <v>67</v>
      </c>
      <c r="C2575" s="53"/>
      <c r="D2575" s="53"/>
      <c r="E2575" s="53"/>
      <c r="F2575" s="53"/>
      <c r="G2575" s="53"/>
      <c r="H2575" s="67"/>
    </row>
    <row r="2576" spans="1:8">
      <c r="A2576" s="66" t="s">
        <v>31</v>
      </c>
      <c r="B2576" s="321" t="s">
        <v>68</v>
      </c>
      <c r="C2576" s="322">
        <v>121500000</v>
      </c>
      <c r="D2576" s="53">
        <v>0</v>
      </c>
      <c r="E2576" s="53">
        <v>0</v>
      </c>
      <c r="F2576" s="53">
        <f t="shared" ref="F2576:F2577" si="798">D2576+E2576</f>
        <v>0</v>
      </c>
      <c r="G2576" s="53">
        <f t="shared" ref="G2576:G2577" si="799">C2576-F2576</f>
        <v>121500000</v>
      </c>
      <c r="H2576" s="67">
        <f t="shared" ref="H2576:H2577" si="800">F2576/C2576*100</f>
        <v>0</v>
      </c>
    </row>
    <row r="2577" spans="1:8">
      <c r="A2577" s="66" t="s">
        <v>31</v>
      </c>
      <c r="B2577" s="33" t="s">
        <v>66</v>
      </c>
      <c r="C2577" s="53">
        <v>36450000</v>
      </c>
      <c r="D2577" s="53">
        <v>0</v>
      </c>
      <c r="E2577" s="53">
        <v>0</v>
      </c>
      <c r="F2577" s="53">
        <f t="shared" si="798"/>
        <v>0</v>
      </c>
      <c r="G2577" s="53">
        <f t="shared" si="799"/>
        <v>36450000</v>
      </c>
      <c r="H2577" s="67">
        <f t="shared" si="800"/>
        <v>0</v>
      </c>
    </row>
    <row r="2578" spans="1:8">
      <c r="A2578" s="66" t="s">
        <v>31</v>
      </c>
      <c r="B2578" s="33" t="s">
        <v>69</v>
      </c>
      <c r="C2578" s="53"/>
      <c r="D2578" s="53"/>
      <c r="E2578" s="53"/>
      <c r="F2578" s="53"/>
      <c r="G2578" s="53"/>
      <c r="H2578" s="67"/>
    </row>
    <row r="2579" spans="1:8">
      <c r="A2579" s="66" t="s">
        <v>31</v>
      </c>
      <c r="B2579" s="321" t="s">
        <v>68</v>
      </c>
      <c r="C2579" s="322">
        <v>37500000</v>
      </c>
      <c r="D2579" s="53">
        <v>0</v>
      </c>
      <c r="E2579" s="53">
        <v>0</v>
      </c>
      <c r="F2579" s="53">
        <f t="shared" ref="F2579:F2583" si="801">D2579+E2579</f>
        <v>0</v>
      </c>
      <c r="G2579" s="53">
        <f t="shared" ref="G2579:G2583" si="802">C2579-F2579</f>
        <v>37500000</v>
      </c>
      <c r="H2579" s="67">
        <f t="shared" ref="H2579:H2580" si="803">F2579/C2579*100</f>
        <v>0</v>
      </c>
    </row>
    <row r="2580" spans="1:8">
      <c r="A2580" s="66" t="s">
        <v>31</v>
      </c>
      <c r="B2580" s="33" t="s">
        <v>66</v>
      </c>
      <c r="C2580" s="53">
        <v>11250000</v>
      </c>
      <c r="D2580" s="53">
        <v>0</v>
      </c>
      <c r="E2580" s="53">
        <v>0</v>
      </c>
      <c r="F2580" s="53">
        <f t="shared" si="801"/>
        <v>0</v>
      </c>
      <c r="G2580" s="53">
        <f t="shared" si="802"/>
        <v>11250000</v>
      </c>
      <c r="H2580" s="67">
        <f t="shared" si="803"/>
        <v>0</v>
      </c>
    </row>
    <row r="2581" spans="1:8">
      <c r="A2581" s="66">
        <v>525121</v>
      </c>
      <c r="B2581" s="33" t="s">
        <v>70</v>
      </c>
      <c r="C2581" s="53"/>
      <c r="D2581" s="53">
        <v>0</v>
      </c>
      <c r="E2581" s="53"/>
      <c r="F2581" s="53">
        <f t="shared" si="801"/>
        <v>0</v>
      </c>
      <c r="G2581" s="53">
        <f t="shared" si="802"/>
        <v>0</v>
      </c>
      <c r="H2581" s="67"/>
    </row>
    <row r="2582" spans="1:8">
      <c r="A2582" s="66" t="s">
        <v>31</v>
      </c>
      <c r="B2582" s="33" t="s">
        <v>71</v>
      </c>
      <c r="C2582" s="53">
        <v>55171000</v>
      </c>
      <c r="D2582" s="53">
        <v>20657200</v>
      </c>
      <c r="E2582" s="53">
        <v>0</v>
      </c>
      <c r="F2582" s="53">
        <f t="shared" si="801"/>
        <v>20657200</v>
      </c>
      <c r="G2582" s="53">
        <f t="shared" si="802"/>
        <v>34513800</v>
      </c>
      <c r="H2582" s="67">
        <f t="shared" ref="H2582:H2583" si="804">F2582/C2582*100</f>
        <v>37.442134454695406</v>
      </c>
    </row>
    <row r="2583" spans="1:8">
      <c r="A2583" s="66" t="s">
        <v>31</v>
      </c>
      <c r="B2583" s="33" t="s">
        <v>72</v>
      </c>
      <c r="C2583" s="53">
        <v>105000000</v>
      </c>
      <c r="D2583" s="53">
        <v>75222600</v>
      </c>
      <c r="E2583" s="53">
        <v>10507000</v>
      </c>
      <c r="F2583" s="53">
        <f t="shared" si="801"/>
        <v>85729600</v>
      </c>
      <c r="G2583" s="53">
        <f t="shared" si="802"/>
        <v>19270400</v>
      </c>
      <c r="H2583" s="67">
        <f t="shared" si="804"/>
        <v>81.647238095238095</v>
      </c>
    </row>
    <row r="2584" spans="1:8">
      <c r="A2584" s="58" t="s">
        <v>50</v>
      </c>
      <c r="B2584" s="59" t="s">
        <v>51</v>
      </c>
      <c r="C2584" s="60"/>
      <c r="D2584" s="53"/>
      <c r="E2584" s="53"/>
      <c r="F2584" s="53"/>
      <c r="G2584" s="53"/>
      <c r="H2584" s="67"/>
    </row>
    <row r="2585" spans="1:8">
      <c r="A2585" s="66">
        <v>525113</v>
      </c>
      <c r="B2585" s="33" t="s">
        <v>39</v>
      </c>
      <c r="C2585" s="53"/>
      <c r="D2585" s="53"/>
      <c r="E2585" s="53"/>
      <c r="F2585" s="53"/>
      <c r="G2585" s="53"/>
      <c r="H2585" s="67"/>
    </row>
    <row r="2586" spans="1:8">
      <c r="A2586" s="66" t="s">
        <v>31</v>
      </c>
      <c r="B2586" s="33" t="s">
        <v>73</v>
      </c>
      <c r="C2586" s="53">
        <v>10500000</v>
      </c>
      <c r="D2586" s="53">
        <v>3300000</v>
      </c>
      <c r="E2586" s="53">
        <v>0</v>
      </c>
      <c r="F2586" s="53">
        <f t="shared" ref="F2586:F2588" si="805">D2586+E2586</f>
        <v>3300000</v>
      </c>
      <c r="G2586" s="53">
        <f t="shared" ref="G2586:G2588" si="806">C2586-F2586</f>
        <v>7200000</v>
      </c>
      <c r="H2586" s="67">
        <f t="shared" ref="H2586:H2588" si="807">F2586/C2586*100</f>
        <v>31.428571428571427</v>
      </c>
    </row>
    <row r="2587" spans="1:8">
      <c r="A2587" s="66" t="s">
        <v>31</v>
      </c>
      <c r="B2587" s="33" t="s">
        <v>74</v>
      </c>
      <c r="C2587" s="53">
        <v>10000000</v>
      </c>
      <c r="D2587" s="53">
        <v>1850000</v>
      </c>
      <c r="E2587" s="53">
        <v>0</v>
      </c>
      <c r="F2587" s="53">
        <f t="shared" si="805"/>
        <v>1850000</v>
      </c>
      <c r="G2587" s="53">
        <f t="shared" si="806"/>
        <v>8150000</v>
      </c>
      <c r="H2587" s="67">
        <f t="shared" si="807"/>
        <v>18.5</v>
      </c>
    </row>
    <row r="2588" spans="1:8">
      <c r="A2588" s="66"/>
      <c r="B2588" s="33" t="s">
        <v>158</v>
      </c>
      <c r="C2588" s="53">
        <v>8000000</v>
      </c>
      <c r="D2588" s="53">
        <v>0</v>
      </c>
      <c r="E2588" s="53">
        <v>0</v>
      </c>
      <c r="F2588" s="53">
        <f t="shared" si="805"/>
        <v>0</v>
      </c>
      <c r="G2588" s="53">
        <f t="shared" si="806"/>
        <v>8000000</v>
      </c>
      <c r="H2588" s="67">
        <f t="shared" si="807"/>
        <v>0</v>
      </c>
    </row>
    <row r="2589" spans="1:8">
      <c r="A2589" s="66">
        <v>525115</v>
      </c>
      <c r="B2589" s="33" t="s">
        <v>43</v>
      </c>
      <c r="C2589" s="53"/>
      <c r="D2589" s="53"/>
      <c r="E2589" s="53"/>
      <c r="F2589" s="53"/>
      <c r="G2589" s="53"/>
      <c r="H2589" s="67"/>
    </row>
    <row r="2590" spans="1:8">
      <c r="A2590" s="66" t="s">
        <v>31</v>
      </c>
      <c r="B2590" s="33" t="s">
        <v>160</v>
      </c>
      <c r="C2590" s="53">
        <v>3600000</v>
      </c>
      <c r="D2590" s="53">
        <v>0</v>
      </c>
      <c r="E2590" s="53">
        <v>0</v>
      </c>
      <c r="F2590" s="53">
        <f t="shared" ref="F2590:F2592" si="808">D2590+E2590</f>
        <v>0</v>
      </c>
      <c r="G2590" s="53">
        <f t="shared" ref="G2590:G2592" si="809">C2590-F2590</f>
        <v>3600000</v>
      </c>
      <c r="H2590" s="67">
        <f t="shared" ref="H2590:H2592" si="810">F2590/C2590*100</f>
        <v>0</v>
      </c>
    </row>
    <row r="2591" spans="1:8">
      <c r="A2591" s="66" t="s">
        <v>31</v>
      </c>
      <c r="B2591" s="33" t="s">
        <v>159</v>
      </c>
      <c r="C2591" s="53">
        <v>10500000</v>
      </c>
      <c r="D2591" s="53">
        <v>3150000</v>
      </c>
      <c r="E2591" s="53">
        <v>0</v>
      </c>
      <c r="F2591" s="53">
        <f t="shared" si="808"/>
        <v>3150000</v>
      </c>
      <c r="G2591" s="53">
        <f t="shared" si="809"/>
        <v>7350000</v>
      </c>
      <c r="H2591" s="67">
        <f t="shared" si="810"/>
        <v>30</v>
      </c>
    </row>
    <row r="2592" spans="1:8">
      <c r="A2592" s="66" t="s">
        <v>31</v>
      </c>
      <c r="B2592" s="33" t="s">
        <v>76</v>
      </c>
      <c r="C2592" s="53">
        <v>21000000</v>
      </c>
      <c r="D2592" s="53">
        <v>2700000</v>
      </c>
      <c r="E2592" s="53">
        <v>0</v>
      </c>
      <c r="F2592" s="53">
        <f t="shared" si="808"/>
        <v>2700000</v>
      </c>
      <c r="G2592" s="53">
        <f t="shared" si="809"/>
        <v>18300000</v>
      </c>
      <c r="H2592" s="67">
        <f t="shared" si="810"/>
        <v>12.857142857142856</v>
      </c>
    </row>
    <row r="2593" spans="1:8">
      <c r="A2593" s="58" t="s">
        <v>56</v>
      </c>
      <c r="B2593" s="59" t="s">
        <v>77</v>
      </c>
      <c r="C2593" s="60"/>
      <c r="D2593" s="53"/>
      <c r="E2593" s="60"/>
      <c r="F2593" s="53"/>
      <c r="G2593" s="53"/>
      <c r="H2593" s="67"/>
    </row>
    <row r="2594" spans="1:8">
      <c r="A2594" s="66">
        <v>525113</v>
      </c>
      <c r="B2594" s="33" t="s">
        <v>39</v>
      </c>
      <c r="C2594" s="53"/>
      <c r="D2594" s="53"/>
      <c r="E2594" s="53"/>
      <c r="F2594" s="53"/>
      <c r="G2594" s="53"/>
      <c r="H2594" s="67"/>
    </row>
    <row r="2595" spans="1:8">
      <c r="A2595" s="66" t="s">
        <v>31</v>
      </c>
      <c r="B2595" s="33" t="s">
        <v>78</v>
      </c>
      <c r="C2595" s="53">
        <v>6300000</v>
      </c>
      <c r="D2595" s="53">
        <v>2400000</v>
      </c>
      <c r="E2595" s="53">
        <v>0</v>
      </c>
      <c r="F2595" s="53">
        <f t="shared" ref="F2595:F2597" si="811">D2595+E2595</f>
        <v>2400000</v>
      </c>
      <c r="G2595" s="53">
        <f t="shared" ref="G2595:G2597" si="812">C2595-F2595</f>
        <v>3900000</v>
      </c>
      <c r="H2595" s="67">
        <f t="shared" ref="H2595:H2597" si="813">F2595/C2595*100</f>
        <v>38.095238095238095</v>
      </c>
    </row>
    <row r="2596" spans="1:8">
      <c r="A2596" s="66" t="s">
        <v>31</v>
      </c>
      <c r="B2596" s="33" t="s">
        <v>79</v>
      </c>
      <c r="C2596" s="53">
        <v>16000000</v>
      </c>
      <c r="D2596" s="53">
        <v>650000</v>
      </c>
      <c r="E2596" s="53">
        <v>0</v>
      </c>
      <c r="F2596" s="53">
        <f t="shared" si="811"/>
        <v>650000</v>
      </c>
      <c r="G2596" s="53">
        <f t="shared" si="812"/>
        <v>15350000</v>
      </c>
      <c r="H2596" s="67">
        <f t="shared" si="813"/>
        <v>4.0625</v>
      </c>
    </row>
    <row r="2597" spans="1:8">
      <c r="A2597" s="66"/>
      <c r="B2597" s="33" t="s">
        <v>158</v>
      </c>
      <c r="C2597" s="53">
        <v>20000000</v>
      </c>
      <c r="D2597" s="53">
        <v>0</v>
      </c>
      <c r="E2597" s="53">
        <v>0</v>
      </c>
      <c r="F2597" s="53">
        <f t="shared" si="811"/>
        <v>0</v>
      </c>
      <c r="G2597" s="53">
        <f t="shared" si="812"/>
        <v>20000000</v>
      </c>
      <c r="H2597" s="67">
        <f t="shared" si="813"/>
        <v>0</v>
      </c>
    </row>
    <row r="2598" spans="1:8">
      <c r="A2598" s="66">
        <v>525115</v>
      </c>
      <c r="B2598" s="33" t="s">
        <v>43</v>
      </c>
      <c r="C2598" s="53"/>
      <c r="D2598" s="53"/>
      <c r="E2598" s="53"/>
      <c r="F2598" s="53"/>
      <c r="G2598" s="53"/>
      <c r="H2598" s="67"/>
    </row>
    <row r="2599" spans="1:8">
      <c r="A2599" s="66" t="s">
        <v>31</v>
      </c>
      <c r="B2599" s="33" t="s">
        <v>75</v>
      </c>
      <c r="C2599" s="53">
        <v>6300000</v>
      </c>
      <c r="D2599" s="53">
        <v>3300000</v>
      </c>
      <c r="E2599" s="53">
        <v>0</v>
      </c>
      <c r="F2599" s="53">
        <f t="shared" ref="F2599:F2601" si="814">D2599+E2599</f>
        <v>3300000</v>
      </c>
      <c r="G2599" s="53">
        <f t="shared" ref="G2599:G2601" si="815">C2599-F2599</f>
        <v>3000000</v>
      </c>
      <c r="H2599" s="67">
        <f t="shared" ref="H2599:H2601" si="816">F2599/C2599*100</f>
        <v>52.380952380952387</v>
      </c>
    </row>
    <row r="2600" spans="1:8">
      <c r="A2600" s="66" t="s">
        <v>31</v>
      </c>
      <c r="B2600" s="33" t="s">
        <v>80</v>
      </c>
      <c r="C2600" s="53">
        <v>1500000</v>
      </c>
      <c r="D2600" s="53">
        <v>0</v>
      </c>
      <c r="E2600" s="53">
        <v>0</v>
      </c>
      <c r="F2600" s="53">
        <f t="shared" si="814"/>
        <v>0</v>
      </c>
      <c r="G2600" s="53">
        <f t="shared" si="815"/>
        <v>1500000</v>
      </c>
      <c r="H2600" s="67">
        <f t="shared" si="816"/>
        <v>0</v>
      </c>
    </row>
    <row r="2601" spans="1:8">
      <c r="A2601" s="66" t="s">
        <v>31</v>
      </c>
      <c r="B2601" s="33" t="s">
        <v>81</v>
      </c>
      <c r="C2601" s="53">
        <v>21000000</v>
      </c>
      <c r="D2601" s="53">
        <v>1800000</v>
      </c>
      <c r="E2601" s="53">
        <v>0</v>
      </c>
      <c r="F2601" s="53">
        <f t="shared" si="814"/>
        <v>1800000</v>
      </c>
      <c r="G2601" s="53">
        <f t="shared" si="815"/>
        <v>19200000</v>
      </c>
      <c r="H2601" s="67">
        <f t="shared" si="816"/>
        <v>8.5714285714285712</v>
      </c>
    </row>
    <row r="2602" spans="1:8">
      <c r="A2602" s="54">
        <v>53</v>
      </c>
      <c r="B2602" s="54" t="s">
        <v>82</v>
      </c>
      <c r="C2602" s="55"/>
      <c r="D2602" s="56"/>
      <c r="E2602" s="56"/>
      <c r="F2602" s="56"/>
      <c r="G2602" s="56"/>
      <c r="H2602" s="69"/>
    </row>
    <row r="2603" spans="1:8">
      <c r="A2603" s="58" t="s">
        <v>50</v>
      </c>
      <c r="B2603" s="59" t="s">
        <v>51</v>
      </c>
      <c r="C2603" s="60"/>
      <c r="D2603" s="53"/>
      <c r="E2603" s="60"/>
      <c r="F2603" s="53"/>
      <c r="G2603" s="53"/>
      <c r="H2603" s="67"/>
    </row>
    <row r="2604" spans="1:8">
      <c r="A2604" s="66">
        <v>525113</v>
      </c>
      <c r="B2604" s="33" t="s">
        <v>39</v>
      </c>
      <c r="C2604" s="53"/>
      <c r="D2604" s="53"/>
      <c r="E2604" s="53"/>
      <c r="F2604" s="53"/>
      <c r="G2604" s="53"/>
      <c r="H2604" s="67"/>
    </row>
    <row r="2605" spans="1:8">
      <c r="A2605" s="66" t="s">
        <v>31</v>
      </c>
      <c r="B2605" s="33" t="s">
        <v>103</v>
      </c>
      <c r="C2605" s="53">
        <v>1400000</v>
      </c>
      <c r="D2605" s="53">
        <v>1400000</v>
      </c>
      <c r="E2605" s="53">
        <v>0</v>
      </c>
      <c r="F2605" s="53">
        <f t="shared" ref="F2605:F2607" si="817">D2605+E2605</f>
        <v>1400000</v>
      </c>
      <c r="G2605" s="53">
        <f t="shared" ref="G2605:G2607" si="818">C2605-F2605</f>
        <v>0</v>
      </c>
      <c r="H2605" s="67">
        <f t="shared" ref="H2605:H2607" si="819">F2605/C2605*100</f>
        <v>100</v>
      </c>
    </row>
    <row r="2606" spans="1:8">
      <c r="A2606" s="66"/>
      <c r="B2606" s="33" t="s">
        <v>491</v>
      </c>
      <c r="C2606" s="53">
        <v>3650000</v>
      </c>
      <c r="D2606" s="53">
        <v>2350000</v>
      </c>
      <c r="E2606" s="53">
        <v>0</v>
      </c>
      <c r="F2606" s="53">
        <f t="shared" si="817"/>
        <v>2350000</v>
      </c>
      <c r="G2606" s="53">
        <f t="shared" si="818"/>
        <v>1300000</v>
      </c>
      <c r="H2606" s="67">
        <f t="shared" si="819"/>
        <v>64.38356164383562</v>
      </c>
    </row>
    <row r="2607" spans="1:8">
      <c r="A2607" s="66"/>
      <c r="B2607" s="33" t="s">
        <v>492</v>
      </c>
      <c r="C2607" s="53">
        <v>1175000</v>
      </c>
      <c r="D2607" s="53">
        <v>0</v>
      </c>
      <c r="E2607" s="53">
        <v>0</v>
      </c>
      <c r="F2607" s="53">
        <f t="shared" si="817"/>
        <v>0</v>
      </c>
      <c r="G2607" s="53">
        <f t="shared" si="818"/>
        <v>1175000</v>
      </c>
      <c r="H2607" s="67">
        <f t="shared" si="819"/>
        <v>0</v>
      </c>
    </row>
    <row r="2608" spans="1:8">
      <c r="A2608" s="66">
        <v>525115</v>
      </c>
      <c r="B2608" s="33" t="s">
        <v>43</v>
      </c>
      <c r="C2608" s="53"/>
      <c r="D2608" s="53"/>
      <c r="E2608" s="53"/>
      <c r="F2608" s="53"/>
      <c r="G2608" s="53"/>
      <c r="H2608" s="67"/>
    </row>
    <row r="2609" spans="1:8">
      <c r="A2609" s="66" t="s">
        <v>31</v>
      </c>
      <c r="B2609" s="33" t="s">
        <v>392</v>
      </c>
      <c r="C2609" s="53">
        <v>1200000</v>
      </c>
      <c r="D2609" s="53">
        <v>1080000</v>
      </c>
      <c r="E2609" s="53"/>
      <c r="F2609" s="53">
        <f t="shared" ref="F2609:F2615" si="820">D2609+E2609</f>
        <v>1080000</v>
      </c>
      <c r="G2609" s="53">
        <f t="shared" ref="G2609:G2615" si="821">C2609-F2609</f>
        <v>120000</v>
      </c>
      <c r="H2609" s="67">
        <f t="shared" ref="H2609:H2612" si="822">F2609/C2609*100</f>
        <v>90</v>
      </c>
    </row>
    <row r="2610" spans="1:8">
      <c r="A2610" s="66" t="s">
        <v>31</v>
      </c>
      <c r="B2610" s="33" t="s">
        <v>445</v>
      </c>
      <c r="C2610" s="53">
        <v>400000</v>
      </c>
      <c r="D2610" s="53">
        <v>300000</v>
      </c>
      <c r="E2610" s="53">
        <v>0</v>
      </c>
      <c r="F2610" s="53">
        <f t="shared" si="820"/>
        <v>300000</v>
      </c>
      <c r="G2610" s="53">
        <f t="shared" si="821"/>
        <v>100000</v>
      </c>
      <c r="H2610" s="67">
        <f t="shared" si="822"/>
        <v>75</v>
      </c>
    </row>
    <row r="2611" spans="1:8">
      <c r="A2611" s="66" t="s">
        <v>31</v>
      </c>
      <c r="B2611" s="33" t="s">
        <v>394</v>
      </c>
      <c r="C2611" s="53">
        <v>7000000</v>
      </c>
      <c r="D2611" s="53">
        <v>5970000</v>
      </c>
      <c r="E2611" s="53">
        <v>0</v>
      </c>
      <c r="F2611" s="53">
        <f t="shared" si="820"/>
        <v>5970000</v>
      </c>
      <c r="G2611" s="53">
        <f t="shared" si="821"/>
        <v>1030000</v>
      </c>
      <c r="H2611" s="67">
        <f t="shared" si="822"/>
        <v>85.285714285714292</v>
      </c>
    </row>
    <row r="2612" spans="1:8">
      <c r="A2612" s="66" t="s">
        <v>31</v>
      </c>
      <c r="B2612" s="33" t="s">
        <v>395</v>
      </c>
      <c r="C2612" s="53">
        <v>4200000</v>
      </c>
      <c r="D2612" s="53">
        <v>2000000</v>
      </c>
      <c r="E2612" s="53"/>
      <c r="F2612" s="53">
        <f t="shared" si="820"/>
        <v>2000000</v>
      </c>
      <c r="G2612" s="53">
        <f t="shared" si="821"/>
        <v>2200000</v>
      </c>
      <c r="H2612" s="67">
        <f t="shared" si="822"/>
        <v>47.619047619047613</v>
      </c>
    </row>
    <row r="2613" spans="1:8">
      <c r="A2613" s="66"/>
      <c r="B2613" s="316" t="s">
        <v>396</v>
      </c>
      <c r="C2613" s="317">
        <v>2000000</v>
      </c>
      <c r="D2613" s="317">
        <v>5000000</v>
      </c>
      <c r="E2613" s="317">
        <v>0</v>
      </c>
      <c r="F2613" s="317">
        <f t="shared" si="820"/>
        <v>5000000</v>
      </c>
      <c r="G2613" s="317">
        <f t="shared" si="821"/>
        <v>-3000000</v>
      </c>
      <c r="H2613" s="318">
        <f>F2613/C2613*100</f>
        <v>250</v>
      </c>
    </row>
    <row r="2614" spans="1:8">
      <c r="A2614" s="66" t="s">
        <v>31</v>
      </c>
      <c r="B2614" s="33" t="s">
        <v>87</v>
      </c>
      <c r="C2614" s="53">
        <v>6000000</v>
      </c>
      <c r="D2614" s="53">
        <v>2000000</v>
      </c>
      <c r="E2614" s="53">
        <v>0</v>
      </c>
      <c r="F2614" s="53">
        <f t="shared" si="820"/>
        <v>2000000</v>
      </c>
      <c r="G2614" s="53">
        <f t="shared" si="821"/>
        <v>4000000</v>
      </c>
      <c r="H2614" s="67">
        <f t="shared" ref="H2614:H2615" si="823">F2614/C2614*100</f>
        <v>33.333333333333329</v>
      </c>
    </row>
    <row r="2615" spans="1:8">
      <c r="A2615" s="66" t="s">
        <v>31</v>
      </c>
      <c r="B2615" s="33" t="s">
        <v>88</v>
      </c>
      <c r="C2615" s="53">
        <v>2250000</v>
      </c>
      <c r="D2615" s="53">
        <v>1600000</v>
      </c>
      <c r="E2615" s="53">
        <v>0</v>
      </c>
      <c r="F2615" s="53">
        <f t="shared" si="820"/>
        <v>1600000</v>
      </c>
      <c r="G2615" s="53">
        <f t="shared" si="821"/>
        <v>650000</v>
      </c>
      <c r="H2615" s="67">
        <f t="shared" si="823"/>
        <v>71.111111111111114</v>
      </c>
    </row>
    <row r="2616" spans="1:8">
      <c r="A2616" s="66">
        <v>525119</v>
      </c>
      <c r="B2616" s="33" t="s">
        <v>63</v>
      </c>
      <c r="C2616" s="53"/>
      <c r="D2616" s="53"/>
      <c r="E2616" s="53"/>
      <c r="F2616" s="53"/>
      <c r="G2616" s="53"/>
      <c r="H2616" s="67"/>
    </row>
    <row r="2617" spans="1:8">
      <c r="A2617" s="66" t="s">
        <v>31</v>
      </c>
      <c r="B2617" s="33" t="s">
        <v>89</v>
      </c>
      <c r="C2617" s="53">
        <v>1150000</v>
      </c>
      <c r="D2617" s="53">
        <v>1120000</v>
      </c>
      <c r="E2617" s="53">
        <v>0</v>
      </c>
      <c r="F2617" s="53">
        <f t="shared" ref="F2617:F2620" si="824">D2617+E2617</f>
        <v>1120000</v>
      </c>
      <c r="G2617" s="53">
        <f t="shared" ref="G2617:G2620" si="825">C2617-F2617</f>
        <v>30000</v>
      </c>
      <c r="H2617" s="67">
        <f t="shared" ref="H2617:H2620" si="826">F2617/C2617*100</f>
        <v>97.391304347826093</v>
      </c>
    </row>
    <row r="2618" spans="1:8">
      <c r="A2618" s="66" t="s">
        <v>31</v>
      </c>
      <c r="B2618" s="33" t="s">
        <v>90</v>
      </c>
      <c r="C2618" s="53">
        <v>20000000</v>
      </c>
      <c r="D2618" s="53">
        <v>20000000</v>
      </c>
      <c r="E2618" s="53">
        <v>0</v>
      </c>
      <c r="F2618" s="53">
        <f t="shared" si="824"/>
        <v>20000000</v>
      </c>
      <c r="G2618" s="53">
        <f t="shared" si="825"/>
        <v>0</v>
      </c>
      <c r="H2618" s="67">
        <f t="shared" si="826"/>
        <v>100</v>
      </c>
    </row>
    <row r="2619" spans="1:8">
      <c r="A2619" s="66" t="s">
        <v>31</v>
      </c>
      <c r="B2619" s="33" t="s">
        <v>99</v>
      </c>
      <c r="C2619" s="53">
        <v>46000000</v>
      </c>
      <c r="D2619" s="53">
        <v>45072000</v>
      </c>
      <c r="E2619" s="53">
        <v>0</v>
      </c>
      <c r="F2619" s="53">
        <f t="shared" si="824"/>
        <v>45072000</v>
      </c>
      <c r="G2619" s="53">
        <f t="shared" si="825"/>
        <v>928000</v>
      </c>
      <c r="H2619" s="67">
        <f t="shared" si="826"/>
        <v>97.982608695652175</v>
      </c>
    </row>
    <row r="2620" spans="1:8">
      <c r="A2620" s="66" t="s">
        <v>31</v>
      </c>
      <c r="B2620" s="33" t="s">
        <v>101</v>
      </c>
      <c r="C2620" s="53">
        <v>23000000</v>
      </c>
      <c r="D2620" s="53">
        <v>23000000</v>
      </c>
      <c r="E2620" s="53">
        <v>0</v>
      </c>
      <c r="F2620" s="53">
        <f t="shared" si="824"/>
        <v>23000000</v>
      </c>
      <c r="G2620" s="53">
        <f t="shared" si="825"/>
        <v>0</v>
      </c>
      <c r="H2620" s="67">
        <f t="shared" si="826"/>
        <v>100</v>
      </c>
    </row>
    <row r="2621" spans="1:8">
      <c r="A2621" s="58" t="s">
        <v>56</v>
      </c>
      <c r="B2621" s="59" t="s">
        <v>102</v>
      </c>
      <c r="C2621" s="53"/>
      <c r="D2621" s="53"/>
      <c r="E2621" s="60"/>
      <c r="F2621" s="53"/>
      <c r="G2621" s="53"/>
      <c r="H2621" s="67"/>
    </row>
    <row r="2622" spans="1:8">
      <c r="A2622" s="66">
        <v>525113</v>
      </c>
      <c r="B2622" s="33" t="s">
        <v>39</v>
      </c>
      <c r="C2622" s="53"/>
      <c r="D2622" s="53"/>
      <c r="E2622" s="53"/>
      <c r="F2622" s="53"/>
      <c r="G2622" s="53"/>
      <c r="H2622" s="67"/>
    </row>
    <row r="2623" spans="1:8">
      <c r="A2623" s="66" t="s">
        <v>31</v>
      </c>
      <c r="B2623" s="33" t="s">
        <v>103</v>
      </c>
      <c r="C2623" s="53">
        <v>3600000</v>
      </c>
      <c r="D2623" s="53">
        <v>0</v>
      </c>
      <c r="E2623" s="53">
        <v>0</v>
      </c>
      <c r="F2623" s="53">
        <f t="shared" ref="F2623" si="827">D2623+E2623</f>
        <v>0</v>
      </c>
      <c r="G2623" s="53">
        <f t="shared" ref="G2623" si="828">C2623-F2623</f>
        <v>3600000</v>
      </c>
      <c r="H2623" s="67">
        <f t="shared" ref="H2623" si="829">F2623/C2623*100</f>
        <v>0</v>
      </c>
    </row>
    <row r="2624" spans="1:8">
      <c r="A2624" s="66">
        <v>525115</v>
      </c>
      <c r="B2624" s="33" t="s">
        <v>43</v>
      </c>
      <c r="C2624" s="53"/>
      <c r="D2624" s="53"/>
      <c r="E2624" s="53"/>
      <c r="F2624" s="53"/>
      <c r="G2624" s="53"/>
      <c r="H2624" s="67"/>
    </row>
    <row r="2625" spans="1:8">
      <c r="A2625" s="66" t="s">
        <v>31</v>
      </c>
      <c r="B2625" s="33" t="s">
        <v>401</v>
      </c>
      <c r="C2625" s="53">
        <v>5700000</v>
      </c>
      <c r="D2625" s="53">
        <v>0</v>
      </c>
      <c r="E2625" s="53"/>
      <c r="F2625" s="53">
        <f t="shared" ref="F2625:F2627" si="830">D2625+E2625</f>
        <v>0</v>
      </c>
      <c r="G2625" s="53">
        <f t="shared" ref="G2625:G2627" si="831">C2625-F2625</f>
        <v>5700000</v>
      </c>
      <c r="H2625" s="67">
        <f t="shared" ref="H2625:H2627" si="832">F2625/C2625*100</f>
        <v>0</v>
      </c>
    </row>
    <row r="2626" spans="1:8">
      <c r="A2626" s="66" t="s">
        <v>31</v>
      </c>
      <c r="B2626" s="33" t="s">
        <v>402</v>
      </c>
      <c r="C2626" s="53">
        <v>4500000</v>
      </c>
      <c r="D2626" s="53">
        <v>0</v>
      </c>
      <c r="E2626" s="53"/>
      <c r="F2626" s="53">
        <f t="shared" si="830"/>
        <v>0</v>
      </c>
      <c r="G2626" s="53">
        <f t="shared" si="831"/>
        <v>4500000</v>
      </c>
      <c r="H2626" s="67">
        <f t="shared" si="832"/>
        <v>0</v>
      </c>
    </row>
    <row r="2627" spans="1:8">
      <c r="A2627" s="66" t="s">
        <v>31</v>
      </c>
      <c r="B2627" s="33" t="s">
        <v>110</v>
      </c>
      <c r="C2627" s="53">
        <v>5600000</v>
      </c>
      <c r="D2627" s="53">
        <v>0</v>
      </c>
      <c r="E2627" s="53">
        <v>0</v>
      </c>
      <c r="F2627" s="53">
        <f t="shared" si="830"/>
        <v>0</v>
      </c>
      <c r="G2627" s="53">
        <f t="shared" si="831"/>
        <v>5600000</v>
      </c>
      <c r="H2627" s="67">
        <f t="shared" si="832"/>
        <v>0</v>
      </c>
    </row>
    <row r="2628" spans="1:8">
      <c r="A2628" s="66">
        <v>525119</v>
      </c>
      <c r="B2628" s="33" t="s">
        <v>63</v>
      </c>
      <c r="C2628" s="53"/>
      <c r="D2628" s="53"/>
      <c r="E2628" s="53"/>
      <c r="F2628" s="53"/>
      <c r="G2628" s="53"/>
      <c r="H2628" s="67"/>
    </row>
    <row r="2629" spans="1:8">
      <c r="A2629" s="66" t="s">
        <v>31</v>
      </c>
      <c r="B2629" s="33" t="s">
        <v>115</v>
      </c>
      <c r="C2629" s="53">
        <v>3000000</v>
      </c>
      <c r="D2629" s="53">
        <v>0</v>
      </c>
      <c r="E2629" s="53">
        <v>0</v>
      </c>
      <c r="F2629" s="53">
        <f t="shared" ref="F2629:F2635" si="833">D2629+E2629</f>
        <v>0</v>
      </c>
      <c r="G2629" s="53">
        <f t="shared" ref="G2629:G2635" si="834">C2629-F2629</f>
        <v>3000000</v>
      </c>
      <c r="H2629" s="67">
        <f t="shared" ref="H2629:H2635" si="835">F2629/C2629*100</f>
        <v>0</v>
      </c>
    </row>
    <row r="2630" spans="1:8">
      <c r="A2630" s="70" t="s">
        <v>31</v>
      </c>
      <c r="B2630" s="33" t="s">
        <v>117</v>
      </c>
      <c r="C2630" s="53">
        <v>20000000</v>
      </c>
      <c r="D2630" s="53">
        <v>0</v>
      </c>
      <c r="E2630" s="53">
        <v>0</v>
      </c>
      <c r="F2630" s="53">
        <f t="shared" si="833"/>
        <v>0</v>
      </c>
      <c r="G2630" s="53">
        <f t="shared" si="834"/>
        <v>20000000</v>
      </c>
      <c r="H2630" s="67">
        <f t="shared" si="835"/>
        <v>0</v>
      </c>
    </row>
    <row r="2631" spans="1:8">
      <c r="A2631" s="66"/>
      <c r="B2631" s="33" t="s">
        <v>127</v>
      </c>
      <c r="C2631" s="53">
        <v>6150000</v>
      </c>
      <c r="D2631" s="53">
        <v>0</v>
      </c>
      <c r="E2631" s="53">
        <v>0</v>
      </c>
      <c r="F2631" s="53">
        <f t="shared" si="833"/>
        <v>0</v>
      </c>
      <c r="G2631" s="53">
        <f t="shared" si="834"/>
        <v>6150000</v>
      </c>
      <c r="H2631" s="67">
        <f t="shared" si="835"/>
        <v>0</v>
      </c>
    </row>
    <row r="2632" spans="1:8">
      <c r="A2632" s="66"/>
      <c r="B2632" s="33" t="s">
        <v>129</v>
      </c>
      <c r="C2632" s="53">
        <v>28700000</v>
      </c>
      <c r="D2632" s="53">
        <v>0</v>
      </c>
      <c r="E2632" s="53">
        <v>0</v>
      </c>
      <c r="F2632" s="53">
        <f t="shared" si="833"/>
        <v>0</v>
      </c>
      <c r="G2632" s="53">
        <f t="shared" si="834"/>
        <v>28700000</v>
      </c>
      <c r="H2632" s="67">
        <f t="shared" si="835"/>
        <v>0</v>
      </c>
    </row>
    <row r="2633" spans="1:8">
      <c r="A2633" s="66"/>
      <c r="B2633" s="33" t="s">
        <v>405</v>
      </c>
      <c r="C2633" s="53">
        <v>4100000</v>
      </c>
      <c r="D2633" s="53">
        <v>0</v>
      </c>
      <c r="E2633" s="53">
        <v>0</v>
      </c>
      <c r="F2633" s="53">
        <f t="shared" si="833"/>
        <v>0</v>
      </c>
      <c r="G2633" s="53">
        <f t="shared" si="834"/>
        <v>4100000</v>
      </c>
      <c r="H2633" s="67">
        <f t="shared" si="835"/>
        <v>0</v>
      </c>
    </row>
    <row r="2634" spans="1:8">
      <c r="A2634" s="66"/>
      <c r="B2634" s="33" t="s">
        <v>131</v>
      </c>
      <c r="C2634" s="53">
        <v>6150000</v>
      </c>
      <c r="D2634" s="53">
        <v>0</v>
      </c>
      <c r="E2634" s="53">
        <v>0</v>
      </c>
      <c r="F2634" s="53">
        <f t="shared" si="833"/>
        <v>0</v>
      </c>
      <c r="G2634" s="53">
        <f t="shared" si="834"/>
        <v>6150000</v>
      </c>
      <c r="H2634" s="67">
        <f t="shared" si="835"/>
        <v>0</v>
      </c>
    </row>
    <row r="2635" spans="1:8">
      <c r="A2635" s="70"/>
      <c r="B2635" s="33" t="s">
        <v>132</v>
      </c>
      <c r="C2635" s="53">
        <v>2000000</v>
      </c>
      <c r="D2635" s="53">
        <v>0</v>
      </c>
      <c r="E2635" s="53">
        <v>0</v>
      </c>
      <c r="F2635" s="53">
        <f t="shared" si="833"/>
        <v>0</v>
      </c>
      <c r="G2635" s="53">
        <f t="shared" si="834"/>
        <v>2000000</v>
      </c>
      <c r="H2635" s="67">
        <f t="shared" si="835"/>
        <v>0</v>
      </c>
    </row>
    <row r="2636" spans="1:8">
      <c r="A2636" s="58" t="s">
        <v>59</v>
      </c>
      <c r="B2636" s="59" t="s">
        <v>60</v>
      </c>
      <c r="C2636" s="53"/>
      <c r="D2636" s="53"/>
      <c r="E2636" s="60"/>
      <c r="F2636" s="53"/>
      <c r="G2636" s="53"/>
      <c r="H2636" s="67"/>
    </row>
    <row r="2637" spans="1:8">
      <c r="A2637" s="66">
        <v>525113</v>
      </c>
      <c r="B2637" s="33" t="s">
        <v>39</v>
      </c>
      <c r="C2637" s="53"/>
      <c r="D2637" s="53"/>
      <c r="E2637" s="53"/>
      <c r="F2637" s="53"/>
      <c r="G2637" s="53"/>
      <c r="H2637" s="67"/>
    </row>
    <row r="2638" spans="1:8">
      <c r="A2638" s="66" t="s">
        <v>31</v>
      </c>
      <c r="B2638" s="33" t="s">
        <v>133</v>
      </c>
      <c r="C2638" s="53">
        <v>12000000</v>
      </c>
      <c r="D2638" s="53">
        <v>0</v>
      </c>
      <c r="E2638" s="53">
        <v>0</v>
      </c>
      <c r="F2638" s="53">
        <f t="shared" ref="F2638:F2641" si="836">D2638+E2638</f>
        <v>0</v>
      </c>
      <c r="G2638" s="53">
        <f t="shared" ref="G2638:G2641" si="837">C2638-F2638</f>
        <v>12000000</v>
      </c>
      <c r="H2638" s="67">
        <f t="shared" ref="H2638:H2641" si="838">F2638/C2638*100</f>
        <v>0</v>
      </c>
    </row>
    <row r="2639" spans="1:8">
      <c r="A2639" s="66" t="s">
        <v>31</v>
      </c>
      <c r="B2639" s="33" t="s">
        <v>134</v>
      </c>
      <c r="C2639" s="53">
        <v>9600000</v>
      </c>
      <c r="D2639" s="53">
        <v>0</v>
      </c>
      <c r="E2639" s="53">
        <v>0</v>
      </c>
      <c r="F2639" s="53">
        <f t="shared" si="836"/>
        <v>0</v>
      </c>
      <c r="G2639" s="53">
        <f t="shared" si="837"/>
        <v>9600000</v>
      </c>
      <c r="H2639" s="67">
        <f t="shared" si="838"/>
        <v>0</v>
      </c>
    </row>
    <row r="2640" spans="1:8">
      <c r="A2640" s="66" t="s">
        <v>31</v>
      </c>
      <c r="B2640" s="33" t="s">
        <v>135</v>
      </c>
      <c r="C2640" s="53">
        <v>3600000</v>
      </c>
      <c r="D2640" s="53">
        <v>0</v>
      </c>
      <c r="E2640" s="53">
        <v>0</v>
      </c>
      <c r="F2640" s="53">
        <f t="shared" si="836"/>
        <v>0</v>
      </c>
      <c r="G2640" s="53">
        <f t="shared" si="837"/>
        <v>3600000</v>
      </c>
      <c r="H2640" s="67">
        <f t="shared" si="838"/>
        <v>0</v>
      </c>
    </row>
    <row r="2641" spans="1:8">
      <c r="A2641" s="66" t="s">
        <v>31</v>
      </c>
      <c r="B2641" s="33" t="s">
        <v>73</v>
      </c>
      <c r="C2641" s="53">
        <v>14400000</v>
      </c>
      <c r="D2641" s="53">
        <v>0</v>
      </c>
      <c r="E2641" s="53">
        <v>0</v>
      </c>
      <c r="F2641" s="53">
        <f t="shared" si="836"/>
        <v>0</v>
      </c>
      <c r="G2641" s="53">
        <f t="shared" si="837"/>
        <v>14400000</v>
      </c>
      <c r="H2641" s="67">
        <f t="shared" si="838"/>
        <v>0</v>
      </c>
    </row>
    <row r="2642" spans="1:8">
      <c r="A2642" s="66">
        <v>525115</v>
      </c>
      <c r="B2642" s="33" t="s">
        <v>43</v>
      </c>
      <c r="C2642" s="53"/>
      <c r="D2642" s="53"/>
      <c r="E2642" s="53"/>
      <c r="F2642" s="53"/>
      <c r="G2642" s="53"/>
      <c r="H2642" s="67"/>
    </row>
    <row r="2643" spans="1:8">
      <c r="A2643" s="66" t="s">
        <v>31</v>
      </c>
      <c r="B2643" s="33" t="s">
        <v>136</v>
      </c>
      <c r="C2643" s="53">
        <v>18750000</v>
      </c>
      <c r="D2643" s="53">
        <v>0</v>
      </c>
      <c r="E2643" s="53">
        <v>0</v>
      </c>
      <c r="F2643" s="53">
        <f t="shared" ref="F2643:F2647" si="839">D2643+E2643</f>
        <v>0</v>
      </c>
      <c r="G2643" s="53">
        <f t="shared" ref="G2643:G2647" si="840">C2643-F2643</f>
        <v>18750000</v>
      </c>
      <c r="H2643" s="67">
        <f t="shared" ref="H2643:H2646" si="841">F2643/C2643*100</f>
        <v>0</v>
      </c>
    </row>
    <row r="2644" spans="1:8">
      <c r="A2644" s="66" t="s">
        <v>31</v>
      </c>
      <c r="B2644" s="33" t="s">
        <v>137</v>
      </c>
      <c r="C2644" s="53">
        <v>5000000</v>
      </c>
      <c r="D2644" s="53">
        <v>0</v>
      </c>
      <c r="E2644" s="53">
        <v>0</v>
      </c>
      <c r="F2644" s="53">
        <f t="shared" si="839"/>
        <v>0</v>
      </c>
      <c r="G2644" s="53">
        <f t="shared" si="840"/>
        <v>5000000</v>
      </c>
      <c r="H2644" s="67">
        <f t="shared" si="841"/>
        <v>0</v>
      </c>
    </row>
    <row r="2645" spans="1:8">
      <c r="A2645" s="66" t="s">
        <v>31</v>
      </c>
      <c r="B2645" s="33" t="s">
        <v>138</v>
      </c>
      <c r="C2645" s="53">
        <v>6000000</v>
      </c>
      <c r="D2645" s="53">
        <v>600000</v>
      </c>
      <c r="E2645" s="53">
        <v>0</v>
      </c>
      <c r="F2645" s="53">
        <f t="shared" si="839"/>
        <v>600000</v>
      </c>
      <c r="G2645" s="53">
        <f t="shared" si="840"/>
        <v>5400000</v>
      </c>
      <c r="H2645" s="67">
        <f t="shared" si="841"/>
        <v>10</v>
      </c>
    </row>
    <row r="2646" spans="1:8">
      <c r="A2646" s="66" t="s">
        <v>31</v>
      </c>
      <c r="B2646" s="33" t="s">
        <v>139</v>
      </c>
      <c r="C2646" s="53">
        <v>6300000</v>
      </c>
      <c r="D2646" s="53">
        <v>1200000</v>
      </c>
      <c r="E2646" s="53">
        <v>0</v>
      </c>
      <c r="F2646" s="53">
        <f t="shared" si="839"/>
        <v>1200000</v>
      </c>
      <c r="G2646" s="53">
        <f t="shared" si="840"/>
        <v>5100000</v>
      </c>
      <c r="H2646" s="67">
        <f t="shared" si="841"/>
        <v>19.047619047619047</v>
      </c>
    </row>
    <row r="2647" spans="1:8">
      <c r="A2647" s="66"/>
      <c r="B2647" s="33" t="s">
        <v>142</v>
      </c>
      <c r="C2647" s="53">
        <v>3600000</v>
      </c>
      <c r="D2647" s="53">
        <v>0</v>
      </c>
      <c r="E2647" s="53">
        <v>0</v>
      </c>
      <c r="F2647" s="53">
        <f t="shared" si="839"/>
        <v>0</v>
      </c>
      <c r="G2647" s="53">
        <f t="shared" si="840"/>
        <v>3600000</v>
      </c>
      <c r="H2647" s="67">
        <f>F2647/C2647*100</f>
        <v>0</v>
      </c>
    </row>
    <row r="2648" spans="1:8">
      <c r="A2648" s="66">
        <v>525119</v>
      </c>
      <c r="B2648" s="33" t="s">
        <v>63</v>
      </c>
      <c r="C2648" s="53"/>
      <c r="D2648" s="53"/>
      <c r="E2648" s="53"/>
      <c r="F2648" s="53"/>
      <c r="G2648" s="53"/>
      <c r="H2648" s="67"/>
    </row>
    <row r="2649" spans="1:8">
      <c r="A2649" s="66" t="s">
        <v>31</v>
      </c>
      <c r="B2649" s="33" t="s">
        <v>143</v>
      </c>
      <c r="C2649" s="53">
        <v>35000000</v>
      </c>
      <c r="D2649" s="53">
        <v>0</v>
      </c>
      <c r="E2649" s="53">
        <v>0</v>
      </c>
      <c r="F2649" s="53">
        <f t="shared" ref="F2649:F2652" si="842">D2649+E2649</f>
        <v>0</v>
      </c>
      <c r="G2649" s="53">
        <f t="shared" ref="G2649:G2652" si="843">C2649-F2649</f>
        <v>35000000</v>
      </c>
      <c r="H2649" s="67">
        <f t="shared" ref="H2649:H2652" si="844">F2649/C2649*100</f>
        <v>0</v>
      </c>
    </row>
    <row r="2650" spans="1:8">
      <c r="A2650" s="66" t="s">
        <v>31</v>
      </c>
      <c r="B2650" s="33" t="s">
        <v>144</v>
      </c>
      <c r="C2650" s="53">
        <v>20000000</v>
      </c>
      <c r="D2650" s="53">
        <v>0</v>
      </c>
      <c r="E2650" s="53">
        <v>0</v>
      </c>
      <c r="F2650" s="53">
        <f t="shared" si="842"/>
        <v>0</v>
      </c>
      <c r="G2650" s="53">
        <f t="shared" si="843"/>
        <v>20000000</v>
      </c>
      <c r="H2650" s="67">
        <f t="shared" si="844"/>
        <v>0</v>
      </c>
    </row>
    <row r="2651" spans="1:8">
      <c r="A2651" s="66" t="s">
        <v>31</v>
      </c>
      <c r="B2651" s="33" t="s">
        <v>145</v>
      </c>
      <c r="C2651" s="53">
        <v>18750000</v>
      </c>
      <c r="D2651" s="53">
        <v>0</v>
      </c>
      <c r="E2651" s="53">
        <v>0</v>
      </c>
      <c r="F2651" s="53">
        <f t="shared" si="842"/>
        <v>0</v>
      </c>
      <c r="G2651" s="53">
        <f t="shared" si="843"/>
        <v>18750000</v>
      </c>
      <c r="H2651" s="67">
        <f t="shared" si="844"/>
        <v>0</v>
      </c>
    </row>
    <row r="2652" spans="1:8">
      <c r="A2652" s="66" t="s">
        <v>31</v>
      </c>
      <c r="B2652" s="33" t="s">
        <v>146</v>
      </c>
      <c r="C2652" s="53">
        <v>3750000</v>
      </c>
      <c r="D2652" s="53">
        <v>0</v>
      </c>
      <c r="E2652" s="53">
        <v>0</v>
      </c>
      <c r="F2652" s="53">
        <f t="shared" si="842"/>
        <v>0</v>
      </c>
      <c r="G2652" s="53">
        <f t="shared" si="843"/>
        <v>3750000</v>
      </c>
      <c r="H2652" s="67">
        <f t="shared" si="844"/>
        <v>0</v>
      </c>
    </row>
    <row r="2653" spans="1:8">
      <c r="A2653" s="54">
        <v>54</v>
      </c>
      <c r="B2653" s="54" t="s">
        <v>147</v>
      </c>
      <c r="C2653" s="55"/>
      <c r="D2653" s="56"/>
      <c r="E2653" s="56"/>
      <c r="F2653" s="69"/>
      <c r="G2653" s="69"/>
      <c r="H2653" s="69"/>
    </row>
    <row r="2654" spans="1:8">
      <c r="A2654" s="58" t="s">
        <v>50</v>
      </c>
      <c r="B2654" s="59" t="s">
        <v>51</v>
      </c>
      <c r="C2654" s="60"/>
      <c r="D2654" s="59"/>
      <c r="E2654" s="60"/>
      <c r="F2654" s="53"/>
      <c r="G2654" s="53"/>
      <c r="H2654" s="67"/>
    </row>
    <row r="2655" spans="1:8">
      <c r="A2655" s="61">
        <v>525113</v>
      </c>
      <c r="B2655" s="62" t="s">
        <v>39</v>
      </c>
      <c r="C2655" s="60"/>
      <c r="D2655" s="59"/>
      <c r="E2655" s="60"/>
      <c r="F2655" s="53"/>
      <c r="G2655" s="53"/>
      <c r="H2655" s="67"/>
    </row>
    <row r="2656" spans="1:8">
      <c r="A2656" s="66" t="s">
        <v>31</v>
      </c>
      <c r="B2656" s="33" t="s">
        <v>148</v>
      </c>
      <c r="C2656" s="53">
        <v>3900000</v>
      </c>
      <c r="D2656" s="53">
        <v>0</v>
      </c>
      <c r="E2656" s="53">
        <v>0</v>
      </c>
      <c r="F2656" s="53">
        <f t="shared" ref="F2656:F2659" si="845">D2656+E2656</f>
        <v>0</v>
      </c>
      <c r="G2656" s="53">
        <f t="shared" ref="G2656:G2659" si="846">C2656-F2656</f>
        <v>3900000</v>
      </c>
      <c r="H2656" s="67">
        <f t="shared" ref="H2656:H2657" si="847">F2656/C2656*100</f>
        <v>0</v>
      </c>
    </row>
    <row r="2657" spans="1:8">
      <c r="A2657" s="66" t="s">
        <v>31</v>
      </c>
      <c r="B2657" s="33" t="s">
        <v>149</v>
      </c>
      <c r="C2657" s="53">
        <v>6760000</v>
      </c>
      <c r="D2657" s="53">
        <v>0</v>
      </c>
      <c r="E2657" s="53">
        <v>0</v>
      </c>
      <c r="F2657" s="53">
        <f t="shared" si="845"/>
        <v>0</v>
      </c>
      <c r="G2657" s="53">
        <f t="shared" si="846"/>
        <v>6760000</v>
      </c>
      <c r="H2657" s="67">
        <f t="shared" si="847"/>
        <v>0</v>
      </c>
    </row>
    <row r="2658" spans="1:8">
      <c r="A2658" s="66">
        <v>525119</v>
      </c>
      <c r="B2658" s="33" t="s">
        <v>63</v>
      </c>
      <c r="C2658" s="53"/>
      <c r="D2658" s="53">
        <v>0</v>
      </c>
      <c r="E2658" s="53"/>
      <c r="F2658" s="53">
        <f t="shared" si="845"/>
        <v>0</v>
      </c>
      <c r="G2658" s="53">
        <f t="shared" si="846"/>
        <v>0</v>
      </c>
      <c r="H2658" s="67"/>
    </row>
    <row r="2659" spans="1:8">
      <c r="A2659" s="66" t="s">
        <v>31</v>
      </c>
      <c r="B2659" s="33" t="s">
        <v>150</v>
      </c>
      <c r="C2659" s="53">
        <v>1700000</v>
      </c>
      <c r="D2659" s="53">
        <v>0</v>
      </c>
      <c r="E2659" s="53">
        <v>0</v>
      </c>
      <c r="F2659" s="53">
        <f t="shared" si="845"/>
        <v>0</v>
      </c>
      <c r="G2659" s="53">
        <f t="shared" si="846"/>
        <v>1700000</v>
      </c>
      <c r="H2659" s="67">
        <f t="shared" ref="H2659" si="848">F2659/C2659*100</f>
        <v>0</v>
      </c>
    </row>
    <row r="2660" spans="1:8">
      <c r="A2660" s="58" t="s">
        <v>56</v>
      </c>
      <c r="B2660" s="59" t="s">
        <v>57</v>
      </c>
      <c r="C2660" s="60"/>
      <c r="D2660" s="60"/>
      <c r="E2660" s="60"/>
      <c r="F2660" s="53"/>
      <c r="G2660" s="53"/>
      <c r="H2660" s="67"/>
    </row>
    <row r="2661" spans="1:8">
      <c r="A2661" s="66">
        <v>525113</v>
      </c>
      <c r="B2661" s="33" t="s">
        <v>39</v>
      </c>
      <c r="C2661" s="53"/>
      <c r="D2661" s="53"/>
      <c r="E2661" s="53"/>
      <c r="F2661" s="53"/>
      <c r="G2661" s="53"/>
      <c r="H2661" s="67"/>
    </row>
    <row r="2662" spans="1:8">
      <c r="A2662" s="66" t="s">
        <v>31</v>
      </c>
      <c r="B2662" s="33" t="s">
        <v>151</v>
      </c>
      <c r="C2662" s="53">
        <v>5100000</v>
      </c>
      <c r="D2662" s="53">
        <v>0</v>
      </c>
      <c r="E2662" s="53">
        <v>0</v>
      </c>
      <c r="F2662" s="53">
        <f t="shared" ref="F2662:F2663" si="849">D2662+E2662</f>
        <v>0</v>
      </c>
      <c r="G2662" s="53">
        <f t="shared" ref="G2662:G2663" si="850">C2662-F2662</f>
        <v>5100000</v>
      </c>
      <c r="H2662" s="67">
        <f t="shared" ref="H2662:H2663" si="851">F2662/C2662*100</f>
        <v>0</v>
      </c>
    </row>
    <row r="2663" spans="1:8">
      <c r="A2663" s="66" t="s">
        <v>31</v>
      </c>
      <c r="B2663" s="33" t="s">
        <v>152</v>
      </c>
      <c r="C2663" s="53">
        <v>11200000</v>
      </c>
      <c r="D2663" s="53">
        <v>0</v>
      </c>
      <c r="E2663" s="53">
        <v>0</v>
      </c>
      <c r="F2663" s="53">
        <f t="shared" si="849"/>
        <v>0</v>
      </c>
      <c r="G2663" s="53">
        <f t="shared" si="850"/>
        <v>11200000</v>
      </c>
      <c r="H2663" s="67">
        <f t="shared" si="851"/>
        <v>0</v>
      </c>
    </row>
    <row r="2664" spans="1:8">
      <c r="A2664" s="66">
        <v>525119</v>
      </c>
      <c r="B2664" s="33" t="s">
        <v>63</v>
      </c>
      <c r="C2664" s="53"/>
      <c r="D2664" s="53"/>
      <c r="E2664" s="53"/>
      <c r="F2664" s="53"/>
      <c r="G2664" s="53"/>
      <c r="H2664" s="67"/>
    </row>
    <row r="2665" spans="1:8">
      <c r="A2665" s="66" t="s">
        <v>31</v>
      </c>
      <c r="B2665" s="33" t="s">
        <v>150</v>
      </c>
      <c r="C2665" s="53">
        <v>2500000</v>
      </c>
      <c r="D2665" s="53">
        <v>0</v>
      </c>
      <c r="E2665" s="53">
        <v>0</v>
      </c>
      <c r="F2665" s="53">
        <f t="shared" ref="F2665" si="852">D2665+E2665</f>
        <v>0</v>
      </c>
      <c r="G2665" s="53">
        <f t="shared" ref="G2665" si="853">C2665-F2665</f>
        <v>2500000</v>
      </c>
      <c r="H2665" s="67">
        <f t="shared" ref="H2665" si="854">F2665/C2665*100</f>
        <v>0</v>
      </c>
    </row>
    <row r="2666" spans="1:8">
      <c r="A2666" s="58" t="s">
        <v>59</v>
      </c>
      <c r="B2666" s="59" t="s">
        <v>60</v>
      </c>
      <c r="C2666" s="60"/>
      <c r="D2666" s="60"/>
      <c r="E2666" s="60"/>
      <c r="F2666" s="53"/>
      <c r="G2666" s="53"/>
      <c r="H2666" s="67"/>
    </row>
    <row r="2667" spans="1:8">
      <c r="A2667" s="66">
        <v>525119</v>
      </c>
      <c r="B2667" s="33" t="s">
        <v>63</v>
      </c>
      <c r="C2667" s="53"/>
      <c r="D2667" s="53"/>
      <c r="E2667" s="53"/>
      <c r="F2667" s="53"/>
      <c r="G2667" s="53"/>
      <c r="H2667" s="67"/>
    </row>
    <row r="2668" spans="1:8">
      <c r="A2668" s="66" t="s">
        <v>31</v>
      </c>
      <c r="B2668" s="33" t="s">
        <v>150</v>
      </c>
      <c r="C2668" s="53">
        <v>1869000</v>
      </c>
      <c r="D2668" s="53">
        <v>0</v>
      </c>
      <c r="E2668" s="53">
        <v>0</v>
      </c>
      <c r="F2668" s="53">
        <f t="shared" ref="F2668" si="855">D2668+E2668</f>
        <v>0</v>
      </c>
      <c r="G2668" s="53">
        <f t="shared" ref="G2668" si="856">C2668-F2668</f>
        <v>1869000</v>
      </c>
      <c r="H2668" s="67">
        <f t="shared" ref="H2668" si="857">F2668/C2668*100</f>
        <v>0</v>
      </c>
    </row>
    <row r="2669" spans="1:8" ht="13.5" thickBot="1">
      <c r="A2669" s="231"/>
      <c r="B2669" s="36"/>
      <c r="C2669" s="37"/>
      <c r="D2669" s="36"/>
      <c r="E2669" s="37"/>
      <c r="F2669" s="36"/>
      <c r="G2669" s="36"/>
      <c r="H2669" s="36"/>
    </row>
    <row r="2670" spans="1:8" ht="23.25" customHeight="1" thickTop="1">
      <c r="A2670" s="40"/>
      <c r="B2670" s="299" t="s">
        <v>166</v>
      </c>
      <c r="C2670" s="41">
        <f>SUM(C2530:C2668)</f>
        <v>1543895000</v>
      </c>
      <c r="D2670" s="41">
        <f t="shared" ref="D2670:G2670" si="858">SUM(D2530:D2668)</f>
        <v>636855320</v>
      </c>
      <c r="E2670" s="41">
        <f t="shared" si="858"/>
        <v>77007000</v>
      </c>
      <c r="F2670" s="41">
        <f t="shared" si="858"/>
        <v>714162320</v>
      </c>
      <c r="G2670" s="41">
        <f t="shared" si="858"/>
        <v>829732680</v>
      </c>
      <c r="H2670" s="44">
        <f>F2670/C2670*100</f>
        <v>46.257181997480401</v>
      </c>
    </row>
    <row r="2672" spans="1:8" ht="9.75" customHeight="1">
      <c r="D2672" s="24"/>
      <c r="F2672" s="464" t="s">
        <v>544</v>
      </c>
      <c r="G2672" s="464"/>
      <c r="H2672" s="464"/>
    </row>
    <row r="2673" spans="4:8" ht="9.75" customHeight="1">
      <c r="F2673" s="300"/>
      <c r="G2673" s="300"/>
      <c r="H2673" s="300"/>
    </row>
    <row r="2674" spans="4:8" ht="9.75" customHeight="1">
      <c r="D2674" s="24"/>
      <c r="F2674" s="464" t="s">
        <v>154</v>
      </c>
      <c r="G2674" s="464"/>
      <c r="H2674" s="464"/>
    </row>
    <row r="2675" spans="4:8" ht="9.75" customHeight="1">
      <c r="D2675" s="24"/>
      <c r="F2675" s="464" t="s">
        <v>155</v>
      </c>
      <c r="G2675" s="464"/>
      <c r="H2675" s="464"/>
    </row>
    <row r="2676" spans="4:8" ht="9.75" customHeight="1">
      <c r="D2676" s="24"/>
      <c r="F2676" s="20"/>
      <c r="G2676" s="20"/>
      <c r="H2676" s="21"/>
    </row>
    <row r="2677" spans="4:8" ht="9.75" customHeight="1">
      <c r="D2677" s="24"/>
      <c r="F2677" s="20"/>
      <c r="G2677" s="20"/>
      <c r="H2677" s="21"/>
    </row>
    <row r="2678" spans="4:8" ht="9.75" customHeight="1">
      <c r="F2678" s="20"/>
      <c r="G2678" s="20"/>
      <c r="H2678" s="20"/>
    </row>
    <row r="2679" spans="4:8" ht="9.75" customHeight="1">
      <c r="F2679" s="465" t="s">
        <v>156</v>
      </c>
      <c r="G2679" s="465"/>
      <c r="H2679" s="465"/>
    </row>
    <row r="2680" spans="4:8" ht="9.75" customHeight="1">
      <c r="F2680" s="456" t="s">
        <v>157</v>
      </c>
      <c r="G2680" s="456"/>
      <c r="H2680" s="456"/>
    </row>
    <row r="2716" spans="1:8" ht="15.75">
      <c r="A2716" s="457" t="s">
        <v>0</v>
      </c>
      <c r="B2716" s="457"/>
      <c r="C2716" s="457"/>
      <c r="D2716" s="457"/>
      <c r="E2716" s="457"/>
      <c r="F2716" s="457"/>
      <c r="G2716" s="457"/>
      <c r="H2716" s="457"/>
    </row>
    <row r="2717" spans="1:8" ht="15.75">
      <c r="A2717" s="457" t="s">
        <v>1</v>
      </c>
      <c r="B2717" s="457"/>
      <c r="C2717" s="457"/>
      <c r="D2717" s="457"/>
      <c r="E2717" s="457"/>
      <c r="F2717" s="457"/>
      <c r="G2717" s="457"/>
      <c r="H2717" s="457"/>
    </row>
    <row r="2718" spans="1:8" ht="15.75">
      <c r="A2718" s="457" t="s">
        <v>2</v>
      </c>
      <c r="B2718" s="457"/>
      <c r="C2718" s="457"/>
      <c r="D2718" s="457"/>
      <c r="E2718" s="457"/>
      <c r="F2718" s="457"/>
      <c r="G2718" s="457"/>
      <c r="H2718" s="457"/>
    </row>
    <row r="2719" spans="1:8">
      <c r="A2719" s="2"/>
      <c r="B2719" s="2"/>
      <c r="C2719" s="2"/>
      <c r="D2719" s="2"/>
      <c r="E2719" s="2"/>
      <c r="F2719" s="2"/>
      <c r="G2719" s="2"/>
      <c r="H2719" s="2"/>
    </row>
    <row r="2720" spans="1:8">
      <c r="A2720" s="2" t="s">
        <v>3</v>
      </c>
      <c r="B2720" s="2"/>
      <c r="C2720" s="2"/>
      <c r="D2720" s="2"/>
      <c r="E2720" s="2"/>
      <c r="F2720" s="2"/>
      <c r="G2720" s="2"/>
      <c r="H2720" s="2"/>
    </row>
    <row r="2721" spans="1:8">
      <c r="A2721" s="2" t="s">
        <v>568</v>
      </c>
      <c r="B2721" s="2"/>
      <c r="C2721" s="2"/>
      <c r="D2721" s="2"/>
      <c r="E2721" s="2"/>
      <c r="F2721" s="2"/>
      <c r="G2721" s="2"/>
      <c r="H2721" s="2"/>
    </row>
    <row r="2722" spans="1:8">
      <c r="A2722" s="2" t="s">
        <v>569</v>
      </c>
      <c r="B2722" s="1"/>
      <c r="C2722" s="2"/>
      <c r="D2722" s="2"/>
      <c r="E2722" s="2"/>
      <c r="F2722" s="2"/>
      <c r="G2722" s="2"/>
      <c r="H2722" s="2"/>
    </row>
    <row r="2723" spans="1:8">
      <c r="A2723" s="1"/>
      <c r="B2723" s="1"/>
      <c r="C2723" s="3"/>
      <c r="D2723" s="1"/>
      <c r="E2723" s="3"/>
      <c r="F2723" s="1"/>
      <c r="G2723" s="1"/>
    </row>
    <row r="2724" spans="1:8">
      <c r="A2724" s="1"/>
      <c r="B2724" s="1"/>
      <c r="C2724" s="3"/>
      <c r="D2724" s="1"/>
      <c r="E2724" s="3"/>
      <c r="F2724" s="22"/>
      <c r="G2724" s="1"/>
    </row>
    <row r="2725" spans="1:8">
      <c r="A2725" s="458" t="s">
        <v>4</v>
      </c>
      <c r="B2725" s="461" t="s">
        <v>5</v>
      </c>
      <c r="C2725" s="323"/>
      <c r="D2725" s="323" t="s">
        <v>6</v>
      </c>
      <c r="E2725" s="323" t="s">
        <v>7</v>
      </c>
      <c r="F2725" s="323" t="s">
        <v>6</v>
      </c>
      <c r="G2725" s="323" t="s">
        <v>8</v>
      </c>
      <c r="H2725" s="323" t="s">
        <v>9</v>
      </c>
    </row>
    <row r="2726" spans="1:8">
      <c r="A2726" s="459"/>
      <c r="B2726" s="462"/>
      <c r="C2726" s="324" t="s">
        <v>10</v>
      </c>
      <c r="D2726" s="324" t="s">
        <v>11</v>
      </c>
      <c r="E2726" s="324" t="s">
        <v>12</v>
      </c>
      <c r="F2726" s="324" t="s">
        <v>13</v>
      </c>
      <c r="G2726" s="324" t="s">
        <v>14</v>
      </c>
      <c r="H2726" s="324" t="s">
        <v>15</v>
      </c>
    </row>
    <row r="2727" spans="1:8">
      <c r="A2727" s="459"/>
      <c r="B2727" s="462"/>
      <c r="C2727" s="324"/>
      <c r="D2727" s="324" t="s">
        <v>16</v>
      </c>
      <c r="E2727" s="324"/>
      <c r="F2727" s="324" t="s">
        <v>17</v>
      </c>
      <c r="G2727" s="324" t="s">
        <v>18</v>
      </c>
      <c r="H2727" s="324" t="s">
        <v>19</v>
      </c>
    </row>
    <row r="2728" spans="1:8">
      <c r="A2728" s="460"/>
      <c r="B2728" s="463"/>
      <c r="C2728" s="324" t="s">
        <v>20</v>
      </c>
      <c r="D2728" s="325" t="s">
        <v>20</v>
      </c>
      <c r="E2728" s="325" t="s">
        <v>20</v>
      </c>
      <c r="F2728" s="325" t="s">
        <v>20</v>
      </c>
      <c r="G2728" s="325" t="s">
        <v>20</v>
      </c>
      <c r="H2728" s="324" t="s">
        <v>21</v>
      </c>
    </row>
    <row r="2729" spans="1:8">
      <c r="A2729" s="7">
        <v>1</v>
      </c>
      <c r="B2729" s="7">
        <v>2</v>
      </c>
      <c r="C2729" s="8">
        <v>3</v>
      </c>
      <c r="D2729" s="9">
        <v>4</v>
      </c>
      <c r="E2729" s="8">
        <v>5</v>
      </c>
      <c r="F2729" s="8">
        <v>6</v>
      </c>
      <c r="G2729" s="8">
        <v>7</v>
      </c>
      <c r="H2729" s="8">
        <v>8</v>
      </c>
    </row>
    <row r="2730" spans="1:8">
      <c r="A2730" s="33" t="s">
        <v>22</v>
      </c>
      <c r="B2730" s="52" t="s">
        <v>170</v>
      </c>
      <c r="C2730" s="34"/>
      <c r="D2730" s="33"/>
      <c r="E2730" s="53"/>
      <c r="F2730" s="33"/>
      <c r="G2730" s="33"/>
      <c r="H2730" s="33"/>
    </row>
    <row r="2731" spans="1:8">
      <c r="A2731" s="33" t="s">
        <v>23</v>
      </c>
      <c r="B2731" s="33" t="s">
        <v>24</v>
      </c>
      <c r="C2731" s="53"/>
      <c r="D2731" s="33"/>
      <c r="E2731" s="53"/>
      <c r="F2731" s="33"/>
      <c r="G2731" s="33"/>
      <c r="H2731" s="33"/>
    </row>
    <row r="2732" spans="1:8">
      <c r="A2732" s="33" t="s">
        <v>25</v>
      </c>
      <c r="B2732" s="33" t="s">
        <v>161</v>
      </c>
      <c r="C2732" s="53"/>
      <c r="D2732" s="33"/>
      <c r="E2732" s="53"/>
      <c r="F2732" s="33"/>
      <c r="G2732" s="33"/>
      <c r="H2732" s="33"/>
    </row>
    <row r="2733" spans="1:8">
      <c r="A2733" s="33" t="s">
        <v>26</v>
      </c>
      <c r="B2733" s="33" t="s">
        <v>27</v>
      </c>
      <c r="C2733" s="53"/>
      <c r="D2733" s="33"/>
      <c r="E2733" s="53"/>
      <c r="F2733" s="33"/>
      <c r="G2733" s="33"/>
      <c r="H2733" s="33"/>
    </row>
    <row r="2734" spans="1:8">
      <c r="A2734" s="54">
        <v>51</v>
      </c>
      <c r="B2734" s="54" t="s">
        <v>28</v>
      </c>
      <c r="C2734" s="55"/>
      <c r="D2734" s="55"/>
      <c r="E2734" s="56"/>
      <c r="F2734" s="57"/>
      <c r="G2734" s="57"/>
      <c r="H2734" s="57"/>
    </row>
    <row r="2735" spans="1:8">
      <c r="A2735" s="58" t="s">
        <v>29</v>
      </c>
      <c r="B2735" s="59" t="s">
        <v>62</v>
      </c>
      <c r="C2735" s="60"/>
      <c r="D2735" s="230"/>
      <c r="E2735" s="230"/>
      <c r="F2735" s="68"/>
      <c r="G2735" s="68"/>
      <c r="H2735" s="64"/>
    </row>
    <row r="2736" spans="1:8">
      <c r="A2736" s="61">
        <v>525112</v>
      </c>
      <c r="B2736" s="62" t="s">
        <v>32</v>
      </c>
      <c r="C2736" s="53"/>
      <c r="D2736" s="53"/>
      <c r="E2736" s="53"/>
      <c r="F2736" s="53"/>
      <c r="G2736" s="53"/>
      <c r="H2736" s="64"/>
    </row>
    <row r="2737" spans="1:8">
      <c r="A2737" s="66" t="s">
        <v>31</v>
      </c>
      <c r="B2737" s="33" t="s">
        <v>33</v>
      </c>
      <c r="C2737" s="53">
        <v>10000000</v>
      </c>
      <c r="D2737" s="53">
        <v>7555500</v>
      </c>
      <c r="E2737" s="53">
        <v>2405000</v>
      </c>
      <c r="F2737" s="53">
        <f>D2737+E2737</f>
        <v>9960500</v>
      </c>
      <c r="G2737" s="53">
        <f>C2737-F2737</f>
        <v>39500</v>
      </c>
      <c r="H2737" s="67">
        <f>F2737/C2737*100</f>
        <v>99.605000000000004</v>
      </c>
    </row>
    <row r="2738" spans="1:8">
      <c r="A2738" s="70" t="s">
        <v>31</v>
      </c>
      <c r="B2738" s="319" t="s">
        <v>35</v>
      </c>
      <c r="C2738" s="53">
        <v>4200000</v>
      </c>
      <c r="D2738" s="53">
        <v>0</v>
      </c>
      <c r="E2738" s="53">
        <v>0</v>
      </c>
      <c r="F2738" s="53">
        <f t="shared" ref="F2738" si="859">D2738+E2738</f>
        <v>0</v>
      </c>
      <c r="G2738" s="53">
        <f t="shared" ref="G2738" si="860">C2738-F2738</f>
        <v>4200000</v>
      </c>
      <c r="H2738" s="67">
        <f t="shared" ref="H2738" si="861">F2738/C2738*100</f>
        <v>0</v>
      </c>
    </row>
    <row r="2739" spans="1:8">
      <c r="A2739" s="61">
        <v>525113</v>
      </c>
      <c r="B2739" s="62" t="s">
        <v>39</v>
      </c>
      <c r="C2739" s="53"/>
      <c r="D2739" s="53"/>
      <c r="E2739" s="53"/>
      <c r="F2739" s="53"/>
      <c r="G2739" s="53"/>
      <c r="H2739" s="67"/>
    </row>
    <row r="2740" spans="1:8">
      <c r="A2740" s="61"/>
      <c r="B2740" s="33" t="s">
        <v>376</v>
      </c>
      <c r="C2740" s="53">
        <v>9000000</v>
      </c>
      <c r="D2740" s="53">
        <v>7200000</v>
      </c>
      <c r="E2740" s="53">
        <v>1800000</v>
      </c>
      <c r="F2740" s="53">
        <f>D2740+E2740</f>
        <v>9000000</v>
      </c>
      <c r="G2740" s="53">
        <f>C2740-F2740</f>
        <v>0</v>
      </c>
      <c r="H2740" s="67">
        <f t="shared" ref="H2740:H2741" si="862">F2740/C2740*100</f>
        <v>100</v>
      </c>
    </row>
    <row r="2741" spans="1:8">
      <c r="A2741" s="66" t="s">
        <v>31</v>
      </c>
      <c r="B2741" s="319" t="s">
        <v>40</v>
      </c>
      <c r="C2741" s="53">
        <v>5400000</v>
      </c>
      <c r="D2741" s="53">
        <v>0</v>
      </c>
      <c r="E2741" s="53">
        <v>0</v>
      </c>
      <c r="F2741" s="53">
        <f t="shared" ref="F2741" si="863">D2741+E2741</f>
        <v>0</v>
      </c>
      <c r="G2741" s="53">
        <f t="shared" ref="G2741" si="864">C2741-F2741</f>
        <v>5400000</v>
      </c>
      <c r="H2741" s="67">
        <f t="shared" si="862"/>
        <v>0</v>
      </c>
    </row>
    <row r="2742" spans="1:8">
      <c r="A2742" s="61">
        <v>525115</v>
      </c>
      <c r="B2742" s="62" t="s">
        <v>43</v>
      </c>
      <c r="C2742" s="53"/>
      <c r="D2742" s="53"/>
      <c r="E2742" s="53"/>
      <c r="F2742" s="53"/>
      <c r="G2742" s="53"/>
      <c r="H2742" s="67"/>
    </row>
    <row r="2743" spans="1:8">
      <c r="A2743" s="61"/>
      <c r="B2743" s="33" t="s">
        <v>377</v>
      </c>
      <c r="C2743" s="53">
        <v>10200000</v>
      </c>
      <c r="D2743" s="53">
        <v>10200000</v>
      </c>
      <c r="E2743" s="53">
        <v>0</v>
      </c>
      <c r="F2743" s="53">
        <f t="shared" ref="F2743:F2749" si="865">D2743+E2743</f>
        <v>10200000</v>
      </c>
      <c r="G2743" s="53">
        <f t="shared" ref="G2743:G2749" si="866">C2743-F2743</f>
        <v>0</v>
      </c>
      <c r="H2743" s="67">
        <f t="shared" ref="H2743:H2749" si="867">F2743/C2743*100</f>
        <v>100</v>
      </c>
    </row>
    <row r="2744" spans="1:8">
      <c r="A2744" s="61"/>
      <c r="B2744" s="33" t="s">
        <v>378</v>
      </c>
      <c r="C2744" s="53">
        <v>10200000</v>
      </c>
      <c r="D2744" s="53">
        <v>10200000</v>
      </c>
      <c r="E2744" s="53">
        <v>0</v>
      </c>
      <c r="F2744" s="53">
        <f t="shared" si="865"/>
        <v>10200000</v>
      </c>
      <c r="G2744" s="53">
        <f t="shared" si="866"/>
        <v>0</v>
      </c>
      <c r="H2744" s="67">
        <f t="shared" si="867"/>
        <v>100</v>
      </c>
    </row>
    <row r="2745" spans="1:8">
      <c r="A2745" s="66" t="s">
        <v>31</v>
      </c>
      <c r="B2745" s="319" t="s">
        <v>44</v>
      </c>
      <c r="C2745" s="53">
        <v>3700000</v>
      </c>
      <c r="D2745" s="53">
        <v>0</v>
      </c>
      <c r="E2745" s="53">
        <v>0</v>
      </c>
      <c r="F2745" s="53">
        <f t="shared" si="865"/>
        <v>0</v>
      </c>
      <c r="G2745" s="53">
        <f t="shared" si="866"/>
        <v>3700000</v>
      </c>
      <c r="H2745" s="67">
        <f t="shared" si="867"/>
        <v>0</v>
      </c>
    </row>
    <row r="2746" spans="1:8">
      <c r="A2746" s="66"/>
      <c r="B2746" s="33" t="s">
        <v>525</v>
      </c>
      <c r="C2746" s="53">
        <v>6000000</v>
      </c>
      <c r="D2746" s="53">
        <v>5018520</v>
      </c>
      <c r="E2746" s="53">
        <v>100000</v>
      </c>
      <c r="F2746" s="53">
        <f t="shared" si="865"/>
        <v>5118520</v>
      </c>
      <c r="G2746" s="53">
        <f t="shared" si="866"/>
        <v>881480</v>
      </c>
      <c r="H2746" s="67">
        <f t="shared" si="867"/>
        <v>85.308666666666667</v>
      </c>
    </row>
    <row r="2747" spans="1:8">
      <c r="A2747" s="66" t="s">
        <v>31</v>
      </c>
      <c r="B2747" s="319" t="s">
        <v>45</v>
      </c>
      <c r="C2747" s="53">
        <v>1200000</v>
      </c>
      <c r="D2747" s="53">
        <v>0</v>
      </c>
      <c r="E2747" s="53">
        <v>0</v>
      </c>
      <c r="F2747" s="53">
        <f t="shared" si="865"/>
        <v>0</v>
      </c>
      <c r="G2747" s="53">
        <f t="shared" si="866"/>
        <v>1200000</v>
      </c>
      <c r="H2747" s="67">
        <f t="shared" si="867"/>
        <v>0</v>
      </c>
    </row>
    <row r="2748" spans="1:8">
      <c r="A2748" s="66" t="s">
        <v>31</v>
      </c>
      <c r="B2748" s="319" t="s">
        <v>46</v>
      </c>
      <c r="C2748" s="53">
        <v>3000000</v>
      </c>
      <c r="D2748" s="53">
        <v>0</v>
      </c>
      <c r="E2748" s="53">
        <v>0</v>
      </c>
      <c r="F2748" s="53">
        <f t="shared" si="865"/>
        <v>0</v>
      </c>
      <c r="G2748" s="53">
        <f t="shared" si="866"/>
        <v>3000000</v>
      </c>
      <c r="H2748" s="67">
        <f t="shared" si="867"/>
        <v>0</v>
      </c>
    </row>
    <row r="2749" spans="1:8">
      <c r="A2749" s="66" t="s">
        <v>31</v>
      </c>
      <c r="B2749" s="319" t="s">
        <v>47</v>
      </c>
      <c r="C2749" s="53">
        <v>3800000</v>
      </c>
      <c r="D2749" s="53">
        <v>0</v>
      </c>
      <c r="E2749" s="53">
        <v>0</v>
      </c>
      <c r="F2749" s="53">
        <f t="shared" si="865"/>
        <v>0</v>
      </c>
      <c r="G2749" s="53">
        <f t="shared" si="866"/>
        <v>3800000</v>
      </c>
      <c r="H2749" s="67">
        <f t="shared" si="867"/>
        <v>0</v>
      </c>
    </row>
    <row r="2750" spans="1:8">
      <c r="A2750" s="61">
        <v>525119</v>
      </c>
      <c r="B2750" s="62" t="s">
        <v>63</v>
      </c>
      <c r="C2750" s="53"/>
      <c r="D2750" s="53"/>
      <c r="E2750" s="53"/>
      <c r="F2750" s="53"/>
      <c r="G2750" s="53"/>
      <c r="H2750" s="67"/>
    </row>
    <row r="2751" spans="1:8">
      <c r="A2751" s="66"/>
      <c r="B2751" s="33" t="s">
        <v>485</v>
      </c>
      <c r="C2751" s="53">
        <v>40000000</v>
      </c>
      <c r="D2751" s="53">
        <v>40000000</v>
      </c>
      <c r="E2751" s="53">
        <v>0</v>
      </c>
      <c r="F2751" s="53">
        <f t="shared" ref="F2751:F2753" si="868">D2751+E2751</f>
        <v>40000000</v>
      </c>
      <c r="G2751" s="53">
        <f t="shared" ref="G2751:G2753" si="869">C2751-F2751</f>
        <v>0</v>
      </c>
      <c r="H2751" s="67">
        <f t="shared" ref="H2751:H2753" si="870">F2751/C2751*100</f>
        <v>100</v>
      </c>
    </row>
    <row r="2752" spans="1:8">
      <c r="A2752" s="66"/>
      <c r="B2752" s="33" t="s">
        <v>486</v>
      </c>
      <c r="C2752" s="53">
        <v>45250000</v>
      </c>
      <c r="D2752" s="53">
        <v>8500000</v>
      </c>
      <c r="E2752" s="53">
        <v>0</v>
      </c>
      <c r="F2752" s="53">
        <f t="shared" si="868"/>
        <v>8500000</v>
      </c>
      <c r="G2752" s="53">
        <f t="shared" si="869"/>
        <v>36750000</v>
      </c>
      <c r="H2752" s="67">
        <f t="shared" si="870"/>
        <v>18.784530386740332</v>
      </c>
    </row>
    <row r="2753" spans="1:8">
      <c r="A2753" s="66"/>
      <c r="B2753" s="33" t="s">
        <v>487</v>
      </c>
      <c r="C2753" s="53">
        <v>26400000</v>
      </c>
      <c r="D2753" s="53">
        <v>26000000</v>
      </c>
      <c r="E2753" s="53">
        <v>0</v>
      </c>
      <c r="F2753" s="53">
        <f t="shared" si="868"/>
        <v>26000000</v>
      </c>
      <c r="G2753" s="53">
        <f t="shared" si="869"/>
        <v>400000</v>
      </c>
      <c r="H2753" s="67">
        <f t="shared" si="870"/>
        <v>98.484848484848484</v>
      </c>
    </row>
    <row r="2754" spans="1:8">
      <c r="A2754" s="61">
        <v>53712</v>
      </c>
      <c r="B2754" s="62" t="s">
        <v>478</v>
      </c>
      <c r="C2754" s="53"/>
      <c r="D2754" s="53"/>
      <c r="E2754" s="53"/>
      <c r="F2754" s="53"/>
      <c r="G2754" s="53"/>
      <c r="H2754" s="67"/>
    </row>
    <row r="2755" spans="1:8">
      <c r="A2755" s="66"/>
      <c r="B2755" s="33" t="s">
        <v>488</v>
      </c>
      <c r="C2755" s="53">
        <v>12000000</v>
      </c>
      <c r="D2755" s="53">
        <v>12000000</v>
      </c>
      <c r="E2755" s="53">
        <v>0</v>
      </c>
      <c r="F2755" s="53">
        <f t="shared" ref="F2755:F2757" si="871">D2755+E2755</f>
        <v>12000000</v>
      </c>
      <c r="G2755" s="53">
        <f t="shared" ref="G2755:G2757" si="872">C2755-F2755</f>
        <v>0</v>
      </c>
      <c r="H2755" s="67">
        <f t="shared" ref="H2755:H2757" si="873">F2755/C2755*100</f>
        <v>100</v>
      </c>
    </row>
    <row r="2756" spans="1:8">
      <c r="A2756" s="66"/>
      <c r="B2756" s="33" t="s">
        <v>550</v>
      </c>
      <c r="C2756" s="53">
        <v>93500000</v>
      </c>
      <c r="D2756" s="53">
        <v>89600000</v>
      </c>
      <c r="E2756" s="53">
        <v>0</v>
      </c>
      <c r="F2756" s="53">
        <f t="shared" si="871"/>
        <v>89600000</v>
      </c>
      <c r="G2756" s="53">
        <f t="shared" si="872"/>
        <v>3900000</v>
      </c>
      <c r="H2756" s="67">
        <f t="shared" si="873"/>
        <v>95.828877005347593</v>
      </c>
    </row>
    <row r="2757" spans="1:8">
      <c r="A2757" s="66"/>
      <c r="B2757" s="33" t="s">
        <v>490</v>
      </c>
      <c r="C2757" s="53">
        <v>250000000</v>
      </c>
      <c r="D2757" s="53">
        <v>247125000</v>
      </c>
      <c r="E2757" s="53">
        <v>0</v>
      </c>
      <c r="F2757" s="53">
        <f t="shared" si="871"/>
        <v>247125000</v>
      </c>
      <c r="G2757" s="53">
        <f t="shared" si="872"/>
        <v>2875000</v>
      </c>
      <c r="H2757" s="67">
        <f t="shared" si="873"/>
        <v>98.850000000000009</v>
      </c>
    </row>
    <row r="2758" spans="1:8">
      <c r="A2758" s="61" t="s">
        <v>479</v>
      </c>
      <c r="B2758" s="62" t="s">
        <v>480</v>
      </c>
      <c r="C2758" s="53"/>
      <c r="D2758" s="53"/>
      <c r="E2758" s="53"/>
      <c r="F2758" s="53"/>
      <c r="G2758" s="53"/>
      <c r="H2758" s="67"/>
    </row>
    <row r="2759" spans="1:8">
      <c r="A2759" s="61" t="s">
        <v>31</v>
      </c>
      <c r="B2759" s="33" t="s">
        <v>481</v>
      </c>
      <c r="C2759" s="53">
        <v>5000000</v>
      </c>
      <c r="D2759" s="53">
        <v>5000000</v>
      </c>
      <c r="E2759" s="53"/>
      <c r="F2759" s="53">
        <f t="shared" ref="F2759" si="874">D2759+E2759</f>
        <v>5000000</v>
      </c>
      <c r="G2759" s="53">
        <f t="shared" ref="G2759" si="875">C2759-F2759</f>
        <v>0</v>
      </c>
      <c r="H2759" s="67">
        <f t="shared" ref="H2759" si="876">F2759/C2759*100</f>
        <v>100</v>
      </c>
    </row>
    <row r="2760" spans="1:8">
      <c r="A2760" s="58" t="s">
        <v>50</v>
      </c>
      <c r="B2760" s="59" t="s">
        <v>51</v>
      </c>
      <c r="C2760" s="60"/>
      <c r="D2760" s="53"/>
      <c r="E2760" s="60"/>
      <c r="F2760" s="53"/>
      <c r="G2760" s="53"/>
      <c r="H2760" s="67"/>
    </row>
    <row r="2761" spans="1:8">
      <c r="A2761" s="61">
        <v>525112</v>
      </c>
      <c r="B2761" s="62" t="s">
        <v>32</v>
      </c>
      <c r="C2761" s="63"/>
      <c r="D2761" s="53"/>
      <c r="E2761" s="53"/>
      <c r="F2761" s="53"/>
      <c r="G2761" s="53"/>
      <c r="H2761" s="67"/>
    </row>
    <row r="2762" spans="1:8">
      <c r="A2762" s="66" t="s">
        <v>31</v>
      </c>
      <c r="B2762" s="33" t="s">
        <v>53</v>
      </c>
      <c r="C2762" s="53">
        <v>1175000</v>
      </c>
      <c r="D2762" s="53">
        <v>0</v>
      </c>
      <c r="E2762" s="53">
        <v>0</v>
      </c>
      <c r="F2762" s="53">
        <f t="shared" ref="F2762:F2763" si="877">D2762+E2762</f>
        <v>0</v>
      </c>
      <c r="G2762" s="53">
        <f t="shared" ref="G2762:G2763" si="878">C2762-F2762</f>
        <v>1175000</v>
      </c>
      <c r="H2762" s="67">
        <f t="shared" ref="H2762:H2763" si="879">F2762/C2762*100</f>
        <v>0</v>
      </c>
    </row>
    <row r="2763" spans="1:8">
      <c r="A2763" s="66" t="s">
        <v>31</v>
      </c>
      <c r="B2763" s="33" t="s">
        <v>54</v>
      </c>
      <c r="C2763" s="53">
        <v>1880000</v>
      </c>
      <c r="D2763" s="53">
        <v>0</v>
      </c>
      <c r="E2763" s="53">
        <v>0</v>
      </c>
      <c r="F2763" s="53">
        <f t="shared" si="877"/>
        <v>0</v>
      </c>
      <c r="G2763" s="53">
        <f t="shared" si="878"/>
        <v>1880000</v>
      </c>
      <c r="H2763" s="67">
        <f t="shared" si="879"/>
        <v>0</v>
      </c>
    </row>
    <row r="2764" spans="1:8">
      <c r="A2764" s="61">
        <v>525113</v>
      </c>
      <c r="B2764" s="62" t="s">
        <v>39</v>
      </c>
      <c r="C2764" s="63"/>
      <c r="D2764" s="53"/>
      <c r="E2764" s="53"/>
      <c r="F2764" s="53"/>
      <c r="G2764" s="53"/>
      <c r="H2764" s="67"/>
    </row>
    <row r="2765" spans="1:8">
      <c r="A2765" s="66" t="s">
        <v>31</v>
      </c>
      <c r="B2765" s="33" t="s">
        <v>52</v>
      </c>
      <c r="C2765" s="53">
        <v>2000000</v>
      </c>
      <c r="D2765" s="53">
        <v>0</v>
      </c>
      <c r="E2765" s="53">
        <v>0</v>
      </c>
      <c r="F2765" s="53">
        <f t="shared" ref="F2765" si="880">D2765+E2765</f>
        <v>0</v>
      </c>
      <c r="G2765" s="53">
        <f t="shared" ref="G2765" si="881">C2765-F2765</f>
        <v>2000000</v>
      </c>
      <c r="H2765" s="67">
        <f t="shared" ref="H2765" si="882">F2765/C2765*100</f>
        <v>0</v>
      </c>
    </row>
    <row r="2766" spans="1:8">
      <c r="A2766" s="61">
        <v>525115</v>
      </c>
      <c r="B2766" s="62" t="s">
        <v>43</v>
      </c>
      <c r="C2766" s="63"/>
      <c r="D2766" s="53"/>
      <c r="E2766" s="53"/>
      <c r="F2766" s="53"/>
      <c r="G2766" s="53"/>
      <c r="H2766" s="67"/>
    </row>
    <row r="2767" spans="1:8">
      <c r="A2767" s="66" t="s">
        <v>31</v>
      </c>
      <c r="B2767" s="33" t="s">
        <v>55</v>
      </c>
      <c r="C2767" s="53">
        <v>500000</v>
      </c>
      <c r="D2767" s="53">
        <v>0</v>
      </c>
      <c r="E2767" s="53"/>
      <c r="F2767" s="53">
        <f t="shared" ref="F2767" si="883">D2767+E2767</f>
        <v>0</v>
      </c>
      <c r="G2767" s="53">
        <f t="shared" ref="G2767" si="884">C2767-F2767</f>
        <v>500000</v>
      </c>
      <c r="H2767" s="67">
        <f t="shared" ref="H2767" si="885">F2767/C2767*100</f>
        <v>0</v>
      </c>
    </row>
    <row r="2768" spans="1:8">
      <c r="A2768" s="58" t="s">
        <v>56</v>
      </c>
      <c r="B2768" s="59" t="s">
        <v>57</v>
      </c>
      <c r="C2768" s="60"/>
      <c r="D2768" s="53"/>
      <c r="E2768" s="60"/>
      <c r="F2768" s="53"/>
      <c r="G2768" s="53"/>
      <c r="H2768" s="67"/>
    </row>
    <row r="2769" spans="1:11">
      <c r="A2769" s="61">
        <v>525111</v>
      </c>
      <c r="B2769" s="62" t="s">
        <v>30</v>
      </c>
      <c r="C2769" s="63"/>
      <c r="D2769" s="53"/>
      <c r="E2769" s="53"/>
      <c r="F2769" s="53"/>
      <c r="G2769" s="53"/>
      <c r="H2769" s="67"/>
    </row>
    <row r="2770" spans="1:11">
      <c r="A2770" s="66" t="s">
        <v>31</v>
      </c>
      <c r="B2770" s="33" t="s">
        <v>58</v>
      </c>
      <c r="C2770" s="53">
        <v>2000000</v>
      </c>
      <c r="D2770" s="53">
        <v>2000000</v>
      </c>
      <c r="E2770" s="53"/>
      <c r="F2770" s="53">
        <f t="shared" ref="F2770" si="886">D2770+E2770</f>
        <v>2000000</v>
      </c>
      <c r="G2770" s="53">
        <f t="shared" ref="G2770" si="887">C2770-F2770</f>
        <v>0</v>
      </c>
      <c r="H2770" s="67">
        <f t="shared" ref="H2770" si="888">F2770/C2770*100</f>
        <v>100</v>
      </c>
    </row>
    <row r="2771" spans="1:11">
      <c r="A2771" s="61">
        <v>525112</v>
      </c>
      <c r="B2771" s="62" t="s">
        <v>32</v>
      </c>
      <c r="C2771" s="63"/>
      <c r="D2771" s="53"/>
      <c r="E2771" s="53"/>
      <c r="F2771" s="53"/>
      <c r="G2771" s="53"/>
      <c r="H2771" s="67"/>
    </row>
    <row r="2772" spans="1:11">
      <c r="A2772" s="66" t="s">
        <v>31</v>
      </c>
      <c r="B2772" s="316" t="s">
        <v>53</v>
      </c>
      <c r="C2772" s="317">
        <v>2025000</v>
      </c>
      <c r="D2772" s="317">
        <v>3250000</v>
      </c>
      <c r="E2772" s="317">
        <v>0</v>
      </c>
      <c r="F2772" s="317">
        <f t="shared" ref="F2772:F2774" si="889">D2772+E2772</f>
        <v>3250000</v>
      </c>
      <c r="G2772" s="317">
        <f t="shared" ref="G2772:G2775" si="890">C2772-F2772</f>
        <v>-1225000</v>
      </c>
      <c r="H2772" s="318">
        <f t="shared" ref="H2772:H2773" si="891">F2772/C2772*100</f>
        <v>160.49382716049382</v>
      </c>
    </row>
    <row r="2773" spans="1:11">
      <c r="A2773" s="66" t="s">
        <v>31</v>
      </c>
      <c r="B2773" s="33" t="s">
        <v>54</v>
      </c>
      <c r="C2773" s="53">
        <v>3240000</v>
      </c>
      <c r="D2773" s="53">
        <v>1984500</v>
      </c>
      <c r="E2773" s="53">
        <v>0</v>
      </c>
      <c r="F2773" s="53">
        <f t="shared" si="889"/>
        <v>1984500</v>
      </c>
      <c r="G2773" s="53">
        <f t="shared" si="890"/>
        <v>1255500</v>
      </c>
      <c r="H2773" s="67">
        <f t="shared" si="891"/>
        <v>61.250000000000007</v>
      </c>
      <c r="K2773" s="24"/>
    </row>
    <row r="2774" spans="1:11">
      <c r="A2774" s="61">
        <v>525115</v>
      </c>
      <c r="B2774" s="62" t="s">
        <v>43</v>
      </c>
      <c r="C2774" s="53"/>
      <c r="D2774" s="53">
        <v>0</v>
      </c>
      <c r="E2774" s="53"/>
      <c r="F2774" s="53">
        <f t="shared" si="889"/>
        <v>0</v>
      </c>
      <c r="G2774" s="53">
        <f t="shared" si="890"/>
        <v>0</v>
      </c>
      <c r="H2774" s="67"/>
    </row>
    <row r="2775" spans="1:11">
      <c r="A2775" s="66" t="s">
        <v>31</v>
      </c>
      <c r="B2775" s="294" t="s">
        <v>55</v>
      </c>
      <c r="C2775" s="295">
        <v>300000</v>
      </c>
      <c r="D2775" s="295">
        <v>300000</v>
      </c>
      <c r="E2775" s="295"/>
      <c r="F2775" s="295">
        <v>300000</v>
      </c>
      <c r="G2775" s="295">
        <f t="shared" si="890"/>
        <v>0</v>
      </c>
      <c r="H2775" s="296">
        <f t="shared" ref="H2775" si="892">F2775/C2775*100</f>
        <v>100</v>
      </c>
    </row>
    <row r="2776" spans="1:11">
      <c r="A2776" s="54">
        <v>52</v>
      </c>
      <c r="B2776" s="54" t="s">
        <v>61</v>
      </c>
      <c r="C2776" s="55"/>
      <c r="D2776" s="56"/>
      <c r="E2776" s="56"/>
      <c r="F2776" s="56"/>
      <c r="G2776" s="56"/>
      <c r="H2776" s="69"/>
    </row>
    <row r="2777" spans="1:11">
      <c r="A2777" s="58" t="s">
        <v>29</v>
      </c>
      <c r="B2777" s="59" t="s">
        <v>62</v>
      </c>
      <c r="C2777" s="60"/>
      <c r="D2777" s="53"/>
      <c r="E2777" s="60"/>
      <c r="F2777" s="53"/>
      <c r="G2777" s="53"/>
      <c r="H2777" s="67"/>
    </row>
    <row r="2778" spans="1:11">
      <c r="A2778" s="66">
        <v>525119</v>
      </c>
      <c r="B2778" s="33" t="s">
        <v>63</v>
      </c>
      <c r="C2778" s="53"/>
      <c r="D2778" s="53"/>
      <c r="E2778" s="53"/>
      <c r="F2778" s="53"/>
      <c r="G2778" s="53"/>
      <c r="H2778" s="67"/>
    </row>
    <row r="2779" spans="1:11">
      <c r="A2779" s="66" t="s">
        <v>31</v>
      </c>
      <c r="B2779" s="33" t="s">
        <v>64</v>
      </c>
      <c r="C2779" s="53"/>
      <c r="D2779" s="53"/>
      <c r="E2779" s="53"/>
      <c r="F2779" s="53"/>
      <c r="G2779" s="53"/>
      <c r="H2779" s="67"/>
    </row>
    <row r="2780" spans="1:11">
      <c r="A2780" s="66" t="s">
        <v>31</v>
      </c>
      <c r="B2780" s="33" t="s">
        <v>65</v>
      </c>
      <c r="C2780" s="53">
        <v>70500000</v>
      </c>
      <c r="D2780" s="53">
        <v>0</v>
      </c>
      <c r="E2780" s="53">
        <v>0</v>
      </c>
      <c r="F2780" s="53">
        <f t="shared" ref="F2780:F2781" si="893">D2780+E2780</f>
        <v>0</v>
      </c>
      <c r="G2780" s="53">
        <f t="shared" ref="G2780:G2781" si="894">C2780-F2780</f>
        <v>70500000</v>
      </c>
      <c r="H2780" s="67">
        <f t="shared" ref="H2780:H2781" si="895">F2780/C2780*100</f>
        <v>0</v>
      </c>
    </row>
    <row r="2781" spans="1:11">
      <c r="A2781" s="66" t="s">
        <v>31</v>
      </c>
      <c r="B2781" s="33" t="s">
        <v>66</v>
      </c>
      <c r="C2781" s="53">
        <v>21150000</v>
      </c>
      <c r="D2781" s="53">
        <v>0</v>
      </c>
      <c r="E2781" s="53">
        <v>0</v>
      </c>
      <c r="F2781" s="53">
        <f t="shared" si="893"/>
        <v>0</v>
      </c>
      <c r="G2781" s="53">
        <f t="shared" si="894"/>
        <v>21150000</v>
      </c>
      <c r="H2781" s="67">
        <f t="shared" si="895"/>
        <v>0</v>
      </c>
    </row>
    <row r="2782" spans="1:11">
      <c r="A2782" s="66" t="s">
        <v>31</v>
      </c>
      <c r="B2782" s="33" t="s">
        <v>67</v>
      </c>
      <c r="C2782" s="53"/>
      <c r="D2782" s="53"/>
      <c r="E2782" s="53"/>
      <c r="F2782" s="53"/>
      <c r="G2782" s="53"/>
      <c r="H2782" s="67"/>
    </row>
    <row r="2783" spans="1:11">
      <c r="A2783" s="66" t="s">
        <v>31</v>
      </c>
      <c r="B2783" s="33" t="s">
        <v>68</v>
      </c>
      <c r="C2783" s="53">
        <v>121500000</v>
      </c>
      <c r="D2783" s="53">
        <v>0</v>
      </c>
      <c r="E2783" s="53">
        <v>0</v>
      </c>
      <c r="F2783" s="53">
        <f t="shared" ref="F2783:F2784" si="896">D2783+E2783</f>
        <v>0</v>
      </c>
      <c r="G2783" s="53">
        <f t="shared" ref="G2783:G2784" si="897">C2783-F2783</f>
        <v>121500000</v>
      </c>
      <c r="H2783" s="67">
        <f t="shared" ref="H2783:H2784" si="898">F2783/C2783*100</f>
        <v>0</v>
      </c>
    </row>
    <row r="2784" spans="1:11">
      <c r="A2784" s="66" t="s">
        <v>31</v>
      </c>
      <c r="B2784" s="33" t="s">
        <v>66</v>
      </c>
      <c r="C2784" s="53">
        <v>36450000</v>
      </c>
      <c r="D2784" s="53">
        <v>0</v>
      </c>
      <c r="E2784" s="53">
        <v>0</v>
      </c>
      <c r="F2784" s="53">
        <f t="shared" si="896"/>
        <v>0</v>
      </c>
      <c r="G2784" s="53">
        <f t="shared" si="897"/>
        <v>36450000</v>
      </c>
      <c r="H2784" s="67">
        <f t="shared" si="898"/>
        <v>0</v>
      </c>
    </row>
    <row r="2785" spans="1:8">
      <c r="A2785" s="66" t="s">
        <v>31</v>
      </c>
      <c r="B2785" s="33" t="s">
        <v>69</v>
      </c>
      <c r="C2785" s="53"/>
      <c r="D2785" s="53"/>
      <c r="E2785" s="53"/>
      <c r="F2785" s="53"/>
      <c r="G2785" s="53"/>
      <c r="H2785" s="67"/>
    </row>
    <row r="2786" spans="1:8">
      <c r="A2786" s="66" t="s">
        <v>31</v>
      </c>
      <c r="B2786" s="33" t="s">
        <v>68</v>
      </c>
      <c r="C2786" s="53">
        <v>37500000</v>
      </c>
      <c r="D2786" s="53">
        <v>0</v>
      </c>
      <c r="E2786" s="53">
        <v>0</v>
      </c>
      <c r="F2786" s="53">
        <f t="shared" ref="F2786:F2790" si="899">D2786+E2786</f>
        <v>0</v>
      </c>
      <c r="G2786" s="53">
        <f t="shared" ref="G2786:G2790" si="900">C2786-F2786</f>
        <v>37500000</v>
      </c>
      <c r="H2786" s="67">
        <f t="shared" ref="H2786:H2787" si="901">F2786/C2786*100</f>
        <v>0</v>
      </c>
    </row>
    <row r="2787" spans="1:8">
      <c r="A2787" s="66" t="s">
        <v>31</v>
      </c>
      <c r="B2787" s="33" t="s">
        <v>66</v>
      </c>
      <c r="C2787" s="53">
        <v>11250000</v>
      </c>
      <c r="D2787" s="53">
        <v>0</v>
      </c>
      <c r="E2787" s="53">
        <v>0</v>
      </c>
      <c r="F2787" s="53">
        <f t="shared" si="899"/>
        <v>0</v>
      </c>
      <c r="G2787" s="53">
        <f t="shared" si="900"/>
        <v>11250000</v>
      </c>
      <c r="H2787" s="67">
        <f t="shared" si="901"/>
        <v>0</v>
      </c>
    </row>
    <row r="2788" spans="1:8">
      <c r="A2788" s="66">
        <v>525121</v>
      </c>
      <c r="B2788" s="33" t="s">
        <v>70</v>
      </c>
      <c r="C2788" s="53"/>
      <c r="D2788" s="53">
        <v>0</v>
      </c>
      <c r="E2788" s="53"/>
      <c r="F2788" s="53">
        <f t="shared" si="899"/>
        <v>0</v>
      </c>
      <c r="G2788" s="53">
        <f t="shared" si="900"/>
        <v>0</v>
      </c>
      <c r="H2788" s="67"/>
    </row>
    <row r="2789" spans="1:8">
      <c r="A2789" s="66" t="s">
        <v>31</v>
      </c>
      <c r="B2789" s="33" t="s">
        <v>71</v>
      </c>
      <c r="C2789" s="53">
        <v>55171000</v>
      </c>
      <c r="D2789" s="53">
        <v>20657200</v>
      </c>
      <c r="E2789" s="53">
        <v>0</v>
      </c>
      <c r="F2789" s="53">
        <f t="shared" si="899"/>
        <v>20657200</v>
      </c>
      <c r="G2789" s="53">
        <f t="shared" si="900"/>
        <v>34513800</v>
      </c>
      <c r="H2789" s="67">
        <f t="shared" ref="H2789:H2790" si="902">F2789/C2789*100</f>
        <v>37.442134454695406</v>
      </c>
    </row>
    <row r="2790" spans="1:8">
      <c r="A2790" s="66" t="s">
        <v>31</v>
      </c>
      <c r="B2790" s="33" t="s">
        <v>72</v>
      </c>
      <c r="C2790" s="53">
        <v>105000000</v>
      </c>
      <c r="D2790" s="53">
        <v>85729600</v>
      </c>
      <c r="E2790" s="53">
        <v>0</v>
      </c>
      <c r="F2790" s="53">
        <f t="shared" si="899"/>
        <v>85729600</v>
      </c>
      <c r="G2790" s="53">
        <f t="shared" si="900"/>
        <v>19270400</v>
      </c>
      <c r="H2790" s="67">
        <f t="shared" si="902"/>
        <v>81.647238095238095</v>
      </c>
    </row>
    <row r="2791" spans="1:8">
      <c r="A2791" s="58" t="s">
        <v>50</v>
      </c>
      <c r="B2791" s="59" t="s">
        <v>51</v>
      </c>
      <c r="C2791" s="60"/>
      <c r="D2791" s="53"/>
      <c r="E2791" s="53"/>
      <c r="F2791" s="53"/>
      <c r="G2791" s="53"/>
      <c r="H2791" s="67"/>
    </row>
    <row r="2792" spans="1:8">
      <c r="A2792" s="66">
        <v>525113</v>
      </c>
      <c r="B2792" s="33" t="s">
        <v>39</v>
      </c>
      <c r="C2792" s="53"/>
      <c r="D2792" s="53"/>
      <c r="E2792" s="53"/>
      <c r="F2792" s="53"/>
      <c r="G2792" s="53"/>
      <c r="H2792" s="67"/>
    </row>
    <row r="2793" spans="1:8">
      <c r="A2793" s="66" t="s">
        <v>31</v>
      </c>
      <c r="B2793" s="33" t="s">
        <v>73</v>
      </c>
      <c r="C2793" s="53">
        <v>10500000</v>
      </c>
      <c r="D2793" s="53">
        <v>3300000</v>
      </c>
      <c r="E2793" s="53">
        <v>0</v>
      </c>
      <c r="F2793" s="53">
        <f t="shared" ref="F2793:F2795" si="903">D2793+E2793</f>
        <v>3300000</v>
      </c>
      <c r="G2793" s="53">
        <f t="shared" ref="G2793:G2795" si="904">C2793-F2793</f>
        <v>7200000</v>
      </c>
      <c r="H2793" s="67">
        <f t="shared" ref="H2793:H2795" si="905">F2793/C2793*100</f>
        <v>31.428571428571427</v>
      </c>
    </row>
    <row r="2794" spans="1:8">
      <c r="A2794" s="66" t="s">
        <v>31</v>
      </c>
      <c r="B2794" s="33" t="s">
        <v>74</v>
      </c>
      <c r="C2794" s="53">
        <v>10000000</v>
      </c>
      <c r="D2794" s="53">
        <v>1850000</v>
      </c>
      <c r="E2794" s="53">
        <v>0</v>
      </c>
      <c r="F2794" s="53">
        <f t="shared" si="903"/>
        <v>1850000</v>
      </c>
      <c r="G2794" s="53">
        <f t="shared" si="904"/>
        <v>8150000</v>
      </c>
      <c r="H2794" s="67">
        <f t="shared" si="905"/>
        <v>18.5</v>
      </c>
    </row>
    <row r="2795" spans="1:8">
      <c r="A2795" s="66"/>
      <c r="B2795" s="33" t="s">
        <v>158</v>
      </c>
      <c r="C2795" s="53">
        <v>8000000</v>
      </c>
      <c r="D2795" s="53">
        <v>0</v>
      </c>
      <c r="E2795" s="53">
        <v>0</v>
      </c>
      <c r="F2795" s="53">
        <f t="shared" si="903"/>
        <v>0</v>
      </c>
      <c r="G2795" s="53">
        <f t="shared" si="904"/>
        <v>8000000</v>
      </c>
      <c r="H2795" s="67">
        <f t="shared" si="905"/>
        <v>0</v>
      </c>
    </row>
    <row r="2796" spans="1:8">
      <c r="A2796" s="66">
        <v>525115</v>
      </c>
      <c r="B2796" s="33" t="s">
        <v>43</v>
      </c>
      <c r="C2796" s="53"/>
      <c r="D2796" s="53"/>
      <c r="E2796" s="53"/>
      <c r="F2796" s="53"/>
      <c r="G2796" s="53"/>
      <c r="H2796" s="67"/>
    </row>
    <row r="2797" spans="1:8">
      <c r="A2797" s="66" t="s">
        <v>31</v>
      </c>
      <c r="B2797" s="33" t="s">
        <v>160</v>
      </c>
      <c r="C2797" s="53">
        <v>3600000</v>
      </c>
      <c r="D2797" s="53">
        <v>0</v>
      </c>
      <c r="E2797" s="53">
        <v>0</v>
      </c>
      <c r="F2797" s="53">
        <f t="shared" ref="F2797:F2799" si="906">D2797+E2797</f>
        <v>0</v>
      </c>
      <c r="G2797" s="53">
        <f t="shared" ref="G2797:G2799" si="907">C2797-F2797</f>
        <v>3600000</v>
      </c>
      <c r="H2797" s="67">
        <f t="shared" ref="H2797:H2799" si="908">F2797/C2797*100</f>
        <v>0</v>
      </c>
    </row>
    <row r="2798" spans="1:8">
      <c r="A2798" s="66" t="s">
        <v>31</v>
      </c>
      <c r="B2798" s="33" t="s">
        <v>159</v>
      </c>
      <c r="C2798" s="53">
        <v>10500000</v>
      </c>
      <c r="D2798" s="53">
        <v>3150000</v>
      </c>
      <c r="E2798" s="53">
        <v>0</v>
      </c>
      <c r="F2798" s="53">
        <f t="shared" si="906"/>
        <v>3150000</v>
      </c>
      <c r="G2798" s="53">
        <f t="shared" si="907"/>
        <v>7350000</v>
      </c>
      <c r="H2798" s="67">
        <f t="shared" si="908"/>
        <v>30</v>
      </c>
    </row>
    <row r="2799" spans="1:8">
      <c r="A2799" s="66" t="s">
        <v>31</v>
      </c>
      <c r="B2799" s="33" t="s">
        <v>76</v>
      </c>
      <c r="C2799" s="53">
        <v>21000000</v>
      </c>
      <c r="D2799" s="53">
        <v>2700000</v>
      </c>
      <c r="E2799" s="53">
        <v>0</v>
      </c>
      <c r="F2799" s="53">
        <f t="shared" si="906"/>
        <v>2700000</v>
      </c>
      <c r="G2799" s="53">
        <f t="shared" si="907"/>
        <v>18300000</v>
      </c>
      <c r="H2799" s="67">
        <f t="shared" si="908"/>
        <v>12.857142857142856</v>
      </c>
    </row>
    <row r="2800" spans="1:8">
      <c r="A2800" s="58" t="s">
        <v>56</v>
      </c>
      <c r="B2800" s="59" t="s">
        <v>77</v>
      </c>
      <c r="C2800" s="60"/>
      <c r="D2800" s="53"/>
      <c r="E2800" s="60"/>
      <c r="F2800" s="53"/>
      <c r="G2800" s="53"/>
      <c r="H2800" s="67"/>
    </row>
    <row r="2801" spans="1:8">
      <c r="A2801" s="66">
        <v>525113</v>
      </c>
      <c r="B2801" s="33" t="s">
        <v>39</v>
      </c>
      <c r="C2801" s="53"/>
      <c r="D2801" s="53"/>
      <c r="E2801" s="53"/>
      <c r="F2801" s="53"/>
      <c r="G2801" s="53"/>
      <c r="H2801" s="67"/>
    </row>
    <row r="2802" spans="1:8">
      <c r="A2802" s="66" t="s">
        <v>31</v>
      </c>
      <c r="B2802" s="33" t="s">
        <v>78</v>
      </c>
      <c r="C2802" s="53">
        <v>6300000</v>
      </c>
      <c r="D2802" s="53">
        <v>2400000</v>
      </c>
      <c r="E2802" s="53">
        <v>0</v>
      </c>
      <c r="F2802" s="53">
        <f t="shared" ref="F2802:F2804" si="909">D2802+E2802</f>
        <v>2400000</v>
      </c>
      <c r="G2802" s="53">
        <f t="shared" ref="G2802:G2804" si="910">C2802-F2802</f>
        <v>3900000</v>
      </c>
      <c r="H2802" s="67">
        <f t="shared" ref="H2802:H2804" si="911">F2802/C2802*100</f>
        <v>38.095238095238095</v>
      </c>
    </row>
    <row r="2803" spans="1:8">
      <c r="A2803" s="66" t="s">
        <v>31</v>
      </c>
      <c r="B2803" s="33" t="s">
        <v>79</v>
      </c>
      <c r="C2803" s="53">
        <v>16000000</v>
      </c>
      <c r="D2803" s="53">
        <v>650000</v>
      </c>
      <c r="E2803" s="53">
        <v>0</v>
      </c>
      <c r="F2803" s="53">
        <f t="shared" si="909"/>
        <v>650000</v>
      </c>
      <c r="G2803" s="53">
        <f t="shared" si="910"/>
        <v>15350000</v>
      </c>
      <c r="H2803" s="67">
        <f t="shared" si="911"/>
        <v>4.0625</v>
      </c>
    </row>
    <row r="2804" spans="1:8">
      <c r="A2804" s="66"/>
      <c r="B2804" s="33" t="s">
        <v>158</v>
      </c>
      <c r="C2804" s="53">
        <v>20000000</v>
      </c>
      <c r="D2804" s="53">
        <v>0</v>
      </c>
      <c r="E2804" s="53">
        <v>0</v>
      </c>
      <c r="F2804" s="53">
        <f t="shared" si="909"/>
        <v>0</v>
      </c>
      <c r="G2804" s="53">
        <f t="shared" si="910"/>
        <v>20000000</v>
      </c>
      <c r="H2804" s="67">
        <f t="shared" si="911"/>
        <v>0</v>
      </c>
    </row>
    <row r="2805" spans="1:8">
      <c r="A2805" s="66">
        <v>525115</v>
      </c>
      <c r="B2805" s="33" t="s">
        <v>43</v>
      </c>
      <c r="C2805" s="53"/>
      <c r="D2805" s="53"/>
      <c r="E2805" s="53"/>
      <c r="F2805" s="53"/>
      <c r="G2805" s="53"/>
      <c r="H2805" s="67"/>
    </row>
    <row r="2806" spans="1:8">
      <c r="A2806" s="66" t="s">
        <v>31</v>
      </c>
      <c r="B2806" s="33" t="s">
        <v>75</v>
      </c>
      <c r="C2806" s="53">
        <v>6300000</v>
      </c>
      <c r="D2806" s="53">
        <v>3300000</v>
      </c>
      <c r="E2806" s="53">
        <v>0</v>
      </c>
      <c r="F2806" s="53">
        <f t="shared" ref="F2806:F2808" si="912">D2806+E2806</f>
        <v>3300000</v>
      </c>
      <c r="G2806" s="53">
        <f t="shared" ref="G2806:G2808" si="913">C2806-F2806</f>
        <v>3000000</v>
      </c>
      <c r="H2806" s="67">
        <f t="shared" ref="H2806:H2808" si="914">F2806/C2806*100</f>
        <v>52.380952380952387</v>
      </c>
    </row>
    <row r="2807" spans="1:8">
      <c r="A2807" s="66" t="s">
        <v>31</v>
      </c>
      <c r="B2807" s="33" t="s">
        <v>80</v>
      </c>
      <c r="C2807" s="53">
        <v>1500000</v>
      </c>
      <c r="D2807" s="53">
        <v>0</v>
      </c>
      <c r="E2807" s="53">
        <v>0</v>
      </c>
      <c r="F2807" s="53">
        <f t="shared" si="912"/>
        <v>0</v>
      </c>
      <c r="G2807" s="53">
        <f t="shared" si="913"/>
        <v>1500000</v>
      </c>
      <c r="H2807" s="67">
        <f t="shared" si="914"/>
        <v>0</v>
      </c>
    </row>
    <row r="2808" spans="1:8">
      <c r="A2808" s="66" t="s">
        <v>31</v>
      </c>
      <c r="B2808" s="33" t="s">
        <v>81</v>
      </c>
      <c r="C2808" s="53">
        <v>21000000</v>
      </c>
      <c r="D2808" s="53">
        <v>1800000</v>
      </c>
      <c r="E2808" s="53">
        <v>0</v>
      </c>
      <c r="F2808" s="53">
        <f t="shared" si="912"/>
        <v>1800000</v>
      </c>
      <c r="G2808" s="53">
        <f t="shared" si="913"/>
        <v>19200000</v>
      </c>
      <c r="H2808" s="67">
        <f t="shared" si="914"/>
        <v>8.5714285714285712</v>
      </c>
    </row>
    <row r="2809" spans="1:8">
      <c r="A2809" s="54">
        <v>53</v>
      </c>
      <c r="B2809" s="54" t="s">
        <v>82</v>
      </c>
      <c r="C2809" s="55"/>
      <c r="D2809" s="56"/>
      <c r="E2809" s="56"/>
      <c r="F2809" s="56"/>
      <c r="G2809" s="56"/>
      <c r="H2809" s="69"/>
    </row>
    <row r="2810" spans="1:8">
      <c r="A2810" s="58" t="s">
        <v>50</v>
      </c>
      <c r="B2810" s="59" t="s">
        <v>51</v>
      </c>
      <c r="C2810" s="60"/>
      <c r="D2810" s="53"/>
      <c r="E2810" s="60"/>
      <c r="F2810" s="53"/>
      <c r="G2810" s="53"/>
      <c r="H2810" s="67"/>
    </row>
    <row r="2811" spans="1:8">
      <c r="A2811" s="66">
        <v>525113</v>
      </c>
      <c r="B2811" s="33" t="s">
        <v>39</v>
      </c>
      <c r="C2811" s="53"/>
      <c r="D2811" s="53"/>
      <c r="E2811" s="53"/>
      <c r="F2811" s="53"/>
      <c r="G2811" s="53"/>
      <c r="H2811" s="67"/>
    </row>
    <row r="2812" spans="1:8">
      <c r="A2812" s="66" t="s">
        <v>31</v>
      </c>
      <c r="B2812" s="33" t="s">
        <v>103</v>
      </c>
      <c r="C2812" s="53">
        <v>1400000</v>
      </c>
      <c r="D2812" s="53">
        <v>1400000</v>
      </c>
      <c r="E2812" s="53">
        <v>0</v>
      </c>
      <c r="F2812" s="53">
        <f t="shared" ref="F2812:F2814" si="915">D2812+E2812</f>
        <v>1400000</v>
      </c>
      <c r="G2812" s="53">
        <f t="shared" ref="G2812:G2814" si="916">C2812-F2812</f>
        <v>0</v>
      </c>
      <c r="H2812" s="67">
        <f t="shared" ref="H2812:H2814" si="917">F2812/C2812*100</f>
        <v>100</v>
      </c>
    </row>
    <row r="2813" spans="1:8">
      <c r="A2813" s="66"/>
      <c r="B2813" s="33" t="s">
        <v>491</v>
      </c>
      <c r="C2813" s="53">
        <v>3650000</v>
      </c>
      <c r="D2813" s="53">
        <v>2350000</v>
      </c>
      <c r="E2813" s="53">
        <v>0</v>
      </c>
      <c r="F2813" s="53">
        <f t="shared" si="915"/>
        <v>2350000</v>
      </c>
      <c r="G2813" s="53">
        <f t="shared" si="916"/>
        <v>1300000</v>
      </c>
      <c r="H2813" s="67">
        <f t="shared" si="917"/>
        <v>64.38356164383562</v>
      </c>
    </row>
    <row r="2814" spans="1:8">
      <c r="A2814" s="66"/>
      <c r="B2814" s="33" t="s">
        <v>492</v>
      </c>
      <c r="C2814" s="53">
        <v>1175000</v>
      </c>
      <c r="D2814" s="53">
        <v>0</v>
      </c>
      <c r="E2814" s="53">
        <v>0</v>
      </c>
      <c r="F2814" s="53">
        <f t="shared" si="915"/>
        <v>0</v>
      </c>
      <c r="G2814" s="53">
        <f t="shared" si="916"/>
        <v>1175000</v>
      </c>
      <c r="H2814" s="67">
        <f t="shared" si="917"/>
        <v>0</v>
      </c>
    </row>
    <row r="2815" spans="1:8">
      <c r="A2815" s="66">
        <v>525115</v>
      </c>
      <c r="B2815" s="33" t="s">
        <v>43</v>
      </c>
      <c r="C2815" s="53"/>
      <c r="D2815" s="53"/>
      <c r="E2815" s="53"/>
      <c r="F2815" s="53"/>
      <c r="G2815" s="53"/>
      <c r="H2815" s="67"/>
    </row>
    <row r="2816" spans="1:8">
      <c r="A2816" s="66" t="s">
        <v>31</v>
      </c>
      <c r="B2816" s="33" t="s">
        <v>392</v>
      </c>
      <c r="C2816" s="53">
        <v>1200000</v>
      </c>
      <c r="D2816" s="53">
        <v>1080000</v>
      </c>
      <c r="E2816" s="53"/>
      <c r="F2816" s="53">
        <f t="shared" ref="F2816:F2822" si="918">D2816+E2816</f>
        <v>1080000</v>
      </c>
      <c r="G2816" s="53">
        <f t="shared" ref="G2816:G2822" si="919">C2816-F2816</f>
        <v>120000</v>
      </c>
      <c r="H2816" s="67">
        <f t="shared" ref="H2816:H2819" si="920">F2816/C2816*100</f>
        <v>90</v>
      </c>
    </row>
    <row r="2817" spans="1:8">
      <c r="A2817" s="66" t="s">
        <v>31</v>
      </c>
      <c r="B2817" s="33" t="s">
        <v>445</v>
      </c>
      <c r="C2817" s="53">
        <v>400000</v>
      </c>
      <c r="D2817" s="53">
        <v>300000</v>
      </c>
      <c r="E2817" s="53">
        <v>0</v>
      </c>
      <c r="F2817" s="53">
        <f t="shared" si="918"/>
        <v>300000</v>
      </c>
      <c r="G2817" s="53">
        <f t="shared" si="919"/>
        <v>100000</v>
      </c>
      <c r="H2817" s="67">
        <f t="shared" si="920"/>
        <v>75</v>
      </c>
    </row>
    <row r="2818" spans="1:8">
      <c r="A2818" s="66" t="s">
        <v>31</v>
      </c>
      <c r="B2818" s="33" t="s">
        <v>394</v>
      </c>
      <c r="C2818" s="53">
        <v>7000000</v>
      </c>
      <c r="D2818" s="53">
        <v>5970000</v>
      </c>
      <c r="E2818" s="53">
        <v>0</v>
      </c>
      <c r="F2818" s="53">
        <f t="shared" si="918"/>
        <v>5970000</v>
      </c>
      <c r="G2818" s="53">
        <f t="shared" si="919"/>
        <v>1030000</v>
      </c>
      <c r="H2818" s="67">
        <f t="shared" si="920"/>
        <v>85.285714285714292</v>
      </c>
    </row>
    <row r="2819" spans="1:8">
      <c r="A2819" s="66" t="s">
        <v>31</v>
      </c>
      <c r="B2819" s="33" t="s">
        <v>395</v>
      </c>
      <c r="C2819" s="53">
        <v>4200000</v>
      </c>
      <c r="D2819" s="53">
        <v>2000000</v>
      </c>
      <c r="E2819" s="53"/>
      <c r="F2819" s="53">
        <f t="shared" si="918"/>
        <v>2000000</v>
      </c>
      <c r="G2819" s="53">
        <f t="shared" si="919"/>
        <v>2200000</v>
      </c>
      <c r="H2819" s="67">
        <f t="shared" si="920"/>
        <v>47.619047619047613</v>
      </c>
    </row>
    <row r="2820" spans="1:8">
      <c r="A2820" s="66"/>
      <c r="B2820" s="316" t="s">
        <v>396</v>
      </c>
      <c r="C2820" s="317">
        <v>2000000</v>
      </c>
      <c r="D2820" s="317">
        <v>5000000</v>
      </c>
      <c r="E2820" s="317">
        <v>0</v>
      </c>
      <c r="F2820" s="317">
        <f t="shared" si="918"/>
        <v>5000000</v>
      </c>
      <c r="G2820" s="317">
        <f t="shared" si="919"/>
        <v>-3000000</v>
      </c>
      <c r="H2820" s="318">
        <f>F2820/C2820*100</f>
        <v>250</v>
      </c>
    </row>
    <row r="2821" spans="1:8">
      <c r="A2821" s="66" t="s">
        <v>31</v>
      </c>
      <c r="B2821" s="33" t="s">
        <v>87</v>
      </c>
      <c r="C2821" s="53">
        <v>6000000</v>
      </c>
      <c r="D2821" s="53">
        <v>2000000</v>
      </c>
      <c r="E2821" s="53">
        <v>400000</v>
      </c>
      <c r="F2821" s="53">
        <f t="shared" si="918"/>
        <v>2400000</v>
      </c>
      <c r="G2821" s="53">
        <f t="shared" si="919"/>
        <v>3600000</v>
      </c>
      <c r="H2821" s="67">
        <f t="shared" ref="H2821:H2822" si="921">F2821/C2821*100</f>
        <v>40</v>
      </c>
    </row>
    <row r="2822" spans="1:8">
      <c r="A2822" s="66" t="s">
        <v>31</v>
      </c>
      <c r="B2822" s="33" t="s">
        <v>88</v>
      </c>
      <c r="C2822" s="53">
        <v>2250000</v>
      </c>
      <c r="D2822" s="53">
        <v>1600000</v>
      </c>
      <c r="E2822" s="53">
        <v>0</v>
      </c>
      <c r="F2822" s="53">
        <f t="shared" si="918"/>
        <v>1600000</v>
      </c>
      <c r="G2822" s="53">
        <f t="shared" si="919"/>
        <v>650000</v>
      </c>
      <c r="H2822" s="67">
        <f t="shared" si="921"/>
        <v>71.111111111111114</v>
      </c>
    </row>
    <row r="2823" spans="1:8">
      <c r="A2823" s="66">
        <v>525119</v>
      </c>
      <c r="B2823" s="33" t="s">
        <v>63</v>
      </c>
      <c r="C2823" s="53"/>
      <c r="D2823" s="53"/>
      <c r="E2823" s="53"/>
      <c r="F2823" s="53"/>
      <c r="G2823" s="53"/>
      <c r="H2823" s="67"/>
    </row>
    <row r="2824" spans="1:8">
      <c r="A2824" s="66" t="s">
        <v>31</v>
      </c>
      <c r="B2824" s="33" t="s">
        <v>89</v>
      </c>
      <c r="C2824" s="53">
        <v>1150000</v>
      </c>
      <c r="D2824" s="53">
        <v>1120000</v>
      </c>
      <c r="E2824" s="53">
        <v>0</v>
      </c>
      <c r="F2824" s="53">
        <f t="shared" ref="F2824:F2827" si="922">D2824+E2824</f>
        <v>1120000</v>
      </c>
      <c r="G2824" s="53">
        <f t="shared" ref="G2824:G2827" si="923">C2824-F2824</f>
        <v>30000</v>
      </c>
      <c r="H2824" s="67">
        <f t="shared" ref="H2824:H2827" si="924">F2824/C2824*100</f>
        <v>97.391304347826093</v>
      </c>
    </row>
    <row r="2825" spans="1:8">
      <c r="A2825" s="66" t="s">
        <v>31</v>
      </c>
      <c r="B2825" s="33" t="s">
        <v>90</v>
      </c>
      <c r="C2825" s="53">
        <v>20000000</v>
      </c>
      <c r="D2825" s="53">
        <v>20000000</v>
      </c>
      <c r="E2825" s="53">
        <v>0</v>
      </c>
      <c r="F2825" s="53">
        <f t="shared" si="922"/>
        <v>20000000</v>
      </c>
      <c r="G2825" s="53">
        <f t="shared" si="923"/>
        <v>0</v>
      </c>
      <c r="H2825" s="67">
        <f t="shared" si="924"/>
        <v>100</v>
      </c>
    </row>
    <row r="2826" spans="1:8">
      <c r="A2826" s="66" t="s">
        <v>31</v>
      </c>
      <c r="B2826" s="33" t="s">
        <v>99</v>
      </c>
      <c r="C2826" s="53">
        <v>46000000</v>
      </c>
      <c r="D2826" s="53">
        <v>45072000</v>
      </c>
      <c r="E2826" s="53">
        <v>0</v>
      </c>
      <c r="F2826" s="53">
        <f t="shared" si="922"/>
        <v>45072000</v>
      </c>
      <c r="G2826" s="53">
        <f t="shared" si="923"/>
        <v>928000</v>
      </c>
      <c r="H2826" s="67">
        <f t="shared" si="924"/>
        <v>97.982608695652175</v>
      </c>
    </row>
    <row r="2827" spans="1:8">
      <c r="A2827" s="66" t="s">
        <v>31</v>
      </c>
      <c r="B2827" s="33" t="s">
        <v>101</v>
      </c>
      <c r="C2827" s="53">
        <v>23000000</v>
      </c>
      <c r="D2827" s="53">
        <v>23000000</v>
      </c>
      <c r="E2827" s="53">
        <v>0</v>
      </c>
      <c r="F2827" s="53">
        <f t="shared" si="922"/>
        <v>23000000</v>
      </c>
      <c r="G2827" s="53">
        <f t="shared" si="923"/>
        <v>0</v>
      </c>
      <c r="H2827" s="67">
        <f t="shared" si="924"/>
        <v>100</v>
      </c>
    </row>
    <row r="2828" spans="1:8">
      <c r="A2828" s="58" t="s">
        <v>56</v>
      </c>
      <c r="B2828" s="59" t="s">
        <v>102</v>
      </c>
      <c r="C2828" s="53"/>
      <c r="D2828" s="53"/>
      <c r="E2828" s="60"/>
      <c r="F2828" s="53"/>
      <c r="G2828" s="53"/>
      <c r="H2828" s="67"/>
    </row>
    <row r="2829" spans="1:8">
      <c r="A2829" s="66">
        <v>525113</v>
      </c>
      <c r="B2829" s="33" t="s">
        <v>39</v>
      </c>
      <c r="C2829" s="53"/>
      <c r="D2829" s="53"/>
      <c r="E2829" s="53"/>
      <c r="F2829" s="53"/>
      <c r="G2829" s="53"/>
      <c r="H2829" s="67"/>
    </row>
    <row r="2830" spans="1:8">
      <c r="A2830" s="66" t="s">
        <v>31</v>
      </c>
      <c r="B2830" s="33" t="s">
        <v>103</v>
      </c>
      <c r="C2830" s="53">
        <v>3600000</v>
      </c>
      <c r="D2830" s="53">
        <v>0</v>
      </c>
      <c r="E2830" s="53">
        <v>0</v>
      </c>
      <c r="F2830" s="53">
        <f t="shared" ref="F2830" si="925">D2830+E2830</f>
        <v>0</v>
      </c>
      <c r="G2830" s="53">
        <f t="shared" ref="G2830" si="926">C2830-F2830</f>
        <v>3600000</v>
      </c>
      <c r="H2830" s="67">
        <f t="shared" ref="H2830" si="927">F2830/C2830*100</f>
        <v>0</v>
      </c>
    </row>
    <row r="2831" spans="1:8">
      <c r="A2831" s="66">
        <v>525115</v>
      </c>
      <c r="B2831" s="33" t="s">
        <v>43</v>
      </c>
      <c r="C2831" s="53"/>
      <c r="D2831" s="53"/>
      <c r="E2831" s="53"/>
      <c r="F2831" s="53"/>
      <c r="G2831" s="53"/>
      <c r="H2831" s="67"/>
    </row>
    <row r="2832" spans="1:8">
      <c r="A2832" s="66" t="s">
        <v>31</v>
      </c>
      <c r="B2832" s="33" t="s">
        <v>401</v>
      </c>
      <c r="C2832" s="53">
        <v>5700000</v>
      </c>
      <c r="D2832" s="53">
        <v>0</v>
      </c>
      <c r="E2832" s="53"/>
      <c r="F2832" s="53">
        <f t="shared" ref="F2832:F2834" si="928">D2832+E2832</f>
        <v>0</v>
      </c>
      <c r="G2832" s="53">
        <f t="shared" ref="G2832:G2834" si="929">C2832-F2832</f>
        <v>5700000</v>
      </c>
      <c r="H2832" s="67">
        <f t="shared" ref="H2832:H2834" si="930">F2832/C2832*100</f>
        <v>0</v>
      </c>
    </row>
    <row r="2833" spans="1:8">
      <c r="A2833" s="66" t="s">
        <v>31</v>
      </c>
      <c r="B2833" s="33" t="s">
        <v>402</v>
      </c>
      <c r="C2833" s="53">
        <v>4500000</v>
      </c>
      <c r="D2833" s="53">
        <v>0</v>
      </c>
      <c r="E2833" s="53"/>
      <c r="F2833" s="53">
        <f t="shared" si="928"/>
        <v>0</v>
      </c>
      <c r="G2833" s="53">
        <f t="shared" si="929"/>
        <v>4500000</v>
      </c>
      <c r="H2833" s="67">
        <f t="shared" si="930"/>
        <v>0</v>
      </c>
    </row>
    <row r="2834" spans="1:8">
      <c r="A2834" s="66" t="s">
        <v>31</v>
      </c>
      <c r="B2834" s="33" t="s">
        <v>110</v>
      </c>
      <c r="C2834" s="53">
        <v>5600000</v>
      </c>
      <c r="D2834" s="53">
        <v>0</v>
      </c>
      <c r="E2834" s="53">
        <v>0</v>
      </c>
      <c r="F2834" s="53">
        <f t="shared" si="928"/>
        <v>0</v>
      </c>
      <c r="G2834" s="53">
        <f t="shared" si="929"/>
        <v>5600000</v>
      </c>
      <c r="H2834" s="67">
        <f t="shared" si="930"/>
        <v>0</v>
      </c>
    </row>
    <row r="2835" spans="1:8">
      <c r="A2835" s="66">
        <v>525119</v>
      </c>
      <c r="B2835" s="33" t="s">
        <v>63</v>
      </c>
      <c r="C2835" s="53"/>
      <c r="D2835" s="53"/>
      <c r="E2835" s="53"/>
      <c r="F2835" s="53"/>
      <c r="G2835" s="53"/>
      <c r="H2835" s="67"/>
    </row>
    <row r="2836" spans="1:8">
      <c r="A2836" s="66" t="s">
        <v>31</v>
      </c>
      <c r="B2836" s="33" t="s">
        <v>115</v>
      </c>
      <c r="C2836" s="53">
        <v>3000000</v>
      </c>
      <c r="D2836" s="53">
        <v>0</v>
      </c>
      <c r="E2836" s="53">
        <v>0</v>
      </c>
      <c r="F2836" s="53">
        <f t="shared" ref="F2836:F2842" si="931">D2836+E2836</f>
        <v>0</v>
      </c>
      <c r="G2836" s="53">
        <f t="shared" ref="G2836:G2842" si="932">C2836-F2836</f>
        <v>3000000</v>
      </c>
      <c r="H2836" s="67">
        <f t="shared" ref="H2836:H2842" si="933">F2836/C2836*100</f>
        <v>0</v>
      </c>
    </row>
    <row r="2837" spans="1:8">
      <c r="A2837" s="70" t="s">
        <v>31</v>
      </c>
      <c r="B2837" s="33" t="s">
        <v>117</v>
      </c>
      <c r="C2837" s="53">
        <v>20000000</v>
      </c>
      <c r="D2837" s="53">
        <v>0</v>
      </c>
      <c r="E2837" s="53">
        <v>0</v>
      </c>
      <c r="F2837" s="53">
        <f t="shared" si="931"/>
        <v>0</v>
      </c>
      <c r="G2837" s="53">
        <f t="shared" si="932"/>
        <v>20000000</v>
      </c>
      <c r="H2837" s="67">
        <f t="shared" si="933"/>
        <v>0</v>
      </c>
    </row>
    <row r="2838" spans="1:8">
      <c r="A2838" s="66"/>
      <c r="B2838" s="33" t="s">
        <v>127</v>
      </c>
      <c r="C2838" s="53">
        <v>6150000</v>
      </c>
      <c r="D2838" s="53">
        <v>0</v>
      </c>
      <c r="E2838" s="53">
        <v>0</v>
      </c>
      <c r="F2838" s="53">
        <f t="shared" si="931"/>
        <v>0</v>
      </c>
      <c r="G2838" s="53">
        <f t="shared" si="932"/>
        <v>6150000</v>
      </c>
      <c r="H2838" s="67">
        <f t="shared" si="933"/>
        <v>0</v>
      </c>
    </row>
    <row r="2839" spans="1:8">
      <c r="A2839" s="66"/>
      <c r="B2839" s="33" t="s">
        <v>129</v>
      </c>
      <c r="C2839" s="53">
        <v>28700000</v>
      </c>
      <c r="D2839" s="53">
        <v>0</v>
      </c>
      <c r="E2839" s="53">
        <v>0</v>
      </c>
      <c r="F2839" s="53">
        <f t="shared" si="931"/>
        <v>0</v>
      </c>
      <c r="G2839" s="53">
        <f t="shared" si="932"/>
        <v>28700000</v>
      </c>
      <c r="H2839" s="67">
        <f t="shared" si="933"/>
        <v>0</v>
      </c>
    </row>
    <row r="2840" spans="1:8">
      <c r="A2840" s="66"/>
      <c r="B2840" s="33" t="s">
        <v>405</v>
      </c>
      <c r="C2840" s="53">
        <v>4100000</v>
      </c>
      <c r="D2840" s="53">
        <v>0</v>
      </c>
      <c r="E2840" s="53">
        <v>0</v>
      </c>
      <c r="F2840" s="53">
        <f t="shared" si="931"/>
        <v>0</v>
      </c>
      <c r="G2840" s="53">
        <f t="shared" si="932"/>
        <v>4100000</v>
      </c>
      <c r="H2840" s="67">
        <f t="shared" si="933"/>
        <v>0</v>
      </c>
    </row>
    <row r="2841" spans="1:8">
      <c r="A2841" s="66"/>
      <c r="B2841" s="33" t="s">
        <v>131</v>
      </c>
      <c r="C2841" s="53">
        <v>6150000</v>
      </c>
      <c r="D2841" s="53">
        <v>0</v>
      </c>
      <c r="E2841" s="53">
        <v>0</v>
      </c>
      <c r="F2841" s="53">
        <f t="shared" si="931"/>
        <v>0</v>
      </c>
      <c r="G2841" s="53">
        <f t="shared" si="932"/>
        <v>6150000</v>
      </c>
      <c r="H2841" s="67">
        <f t="shared" si="933"/>
        <v>0</v>
      </c>
    </row>
    <row r="2842" spans="1:8">
      <c r="A2842" s="70"/>
      <c r="B2842" s="33" t="s">
        <v>132</v>
      </c>
      <c r="C2842" s="53">
        <v>2000000</v>
      </c>
      <c r="D2842" s="53">
        <v>0</v>
      </c>
      <c r="E2842" s="53">
        <v>0</v>
      </c>
      <c r="F2842" s="53">
        <f t="shared" si="931"/>
        <v>0</v>
      </c>
      <c r="G2842" s="53">
        <f t="shared" si="932"/>
        <v>2000000</v>
      </c>
      <c r="H2842" s="67">
        <f t="shared" si="933"/>
        <v>0</v>
      </c>
    </row>
    <row r="2843" spans="1:8">
      <c r="A2843" s="58" t="s">
        <v>59</v>
      </c>
      <c r="B2843" s="59" t="s">
        <v>60</v>
      </c>
      <c r="C2843" s="53"/>
      <c r="D2843" s="53"/>
      <c r="E2843" s="60"/>
      <c r="F2843" s="53"/>
      <c r="G2843" s="53"/>
      <c r="H2843" s="67"/>
    </row>
    <row r="2844" spans="1:8">
      <c r="A2844" s="66">
        <v>525113</v>
      </c>
      <c r="B2844" s="33" t="s">
        <v>39</v>
      </c>
      <c r="C2844" s="53"/>
      <c r="D2844" s="53"/>
      <c r="E2844" s="53"/>
      <c r="F2844" s="53"/>
      <c r="G2844" s="53"/>
      <c r="H2844" s="67"/>
    </row>
    <row r="2845" spans="1:8">
      <c r="A2845" s="66" t="s">
        <v>31</v>
      </c>
      <c r="B2845" s="33" t="s">
        <v>133</v>
      </c>
      <c r="C2845" s="53">
        <v>12000000</v>
      </c>
      <c r="D2845" s="53">
        <v>0</v>
      </c>
      <c r="E2845" s="53">
        <v>0</v>
      </c>
      <c r="F2845" s="53">
        <f t="shared" ref="F2845:F2848" si="934">D2845+E2845</f>
        <v>0</v>
      </c>
      <c r="G2845" s="53">
        <f t="shared" ref="G2845:G2848" si="935">C2845-F2845</f>
        <v>12000000</v>
      </c>
      <c r="H2845" s="67">
        <f t="shared" ref="H2845:H2848" si="936">F2845/C2845*100</f>
        <v>0</v>
      </c>
    </row>
    <row r="2846" spans="1:8">
      <c r="A2846" s="66" t="s">
        <v>31</v>
      </c>
      <c r="B2846" s="33" t="s">
        <v>134</v>
      </c>
      <c r="C2846" s="53">
        <v>9600000</v>
      </c>
      <c r="D2846" s="53">
        <v>0</v>
      </c>
      <c r="E2846" s="53">
        <v>0</v>
      </c>
      <c r="F2846" s="53">
        <f t="shared" si="934"/>
        <v>0</v>
      </c>
      <c r="G2846" s="53">
        <f t="shared" si="935"/>
        <v>9600000</v>
      </c>
      <c r="H2846" s="67">
        <f t="shared" si="936"/>
        <v>0</v>
      </c>
    </row>
    <row r="2847" spans="1:8">
      <c r="A2847" s="66" t="s">
        <v>31</v>
      </c>
      <c r="B2847" s="33" t="s">
        <v>135</v>
      </c>
      <c r="C2847" s="53">
        <v>3600000</v>
      </c>
      <c r="D2847" s="53">
        <v>0</v>
      </c>
      <c r="E2847" s="53">
        <v>0</v>
      </c>
      <c r="F2847" s="53">
        <f t="shared" si="934"/>
        <v>0</v>
      </c>
      <c r="G2847" s="53">
        <f t="shared" si="935"/>
        <v>3600000</v>
      </c>
      <c r="H2847" s="67">
        <f t="shared" si="936"/>
        <v>0</v>
      </c>
    </row>
    <row r="2848" spans="1:8">
      <c r="A2848" s="66" t="s">
        <v>31</v>
      </c>
      <c r="B2848" s="33" t="s">
        <v>73</v>
      </c>
      <c r="C2848" s="53">
        <v>14400000</v>
      </c>
      <c r="D2848" s="53">
        <v>0</v>
      </c>
      <c r="E2848" s="53">
        <v>0</v>
      </c>
      <c r="F2848" s="53">
        <f t="shared" si="934"/>
        <v>0</v>
      </c>
      <c r="G2848" s="53">
        <f t="shared" si="935"/>
        <v>14400000</v>
      </c>
      <c r="H2848" s="67">
        <f t="shared" si="936"/>
        <v>0</v>
      </c>
    </row>
    <row r="2849" spans="1:10">
      <c r="A2849" s="66">
        <v>525115</v>
      </c>
      <c r="B2849" s="33" t="s">
        <v>43</v>
      </c>
      <c r="C2849" s="53"/>
      <c r="D2849" s="53"/>
      <c r="E2849" s="53"/>
      <c r="F2849" s="53"/>
      <c r="G2849" s="53"/>
      <c r="H2849" s="67"/>
    </row>
    <row r="2850" spans="1:10">
      <c r="A2850" s="66" t="s">
        <v>31</v>
      </c>
      <c r="B2850" s="33" t="s">
        <v>136</v>
      </c>
      <c r="C2850" s="53">
        <v>18750000</v>
      </c>
      <c r="D2850" s="53">
        <v>0</v>
      </c>
      <c r="E2850" s="53">
        <v>0</v>
      </c>
      <c r="F2850" s="53">
        <f t="shared" ref="F2850:F2854" si="937">D2850+E2850</f>
        <v>0</v>
      </c>
      <c r="G2850" s="53">
        <f t="shared" ref="G2850:G2854" si="938">C2850-F2850</f>
        <v>18750000</v>
      </c>
      <c r="H2850" s="67">
        <f t="shared" ref="H2850:H2853" si="939">F2850/C2850*100</f>
        <v>0</v>
      </c>
    </row>
    <row r="2851" spans="1:10">
      <c r="A2851" s="66" t="s">
        <v>31</v>
      </c>
      <c r="B2851" s="33" t="s">
        <v>137</v>
      </c>
      <c r="C2851" s="53">
        <v>5000000</v>
      </c>
      <c r="D2851" s="53">
        <v>0</v>
      </c>
      <c r="E2851" s="53">
        <v>0</v>
      </c>
      <c r="F2851" s="53">
        <f t="shared" si="937"/>
        <v>0</v>
      </c>
      <c r="G2851" s="53">
        <f t="shared" si="938"/>
        <v>5000000</v>
      </c>
      <c r="H2851" s="67">
        <f t="shared" si="939"/>
        <v>0</v>
      </c>
    </row>
    <row r="2852" spans="1:10">
      <c r="A2852" s="66" t="s">
        <v>31</v>
      </c>
      <c r="B2852" s="33" t="s">
        <v>138</v>
      </c>
      <c r="C2852" s="53">
        <v>6000000</v>
      </c>
      <c r="D2852" s="53">
        <v>600000</v>
      </c>
      <c r="E2852" s="53">
        <v>0</v>
      </c>
      <c r="F2852" s="53">
        <f t="shared" si="937"/>
        <v>600000</v>
      </c>
      <c r="G2852" s="53">
        <f t="shared" si="938"/>
        <v>5400000</v>
      </c>
      <c r="H2852" s="67">
        <f t="shared" si="939"/>
        <v>10</v>
      </c>
    </row>
    <row r="2853" spans="1:10">
      <c r="A2853" s="66" t="s">
        <v>31</v>
      </c>
      <c r="B2853" s="33" t="s">
        <v>139</v>
      </c>
      <c r="C2853" s="53">
        <v>6300000</v>
      </c>
      <c r="D2853" s="53">
        <v>1200000</v>
      </c>
      <c r="E2853" s="53">
        <v>1100000</v>
      </c>
      <c r="F2853" s="53">
        <f t="shared" si="937"/>
        <v>2300000</v>
      </c>
      <c r="G2853" s="53">
        <f t="shared" si="938"/>
        <v>4000000</v>
      </c>
      <c r="H2853" s="67">
        <f t="shared" si="939"/>
        <v>36.507936507936506</v>
      </c>
    </row>
    <row r="2854" spans="1:10">
      <c r="A2854" s="66"/>
      <c r="B2854" s="33" t="s">
        <v>142</v>
      </c>
      <c r="C2854" s="53">
        <v>3600000</v>
      </c>
      <c r="D2854" s="53">
        <v>0</v>
      </c>
      <c r="E2854" s="53">
        <v>0</v>
      </c>
      <c r="F2854" s="53">
        <f t="shared" si="937"/>
        <v>0</v>
      </c>
      <c r="G2854" s="53">
        <f t="shared" si="938"/>
        <v>3600000</v>
      </c>
      <c r="H2854" s="67">
        <f>F2854/C2854*100</f>
        <v>0</v>
      </c>
    </row>
    <row r="2855" spans="1:10">
      <c r="A2855" s="66">
        <v>525119</v>
      </c>
      <c r="B2855" s="33" t="s">
        <v>63</v>
      </c>
      <c r="C2855" s="53"/>
      <c r="D2855" s="53"/>
      <c r="E2855" s="53"/>
      <c r="F2855" s="53"/>
      <c r="G2855" s="53"/>
      <c r="H2855" s="67"/>
    </row>
    <row r="2856" spans="1:10">
      <c r="A2856" s="66" t="s">
        <v>31</v>
      </c>
      <c r="B2856" s="33" t="s">
        <v>143</v>
      </c>
      <c r="C2856" s="53">
        <v>35000000</v>
      </c>
      <c r="D2856" s="53">
        <v>0</v>
      </c>
      <c r="E2856" s="53">
        <v>0</v>
      </c>
      <c r="F2856" s="53">
        <f t="shared" ref="F2856:F2859" si="940">D2856+E2856</f>
        <v>0</v>
      </c>
      <c r="G2856" s="53">
        <f t="shared" ref="G2856:G2859" si="941">C2856-F2856</f>
        <v>35000000</v>
      </c>
      <c r="H2856" s="67">
        <f t="shared" ref="H2856:H2859" si="942">F2856/C2856*100</f>
        <v>0</v>
      </c>
    </row>
    <row r="2857" spans="1:10">
      <c r="A2857" s="66" t="s">
        <v>31</v>
      </c>
      <c r="B2857" s="33" t="s">
        <v>144</v>
      </c>
      <c r="C2857" s="53">
        <v>20000000</v>
      </c>
      <c r="D2857" s="53">
        <v>0</v>
      </c>
      <c r="E2857" s="53">
        <v>0</v>
      </c>
      <c r="F2857" s="53">
        <f t="shared" si="940"/>
        <v>0</v>
      </c>
      <c r="G2857" s="53">
        <f t="shared" si="941"/>
        <v>20000000</v>
      </c>
      <c r="H2857" s="67">
        <f t="shared" si="942"/>
        <v>0</v>
      </c>
    </row>
    <row r="2858" spans="1:10">
      <c r="A2858" s="66" t="s">
        <v>31</v>
      </c>
      <c r="B2858" s="33" t="s">
        <v>145</v>
      </c>
      <c r="C2858" s="53">
        <v>18750000</v>
      </c>
      <c r="D2858" s="53">
        <v>0</v>
      </c>
      <c r="E2858" s="53">
        <v>0</v>
      </c>
      <c r="F2858" s="53">
        <f>D2858+E2858</f>
        <v>0</v>
      </c>
      <c r="G2858" s="53">
        <f t="shared" si="941"/>
        <v>18750000</v>
      </c>
      <c r="H2858" s="67">
        <f t="shared" si="942"/>
        <v>0</v>
      </c>
    </row>
    <row r="2859" spans="1:10">
      <c r="A2859" s="66" t="s">
        <v>31</v>
      </c>
      <c r="B2859" s="33" t="s">
        <v>146</v>
      </c>
      <c r="C2859" s="53">
        <v>3750000</v>
      </c>
      <c r="D2859" s="53">
        <v>0</v>
      </c>
      <c r="E2859" s="53">
        <v>0</v>
      </c>
      <c r="F2859" s="53">
        <f t="shared" si="940"/>
        <v>0</v>
      </c>
      <c r="G2859" s="53">
        <f t="shared" si="941"/>
        <v>3750000</v>
      </c>
      <c r="H2859" s="67">
        <f t="shared" si="942"/>
        <v>0</v>
      </c>
    </row>
    <row r="2860" spans="1:10">
      <c r="A2860" s="54">
        <v>54</v>
      </c>
      <c r="B2860" s="54" t="s">
        <v>147</v>
      </c>
      <c r="C2860" s="55"/>
      <c r="D2860" s="56"/>
      <c r="E2860" s="56"/>
      <c r="F2860" s="69"/>
      <c r="G2860" s="69"/>
      <c r="H2860" s="69"/>
    </row>
    <row r="2861" spans="1:10">
      <c r="A2861" s="58" t="s">
        <v>50</v>
      </c>
      <c r="B2861" s="59" t="s">
        <v>51</v>
      </c>
      <c r="C2861" s="60"/>
      <c r="D2861" s="59"/>
      <c r="E2861" s="60"/>
      <c r="F2861" s="53"/>
      <c r="G2861" s="53"/>
      <c r="H2861" s="67"/>
      <c r="J2861" s="24"/>
    </row>
    <row r="2862" spans="1:10">
      <c r="A2862" s="61">
        <v>525113</v>
      </c>
      <c r="B2862" s="62" t="s">
        <v>39</v>
      </c>
      <c r="C2862" s="60"/>
      <c r="D2862" s="59"/>
      <c r="E2862" s="60"/>
      <c r="F2862" s="53"/>
      <c r="G2862" s="53"/>
      <c r="H2862" s="67"/>
    </row>
    <row r="2863" spans="1:10">
      <c r="A2863" s="66" t="s">
        <v>31</v>
      </c>
      <c r="B2863" s="33" t="s">
        <v>148</v>
      </c>
      <c r="C2863" s="53">
        <v>3900000</v>
      </c>
      <c r="D2863" s="53">
        <v>0</v>
      </c>
      <c r="E2863" s="53">
        <v>0</v>
      </c>
      <c r="F2863" s="53">
        <f t="shared" ref="F2863:F2866" si="943">D2863+E2863</f>
        <v>0</v>
      </c>
      <c r="G2863" s="53">
        <f t="shared" ref="G2863:G2866" si="944">C2863-F2863</f>
        <v>3900000</v>
      </c>
      <c r="H2863" s="67">
        <f t="shared" ref="H2863:H2864" si="945">F2863/C2863*100</f>
        <v>0</v>
      </c>
    </row>
    <row r="2864" spans="1:10">
      <c r="A2864" s="66" t="s">
        <v>31</v>
      </c>
      <c r="B2864" s="33" t="s">
        <v>149</v>
      </c>
      <c r="C2864" s="53">
        <v>6760000</v>
      </c>
      <c r="D2864" s="53">
        <v>0</v>
      </c>
      <c r="E2864" s="53">
        <v>0</v>
      </c>
      <c r="F2864" s="53">
        <f t="shared" si="943"/>
        <v>0</v>
      </c>
      <c r="G2864" s="53">
        <f t="shared" si="944"/>
        <v>6760000</v>
      </c>
      <c r="H2864" s="67">
        <f t="shared" si="945"/>
        <v>0</v>
      </c>
    </row>
    <row r="2865" spans="1:8">
      <c r="A2865" s="66">
        <v>525119</v>
      </c>
      <c r="B2865" s="33" t="s">
        <v>63</v>
      </c>
      <c r="C2865" s="53"/>
      <c r="D2865" s="53">
        <v>0</v>
      </c>
      <c r="E2865" s="53"/>
      <c r="F2865" s="53">
        <f t="shared" si="943"/>
        <v>0</v>
      </c>
      <c r="G2865" s="53">
        <f t="shared" si="944"/>
        <v>0</v>
      </c>
      <c r="H2865" s="67"/>
    </row>
    <row r="2866" spans="1:8">
      <c r="A2866" s="66" t="s">
        <v>31</v>
      </c>
      <c r="B2866" s="33" t="s">
        <v>150</v>
      </c>
      <c r="C2866" s="53">
        <v>1700000</v>
      </c>
      <c r="D2866" s="53">
        <v>0</v>
      </c>
      <c r="E2866" s="53">
        <v>1698500</v>
      </c>
      <c r="F2866" s="53">
        <f t="shared" si="943"/>
        <v>1698500</v>
      </c>
      <c r="G2866" s="53">
        <f t="shared" si="944"/>
        <v>1500</v>
      </c>
      <c r="H2866" s="67">
        <f t="shared" ref="H2866" si="946">F2866/C2866*100</f>
        <v>99.911764705882362</v>
      </c>
    </row>
    <row r="2867" spans="1:8">
      <c r="A2867" s="58" t="s">
        <v>56</v>
      </c>
      <c r="B2867" s="59" t="s">
        <v>57</v>
      </c>
      <c r="C2867" s="60"/>
      <c r="D2867" s="60"/>
      <c r="E2867" s="53"/>
      <c r="F2867" s="53"/>
      <c r="G2867" s="53"/>
      <c r="H2867" s="67"/>
    </row>
    <row r="2868" spans="1:8">
      <c r="A2868" s="66">
        <v>525113</v>
      </c>
      <c r="B2868" s="33" t="s">
        <v>39</v>
      </c>
      <c r="C2868" s="53"/>
      <c r="D2868" s="53"/>
      <c r="E2868" s="53"/>
      <c r="F2868" s="53"/>
      <c r="G2868" s="53"/>
      <c r="H2868" s="67"/>
    </row>
    <row r="2869" spans="1:8">
      <c r="A2869" s="66" t="s">
        <v>31</v>
      </c>
      <c r="B2869" s="33" t="s">
        <v>151</v>
      </c>
      <c r="C2869" s="53">
        <v>5100000</v>
      </c>
      <c r="D2869" s="53">
        <v>0</v>
      </c>
      <c r="E2869" s="65"/>
      <c r="F2869" s="53">
        <f t="shared" ref="F2869:F2870" si="947">D2869+E2869</f>
        <v>0</v>
      </c>
      <c r="G2869" s="53">
        <f t="shared" ref="G2869:G2870" si="948">C2869-F2869</f>
        <v>5100000</v>
      </c>
      <c r="H2869" s="67">
        <f t="shared" ref="H2869:H2870" si="949">F2869/C2869*100</f>
        <v>0</v>
      </c>
    </row>
    <row r="2870" spans="1:8">
      <c r="A2870" s="66" t="s">
        <v>31</v>
      </c>
      <c r="B2870" s="33" t="s">
        <v>152</v>
      </c>
      <c r="C2870" s="53">
        <v>11200000</v>
      </c>
      <c r="D2870" s="53">
        <v>0</v>
      </c>
      <c r="E2870" s="65"/>
      <c r="F2870" s="53">
        <f t="shared" si="947"/>
        <v>0</v>
      </c>
      <c r="G2870" s="53">
        <f t="shared" si="948"/>
        <v>11200000</v>
      </c>
      <c r="H2870" s="67">
        <f t="shared" si="949"/>
        <v>0</v>
      </c>
    </row>
    <row r="2871" spans="1:8">
      <c r="A2871" s="66">
        <v>525119</v>
      </c>
      <c r="B2871" s="33" t="s">
        <v>63</v>
      </c>
      <c r="C2871" s="53"/>
      <c r="D2871" s="53"/>
      <c r="E2871" s="53"/>
      <c r="F2871" s="53"/>
      <c r="G2871" s="53"/>
      <c r="H2871" s="67"/>
    </row>
    <row r="2872" spans="1:8">
      <c r="A2872" s="66" t="s">
        <v>31</v>
      </c>
      <c r="B2872" s="33" t="s">
        <v>150</v>
      </c>
      <c r="C2872" s="53">
        <v>2500000</v>
      </c>
      <c r="D2872" s="53">
        <v>0</v>
      </c>
      <c r="E2872" s="53">
        <v>2497500</v>
      </c>
      <c r="F2872" s="53">
        <f t="shared" ref="F2872" si="950">D2872+E2872</f>
        <v>2497500</v>
      </c>
      <c r="G2872" s="53">
        <f t="shared" ref="G2872" si="951">C2872-F2872</f>
        <v>2500</v>
      </c>
      <c r="H2872" s="67">
        <f t="shared" ref="H2872" si="952">F2872/C2872*100</f>
        <v>99.9</v>
      </c>
    </row>
    <row r="2873" spans="1:8">
      <c r="A2873" s="58" t="s">
        <v>59</v>
      </c>
      <c r="B2873" s="59" t="s">
        <v>60</v>
      </c>
      <c r="C2873" s="60"/>
      <c r="D2873" s="60"/>
      <c r="E2873" s="53"/>
      <c r="F2873" s="53"/>
      <c r="G2873" s="53"/>
      <c r="H2873" s="67"/>
    </row>
    <row r="2874" spans="1:8">
      <c r="A2874" s="66">
        <v>525119</v>
      </c>
      <c r="B2874" s="33" t="s">
        <v>63</v>
      </c>
      <c r="C2874" s="53"/>
      <c r="D2874" s="53"/>
      <c r="E2874" s="53"/>
      <c r="F2874" s="53"/>
      <c r="G2874" s="53"/>
      <c r="H2874" s="67"/>
    </row>
    <row r="2875" spans="1:8">
      <c r="A2875" s="66" t="s">
        <v>31</v>
      </c>
      <c r="B2875" s="33" t="s">
        <v>150</v>
      </c>
      <c r="C2875" s="53">
        <v>1869000</v>
      </c>
      <c r="D2875" s="53">
        <v>0</v>
      </c>
      <c r="E2875" s="53">
        <v>1864500</v>
      </c>
      <c r="F2875" s="53">
        <f t="shared" ref="F2875" si="953">D2875+E2875</f>
        <v>1864500</v>
      </c>
      <c r="G2875" s="53">
        <f t="shared" ref="G2875" si="954">C2875-F2875</f>
        <v>4500</v>
      </c>
      <c r="H2875" s="67">
        <f t="shared" ref="H2875" si="955">F2875/C2875*100</f>
        <v>99.759229534510425</v>
      </c>
    </row>
    <row r="2876" spans="1:8" ht="13.5" thickBot="1">
      <c r="A2876" s="231"/>
      <c r="B2876" s="36"/>
      <c r="C2876" s="37"/>
      <c r="D2876" s="36"/>
      <c r="E2876" s="37"/>
      <c r="F2876" s="36"/>
      <c r="G2876" s="36"/>
      <c r="H2876" s="36"/>
    </row>
    <row r="2877" spans="1:8" ht="19.5" customHeight="1" thickTop="1">
      <c r="A2877" s="40"/>
      <c r="B2877" s="325" t="s">
        <v>166</v>
      </c>
      <c r="C2877" s="41">
        <f>SUM(C2737:C2875)</f>
        <v>1543895000</v>
      </c>
      <c r="D2877" s="41">
        <f t="shared" ref="D2877:G2877" si="956">SUM(D2737:D2875)</f>
        <v>714162320</v>
      </c>
      <c r="E2877" s="41">
        <f t="shared" si="956"/>
        <v>11865500</v>
      </c>
      <c r="F2877" s="41">
        <f t="shared" si="956"/>
        <v>726027820</v>
      </c>
      <c r="G2877" s="41">
        <f t="shared" si="956"/>
        <v>817867180</v>
      </c>
      <c r="H2877" s="44">
        <f>F2877/C2877*100</f>
        <v>47.025725195042412</v>
      </c>
    </row>
    <row r="2879" spans="1:8" ht="11.25" customHeight="1">
      <c r="D2879" s="24"/>
      <c r="F2879" s="464" t="s">
        <v>570</v>
      </c>
      <c r="G2879" s="464"/>
      <c r="H2879" s="464"/>
    </row>
    <row r="2880" spans="1:8" ht="11.25" customHeight="1">
      <c r="F2880" s="326"/>
      <c r="G2880" s="326"/>
      <c r="H2880" s="326"/>
    </row>
    <row r="2881" spans="4:8" ht="11.25" customHeight="1">
      <c r="D2881" s="24"/>
      <c r="F2881" s="464" t="s">
        <v>154</v>
      </c>
      <c r="G2881" s="464"/>
      <c r="H2881" s="464"/>
    </row>
    <row r="2882" spans="4:8" ht="11.25" customHeight="1">
      <c r="D2882" s="24"/>
      <c r="F2882" s="464" t="s">
        <v>155</v>
      </c>
      <c r="G2882" s="464"/>
      <c r="H2882" s="464"/>
    </row>
    <row r="2883" spans="4:8" ht="11.25" customHeight="1">
      <c r="D2883" s="24"/>
      <c r="F2883" s="20"/>
      <c r="G2883" s="20"/>
      <c r="H2883" s="21"/>
    </row>
    <row r="2884" spans="4:8" ht="11.25" customHeight="1">
      <c r="D2884" s="24"/>
      <c r="F2884" s="20"/>
      <c r="G2884" s="20"/>
      <c r="H2884" s="21"/>
    </row>
    <row r="2885" spans="4:8" ht="11.25" customHeight="1">
      <c r="F2885" s="20"/>
      <c r="G2885" s="20"/>
      <c r="H2885" s="20"/>
    </row>
    <row r="2886" spans="4:8" ht="11.25" customHeight="1">
      <c r="F2886" s="465" t="s">
        <v>156</v>
      </c>
      <c r="G2886" s="465"/>
      <c r="H2886" s="465"/>
    </row>
    <row r="2887" spans="4:8" ht="11.25" customHeight="1">
      <c r="F2887" s="456" t="s">
        <v>157</v>
      </c>
      <c r="G2887" s="456"/>
      <c r="H2887" s="456"/>
    </row>
    <row r="2922" spans="1:8" ht="15.75">
      <c r="A2922" s="457" t="s">
        <v>0</v>
      </c>
      <c r="B2922" s="457"/>
      <c r="C2922" s="457"/>
      <c r="D2922" s="457"/>
      <c r="E2922" s="457"/>
      <c r="F2922" s="457"/>
      <c r="G2922" s="457"/>
      <c r="H2922" s="457"/>
    </row>
    <row r="2923" spans="1:8" ht="15.75">
      <c r="A2923" s="457" t="s">
        <v>1</v>
      </c>
      <c r="B2923" s="457"/>
      <c r="C2923" s="457"/>
      <c r="D2923" s="457"/>
      <c r="E2923" s="457"/>
      <c r="F2923" s="457"/>
      <c r="G2923" s="457"/>
      <c r="H2923" s="457"/>
    </row>
    <row r="2924" spans="1:8" ht="15.75">
      <c r="A2924" s="457" t="s">
        <v>2</v>
      </c>
      <c r="B2924" s="457"/>
      <c r="C2924" s="457"/>
      <c r="D2924" s="457"/>
      <c r="E2924" s="457"/>
      <c r="F2924" s="457"/>
      <c r="G2924" s="457"/>
      <c r="H2924" s="457"/>
    </row>
    <row r="2925" spans="1:8">
      <c r="A2925" s="2"/>
      <c r="B2925" s="2"/>
      <c r="C2925" s="2"/>
      <c r="D2925" s="2"/>
      <c r="E2925" s="2"/>
      <c r="F2925" s="2"/>
      <c r="G2925" s="2"/>
      <c r="H2925" s="2"/>
    </row>
    <row r="2926" spans="1:8">
      <c r="A2926" s="2" t="s">
        <v>3</v>
      </c>
      <c r="B2926" s="2"/>
      <c r="C2926" s="2"/>
      <c r="D2926" s="2"/>
      <c r="E2926" s="2"/>
      <c r="F2926" s="2"/>
      <c r="G2926" s="2"/>
      <c r="H2926" s="2"/>
    </row>
    <row r="2927" spans="1:8">
      <c r="A2927" s="2" t="s">
        <v>592</v>
      </c>
      <c r="B2927" s="2"/>
      <c r="C2927" s="2"/>
      <c r="D2927" s="2"/>
      <c r="E2927" s="2"/>
      <c r="F2927" s="2"/>
      <c r="G2927" s="2"/>
      <c r="H2927" s="2"/>
    </row>
    <row r="2928" spans="1:8">
      <c r="A2928" s="2" t="s">
        <v>569</v>
      </c>
      <c r="B2928" s="1"/>
      <c r="C2928" s="2"/>
      <c r="D2928" s="2"/>
      <c r="E2928" s="2"/>
      <c r="F2928" s="2"/>
      <c r="G2928" s="2"/>
      <c r="H2928" s="2"/>
    </row>
    <row r="2929" spans="1:8">
      <c r="A2929" s="1"/>
      <c r="B2929" s="1"/>
      <c r="C2929" s="3"/>
      <c r="D2929" s="1"/>
      <c r="E2929" s="3"/>
      <c r="F2929" s="1"/>
      <c r="G2929" s="1"/>
    </row>
    <row r="2930" spans="1:8">
      <c r="A2930" s="1"/>
      <c r="B2930" s="1"/>
      <c r="C2930" s="3"/>
      <c r="D2930" s="1"/>
      <c r="E2930" s="3"/>
      <c r="F2930" s="22"/>
      <c r="G2930" s="1"/>
    </row>
    <row r="2931" spans="1:8">
      <c r="A2931" s="458" t="s">
        <v>4</v>
      </c>
      <c r="B2931" s="461" t="s">
        <v>5</v>
      </c>
      <c r="C2931" s="351"/>
      <c r="D2931" s="351" t="s">
        <v>6</v>
      </c>
      <c r="E2931" s="351" t="s">
        <v>7</v>
      </c>
      <c r="F2931" s="351" t="s">
        <v>6</v>
      </c>
      <c r="G2931" s="351" t="s">
        <v>8</v>
      </c>
      <c r="H2931" s="351" t="s">
        <v>9</v>
      </c>
    </row>
    <row r="2932" spans="1:8">
      <c r="A2932" s="459"/>
      <c r="B2932" s="462"/>
      <c r="C2932" s="352" t="s">
        <v>10</v>
      </c>
      <c r="D2932" s="352" t="s">
        <v>11</v>
      </c>
      <c r="E2932" s="352" t="s">
        <v>12</v>
      </c>
      <c r="F2932" s="352" t="s">
        <v>13</v>
      </c>
      <c r="G2932" s="352" t="s">
        <v>14</v>
      </c>
      <c r="H2932" s="352" t="s">
        <v>15</v>
      </c>
    </row>
    <row r="2933" spans="1:8">
      <c r="A2933" s="459"/>
      <c r="B2933" s="462"/>
      <c r="C2933" s="352"/>
      <c r="D2933" s="352" t="s">
        <v>16</v>
      </c>
      <c r="E2933" s="352"/>
      <c r="F2933" s="352" t="s">
        <v>17</v>
      </c>
      <c r="G2933" s="352" t="s">
        <v>18</v>
      </c>
      <c r="H2933" s="352" t="s">
        <v>19</v>
      </c>
    </row>
    <row r="2934" spans="1:8">
      <c r="A2934" s="460"/>
      <c r="B2934" s="463"/>
      <c r="C2934" s="352" t="s">
        <v>20</v>
      </c>
      <c r="D2934" s="353" t="s">
        <v>20</v>
      </c>
      <c r="E2934" s="353" t="s">
        <v>20</v>
      </c>
      <c r="F2934" s="353" t="s">
        <v>20</v>
      </c>
      <c r="G2934" s="353" t="s">
        <v>20</v>
      </c>
      <c r="H2934" s="352" t="s">
        <v>21</v>
      </c>
    </row>
    <row r="2935" spans="1:8">
      <c r="A2935" s="7">
        <v>1</v>
      </c>
      <c r="B2935" s="7">
        <v>2</v>
      </c>
      <c r="C2935" s="8">
        <v>3</v>
      </c>
      <c r="D2935" s="9">
        <v>4</v>
      </c>
      <c r="E2935" s="8">
        <v>5</v>
      </c>
      <c r="F2935" s="8">
        <v>6</v>
      </c>
      <c r="G2935" s="8">
        <v>7</v>
      </c>
      <c r="H2935" s="8">
        <v>8</v>
      </c>
    </row>
    <row r="2936" spans="1:8">
      <c r="A2936" s="33" t="s">
        <v>22</v>
      </c>
      <c r="B2936" s="52" t="s">
        <v>170</v>
      </c>
      <c r="C2936" s="34"/>
      <c r="D2936" s="33"/>
      <c r="E2936" s="53"/>
      <c r="F2936" s="33"/>
      <c r="G2936" s="33"/>
      <c r="H2936" s="33"/>
    </row>
    <row r="2937" spans="1:8">
      <c r="A2937" s="33" t="s">
        <v>23</v>
      </c>
      <c r="B2937" s="33" t="s">
        <v>24</v>
      </c>
      <c r="C2937" s="53"/>
      <c r="D2937" s="33"/>
      <c r="E2937" s="53"/>
      <c r="F2937" s="33"/>
      <c r="G2937" s="33"/>
      <c r="H2937" s="33"/>
    </row>
    <row r="2938" spans="1:8">
      <c r="A2938" s="33" t="s">
        <v>25</v>
      </c>
      <c r="B2938" s="33" t="s">
        <v>161</v>
      </c>
      <c r="C2938" s="53"/>
      <c r="D2938" s="33"/>
      <c r="E2938" s="53"/>
      <c r="F2938" s="33"/>
      <c r="G2938" s="33"/>
      <c r="H2938" s="33"/>
    </row>
    <row r="2939" spans="1:8">
      <c r="A2939" s="33" t="s">
        <v>26</v>
      </c>
      <c r="B2939" s="33" t="s">
        <v>27</v>
      </c>
      <c r="C2939" s="53"/>
      <c r="D2939" s="33"/>
      <c r="E2939" s="53"/>
      <c r="F2939" s="33"/>
      <c r="G2939" s="33"/>
      <c r="H2939" s="33"/>
    </row>
    <row r="2940" spans="1:8">
      <c r="A2940" s="54">
        <v>51</v>
      </c>
      <c r="B2940" s="54" t="s">
        <v>28</v>
      </c>
      <c r="C2940" s="55"/>
      <c r="D2940" s="55"/>
      <c r="E2940" s="56"/>
      <c r="F2940" s="57"/>
      <c r="G2940" s="57"/>
      <c r="H2940" s="57"/>
    </row>
    <row r="2941" spans="1:8">
      <c r="A2941" s="58" t="s">
        <v>29</v>
      </c>
      <c r="B2941" s="59" t="s">
        <v>62</v>
      </c>
      <c r="C2941" s="60"/>
      <c r="D2941" s="230"/>
      <c r="E2941" s="230"/>
      <c r="F2941" s="68"/>
      <c r="G2941" s="68"/>
      <c r="H2941" s="64"/>
    </row>
    <row r="2942" spans="1:8">
      <c r="A2942" s="61">
        <v>525112</v>
      </c>
      <c r="B2942" s="62" t="s">
        <v>32</v>
      </c>
      <c r="C2942" s="53"/>
      <c r="D2942" s="53"/>
      <c r="E2942" s="53"/>
      <c r="F2942" s="53"/>
      <c r="G2942" s="53"/>
      <c r="H2942" s="64"/>
    </row>
    <row r="2943" spans="1:8">
      <c r="A2943" s="66" t="s">
        <v>31</v>
      </c>
      <c r="B2943" s="33" t="s">
        <v>33</v>
      </c>
      <c r="C2943" s="53">
        <v>10000000</v>
      </c>
      <c r="D2943" s="53">
        <v>9960500</v>
      </c>
      <c r="E2943" s="53">
        <v>0</v>
      </c>
      <c r="F2943" s="53">
        <f>D2943+E2943</f>
        <v>9960500</v>
      </c>
      <c r="G2943" s="53">
        <f>C2943-F2943</f>
        <v>39500</v>
      </c>
      <c r="H2943" s="67">
        <f>F2943/C2943*100</f>
        <v>99.605000000000004</v>
      </c>
    </row>
    <row r="2944" spans="1:8">
      <c r="A2944" s="70" t="s">
        <v>31</v>
      </c>
      <c r="B2944" s="319" t="s">
        <v>35</v>
      </c>
      <c r="C2944" s="53">
        <v>4200000</v>
      </c>
      <c r="D2944" s="53">
        <v>0</v>
      </c>
      <c r="E2944" s="53">
        <v>0</v>
      </c>
      <c r="F2944" s="53">
        <f t="shared" ref="F2944" si="957">D2944+E2944</f>
        <v>0</v>
      </c>
      <c r="G2944" s="53">
        <f t="shared" ref="G2944" si="958">C2944-F2944</f>
        <v>4200000</v>
      </c>
      <c r="H2944" s="67">
        <f t="shared" ref="H2944" si="959">F2944/C2944*100</f>
        <v>0</v>
      </c>
    </row>
    <row r="2945" spans="1:11">
      <c r="A2945" s="61">
        <v>525113</v>
      </c>
      <c r="B2945" s="62" t="s">
        <v>39</v>
      </c>
      <c r="C2945" s="53"/>
      <c r="D2945" s="53"/>
      <c r="E2945" s="53"/>
      <c r="F2945" s="53"/>
      <c r="G2945" s="53"/>
      <c r="H2945" s="67"/>
    </row>
    <row r="2946" spans="1:11">
      <c r="A2946" s="61"/>
      <c r="B2946" s="33" t="s">
        <v>376</v>
      </c>
      <c r="C2946" s="53">
        <v>9000000</v>
      </c>
      <c r="D2946" s="53">
        <v>9000000</v>
      </c>
      <c r="E2946" s="53">
        <v>0</v>
      </c>
      <c r="F2946" s="53">
        <f>D2946+E2946</f>
        <v>9000000</v>
      </c>
      <c r="G2946" s="53">
        <f>C2946-F2946</f>
        <v>0</v>
      </c>
      <c r="H2946" s="67">
        <f t="shared" ref="H2946:H2947" si="960">F2946/C2946*100</f>
        <v>100</v>
      </c>
    </row>
    <row r="2947" spans="1:11">
      <c r="A2947" s="66" t="s">
        <v>31</v>
      </c>
      <c r="B2947" s="319" t="s">
        <v>40</v>
      </c>
      <c r="C2947" s="53">
        <v>5400000</v>
      </c>
      <c r="D2947" s="53">
        <v>0</v>
      </c>
      <c r="E2947" s="53">
        <v>0</v>
      </c>
      <c r="F2947" s="53">
        <f t="shared" ref="F2947" si="961">D2947+E2947</f>
        <v>0</v>
      </c>
      <c r="G2947" s="53">
        <f t="shared" ref="G2947" si="962">C2947-F2947</f>
        <v>5400000</v>
      </c>
      <c r="H2947" s="67">
        <f t="shared" si="960"/>
        <v>0</v>
      </c>
    </row>
    <row r="2948" spans="1:11">
      <c r="A2948" s="61">
        <v>525115</v>
      </c>
      <c r="B2948" s="62" t="s">
        <v>43</v>
      </c>
      <c r="C2948" s="53"/>
      <c r="D2948" s="53"/>
      <c r="E2948" s="53"/>
      <c r="F2948" s="53"/>
      <c r="G2948" s="53"/>
      <c r="H2948" s="67"/>
    </row>
    <row r="2949" spans="1:11">
      <c r="A2949" s="61"/>
      <c r="B2949" s="33" t="s">
        <v>377</v>
      </c>
      <c r="C2949" s="53">
        <v>10200000</v>
      </c>
      <c r="D2949" s="53">
        <v>10200000</v>
      </c>
      <c r="E2949" s="53">
        <v>0</v>
      </c>
      <c r="F2949" s="53">
        <f t="shared" ref="F2949:F2955" si="963">D2949+E2949</f>
        <v>10200000</v>
      </c>
      <c r="G2949" s="53">
        <f t="shared" ref="G2949:G2955" si="964">C2949-F2949</f>
        <v>0</v>
      </c>
      <c r="H2949" s="67">
        <f t="shared" ref="H2949:H2955" si="965">F2949/C2949*100</f>
        <v>100</v>
      </c>
    </row>
    <row r="2950" spans="1:11">
      <c r="A2950" s="61"/>
      <c r="B2950" s="33" t="s">
        <v>378</v>
      </c>
      <c r="C2950" s="53">
        <v>10200000</v>
      </c>
      <c r="D2950" s="53">
        <v>10200000</v>
      </c>
      <c r="E2950" s="53">
        <v>0</v>
      </c>
      <c r="F2950" s="53">
        <f t="shared" si="963"/>
        <v>10200000</v>
      </c>
      <c r="G2950" s="53">
        <f t="shared" si="964"/>
        <v>0</v>
      </c>
      <c r="H2950" s="67">
        <f t="shared" si="965"/>
        <v>100</v>
      </c>
    </row>
    <row r="2951" spans="1:11">
      <c r="A2951" s="66" t="s">
        <v>31</v>
      </c>
      <c r="B2951" s="319" t="s">
        <v>44</v>
      </c>
      <c r="C2951" s="53">
        <v>3700000</v>
      </c>
      <c r="D2951" s="53">
        <v>0</v>
      </c>
      <c r="E2951" s="53">
        <v>0</v>
      </c>
      <c r="F2951" s="53">
        <f t="shared" si="963"/>
        <v>0</v>
      </c>
      <c r="G2951" s="53">
        <f t="shared" si="964"/>
        <v>3700000</v>
      </c>
      <c r="H2951" s="67">
        <f t="shared" si="965"/>
        <v>0</v>
      </c>
    </row>
    <row r="2952" spans="1:11">
      <c r="A2952" s="66"/>
      <c r="B2952" s="33" t="s">
        <v>525</v>
      </c>
      <c r="C2952" s="53">
        <v>6000000</v>
      </c>
      <c r="D2952" s="53">
        <v>5118520</v>
      </c>
      <c r="E2952" s="53">
        <v>0</v>
      </c>
      <c r="F2952" s="53">
        <f t="shared" si="963"/>
        <v>5118520</v>
      </c>
      <c r="G2952" s="53">
        <f t="shared" si="964"/>
        <v>881480</v>
      </c>
      <c r="H2952" s="67">
        <f t="shared" si="965"/>
        <v>85.308666666666667</v>
      </c>
    </row>
    <row r="2953" spans="1:11">
      <c r="A2953" s="66" t="s">
        <v>31</v>
      </c>
      <c r="B2953" s="319" t="s">
        <v>45</v>
      </c>
      <c r="C2953" s="53">
        <v>1200000</v>
      </c>
      <c r="D2953" s="53">
        <v>0</v>
      </c>
      <c r="E2953" s="53">
        <v>0</v>
      </c>
      <c r="F2953" s="53">
        <f t="shared" si="963"/>
        <v>0</v>
      </c>
      <c r="G2953" s="53">
        <f t="shared" si="964"/>
        <v>1200000</v>
      </c>
      <c r="H2953" s="67">
        <f t="shared" si="965"/>
        <v>0</v>
      </c>
    </row>
    <row r="2954" spans="1:11">
      <c r="A2954" s="66" t="s">
        <v>31</v>
      </c>
      <c r="B2954" s="319" t="s">
        <v>46</v>
      </c>
      <c r="C2954" s="53">
        <v>3000000</v>
      </c>
      <c r="D2954" s="53">
        <v>0</v>
      </c>
      <c r="E2954" s="53">
        <v>0</v>
      </c>
      <c r="F2954" s="53">
        <f t="shared" si="963"/>
        <v>0</v>
      </c>
      <c r="G2954" s="53">
        <f t="shared" si="964"/>
        <v>3000000</v>
      </c>
      <c r="H2954" s="67">
        <f t="shared" si="965"/>
        <v>0</v>
      </c>
    </row>
    <row r="2955" spans="1:11">
      <c r="A2955" s="66" t="s">
        <v>31</v>
      </c>
      <c r="B2955" s="319" t="s">
        <v>47</v>
      </c>
      <c r="C2955" s="53">
        <v>3800000</v>
      </c>
      <c r="D2955" s="53">
        <v>0</v>
      </c>
      <c r="E2955" s="53">
        <v>0</v>
      </c>
      <c r="F2955" s="53">
        <f t="shared" si="963"/>
        <v>0</v>
      </c>
      <c r="G2955" s="53">
        <f t="shared" si="964"/>
        <v>3800000</v>
      </c>
      <c r="H2955" s="67">
        <f t="shared" si="965"/>
        <v>0</v>
      </c>
    </row>
    <row r="2956" spans="1:11">
      <c r="A2956" s="61">
        <v>525119</v>
      </c>
      <c r="B2956" s="62" t="s">
        <v>63</v>
      </c>
      <c r="C2956" s="53"/>
      <c r="D2956" s="53"/>
      <c r="E2956" s="53"/>
      <c r="F2956" s="53"/>
      <c r="G2956" s="53"/>
      <c r="H2956" s="67"/>
      <c r="K2956" s="24"/>
    </row>
    <row r="2957" spans="1:11">
      <c r="A2957" s="66"/>
      <c r="B2957" s="33" t="s">
        <v>485</v>
      </c>
      <c r="C2957" s="53">
        <v>40000000</v>
      </c>
      <c r="D2957" s="53">
        <v>40000000</v>
      </c>
      <c r="E2957" s="53">
        <v>0</v>
      </c>
      <c r="F2957" s="53">
        <f t="shared" ref="F2957:F2959" si="966">D2957+E2957</f>
        <v>40000000</v>
      </c>
      <c r="G2957" s="53">
        <f t="shared" ref="G2957:G2959" si="967">C2957-F2957</f>
        <v>0</v>
      </c>
      <c r="H2957" s="67">
        <f t="shared" ref="H2957:H2959" si="968">F2957/C2957*100</f>
        <v>100</v>
      </c>
    </row>
    <row r="2958" spans="1:11">
      <c r="A2958" s="66"/>
      <c r="B2958" s="33" t="s">
        <v>486</v>
      </c>
      <c r="C2958" s="53">
        <v>45250000</v>
      </c>
      <c r="D2958" s="53">
        <v>8500000</v>
      </c>
      <c r="E2958" s="53">
        <v>0</v>
      </c>
      <c r="F2958" s="53">
        <f t="shared" si="966"/>
        <v>8500000</v>
      </c>
      <c r="G2958" s="53">
        <f t="shared" si="967"/>
        <v>36750000</v>
      </c>
      <c r="H2958" s="67">
        <f t="shared" si="968"/>
        <v>18.784530386740332</v>
      </c>
      <c r="K2958" s="24"/>
    </row>
    <row r="2959" spans="1:11">
      <c r="A2959" s="66"/>
      <c r="B2959" s="33" t="s">
        <v>487</v>
      </c>
      <c r="C2959" s="53">
        <v>26400000</v>
      </c>
      <c r="D2959" s="53">
        <v>26000000</v>
      </c>
      <c r="E2959" s="53">
        <v>0</v>
      </c>
      <c r="F2959" s="53">
        <f t="shared" si="966"/>
        <v>26000000</v>
      </c>
      <c r="G2959" s="53">
        <f t="shared" si="967"/>
        <v>400000</v>
      </c>
      <c r="H2959" s="67">
        <f t="shared" si="968"/>
        <v>98.484848484848484</v>
      </c>
    </row>
    <row r="2960" spans="1:11">
      <c r="A2960" s="61">
        <v>53712</v>
      </c>
      <c r="B2960" s="62" t="s">
        <v>478</v>
      </c>
      <c r="C2960" s="53"/>
      <c r="D2960" s="53"/>
      <c r="E2960" s="53"/>
      <c r="F2960" s="53"/>
      <c r="G2960" s="53"/>
      <c r="H2960" s="67"/>
    </row>
    <row r="2961" spans="1:11">
      <c r="A2961" s="66"/>
      <c r="B2961" s="33" t="s">
        <v>488</v>
      </c>
      <c r="C2961" s="53">
        <v>12000000</v>
      </c>
      <c r="D2961" s="53">
        <v>12000000</v>
      </c>
      <c r="E2961" s="53">
        <v>0</v>
      </c>
      <c r="F2961" s="53">
        <f t="shared" ref="F2961:F2963" si="969">D2961+E2961</f>
        <v>12000000</v>
      </c>
      <c r="G2961" s="53">
        <f t="shared" ref="G2961:G2963" si="970">C2961-F2961</f>
        <v>0</v>
      </c>
      <c r="H2961" s="67">
        <f t="shared" ref="H2961:H2963" si="971">F2961/C2961*100</f>
        <v>100</v>
      </c>
    </row>
    <row r="2962" spans="1:11">
      <c r="A2962" s="66"/>
      <c r="B2962" s="33" t="s">
        <v>550</v>
      </c>
      <c r="C2962" s="53">
        <v>93500000</v>
      </c>
      <c r="D2962" s="53">
        <v>89600000</v>
      </c>
      <c r="E2962" s="53">
        <v>0</v>
      </c>
      <c r="F2962" s="53">
        <f t="shared" si="969"/>
        <v>89600000</v>
      </c>
      <c r="G2962" s="53">
        <f t="shared" si="970"/>
        <v>3900000</v>
      </c>
      <c r="H2962" s="67">
        <f t="shared" si="971"/>
        <v>95.828877005347593</v>
      </c>
    </row>
    <row r="2963" spans="1:11">
      <c r="A2963" s="66"/>
      <c r="B2963" s="33" t="s">
        <v>490</v>
      </c>
      <c r="C2963" s="53">
        <v>250000000</v>
      </c>
      <c r="D2963" s="53">
        <v>247125000</v>
      </c>
      <c r="E2963" s="53">
        <v>0</v>
      </c>
      <c r="F2963" s="53">
        <f t="shared" si="969"/>
        <v>247125000</v>
      </c>
      <c r="G2963" s="53">
        <f t="shared" si="970"/>
        <v>2875000</v>
      </c>
      <c r="H2963" s="67">
        <f t="shared" si="971"/>
        <v>98.850000000000009</v>
      </c>
      <c r="K2963" s="24"/>
    </row>
    <row r="2964" spans="1:11">
      <c r="A2964" s="61" t="s">
        <v>479</v>
      </c>
      <c r="B2964" s="62" t="s">
        <v>480</v>
      </c>
      <c r="C2964" s="53"/>
      <c r="D2964" s="53"/>
      <c r="E2964" s="53"/>
      <c r="F2964" s="53"/>
      <c r="G2964" s="53"/>
      <c r="H2964" s="67"/>
      <c r="K2964" s="24"/>
    </row>
    <row r="2965" spans="1:11">
      <c r="A2965" s="61" t="s">
        <v>31</v>
      </c>
      <c r="B2965" s="33" t="s">
        <v>481</v>
      </c>
      <c r="C2965" s="53">
        <v>5000000</v>
      </c>
      <c r="D2965" s="53">
        <v>5000000</v>
      </c>
      <c r="E2965" s="53"/>
      <c r="F2965" s="53">
        <f t="shared" ref="F2965" si="972">D2965+E2965</f>
        <v>5000000</v>
      </c>
      <c r="G2965" s="53">
        <f t="shared" ref="G2965" si="973">C2965-F2965</f>
        <v>0</v>
      </c>
      <c r="H2965" s="67">
        <f t="shared" ref="H2965" si="974">F2965/C2965*100</f>
        <v>100</v>
      </c>
    </row>
    <row r="2966" spans="1:11">
      <c r="A2966" s="58" t="s">
        <v>50</v>
      </c>
      <c r="B2966" s="59" t="s">
        <v>51</v>
      </c>
      <c r="C2966" s="60"/>
      <c r="D2966" s="53"/>
      <c r="E2966" s="60"/>
      <c r="F2966" s="53"/>
      <c r="G2966" s="53"/>
      <c r="H2966" s="67"/>
    </row>
    <row r="2967" spans="1:11">
      <c r="A2967" s="61">
        <v>525112</v>
      </c>
      <c r="B2967" s="62" t="s">
        <v>32</v>
      </c>
      <c r="C2967" s="63"/>
      <c r="D2967" s="53"/>
      <c r="E2967" s="53"/>
      <c r="F2967" s="53"/>
      <c r="G2967" s="53"/>
      <c r="H2967" s="67"/>
    </row>
    <row r="2968" spans="1:11">
      <c r="A2968" s="66" t="s">
        <v>31</v>
      </c>
      <c r="B2968" s="33" t="s">
        <v>53</v>
      </c>
      <c r="C2968" s="53">
        <v>1175000</v>
      </c>
      <c r="D2968" s="53">
        <v>0</v>
      </c>
      <c r="E2968" s="53">
        <v>0</v>
      </c>
      <c r="F2968" s="53">
        <f t="shared" ref="F2968:F2969" si="975">D2968+E2968</f>
        <v>0</v>
      </c>
      <c r="G2968" s="53">
        <f t="shared" ref="G2968:G2969" si="976">C2968-F2968</f>
        <v>1175000</v>
      </c>
      <c r="H2968" s="67">
        <f t="shared" ref="H2968:H2969" si="977">F2968/C2968*100</f>
        <v>0</v>
      </c>
    </row>
    <row r="2969" spans="1:11">
      <c r="A2969" s="66" t="s">
        <v>31</v>
      </c>
      <c r="B2969" s="33" t="s">
        <v>54</v>
      </c>
      <c r="C2969" s="53">
        <v>1880000</v>
      </c>
      <c r="D2969" s="53">
        <v>0</v>
      </c>
      <c r="E2969" s="53">
        <v>0</v>
      </c>
      <c r="F2969" s="53">
        <f t="shared" si="975"/>
        <v>0</v>
      </c>
      <c r="G2969" s="53">
        <f t="shared" si="976"/>
        <v>1880000</v>
      </c>
      <c r="H2969" s="67">
        <f t="shared" si="977"/>
        <v>0</v>
      </c>
    </row>
    <row r="2970" spans="1:11">
      <c r="A2970" s="61">
        <v>525113</v>
      </c>
      <c r="B2970" s="62" t="s">
        <v>39</v>
      </c>
      <c r="C2970" s="63"/>
      <c r="D2970" s="53"/>
      <c r="E2970" s="53"/>
      <c r="F2970" s="53"/>
      <c r="G2970" s="53"/>
      <c r="H2970" s="67"/>
    </row>
    <row r="2971" spans="1:11">
      <c r="A2971" s="66" t="s">
        <v>31</v>
      </c>
      <c r="B2971" s="33" t="s">
        <v>52</v>
      </c>
      <c r="C2971" s="53">
        <v>2000000</v>
      </c>
      <c r="D2971" s="53">
        <v>0</v>
      </c>
      <c r="E2971" s="53">
        <v>0</v>
      </c>
      <c r="F2971" s="53">
        <f t="shared" ref="F2971" si="978">D2971+E2971</f>
        <v>0</v>
      </c>
      <c r="G2971" s="53">
        <f t="shared" ref="G2971" si="979">C2971-F2971</f>
        <v>2000000</v>
      </c>
      <c r="H2971" s="67">
        <f t="shared" ref="H2971" si="980">F2971/C2971*100</f>
        <v>0</v>
      </c>
    </row>
    <row r="2972" spans="1:11">
      <c r="A2972" s="61">
        <v>525115</v>
      </c>
      <c r="B2972" s="62" t="s">
        <v>43</v>
      </c>
      <c r="C2972" s="63"/>
      <c r="D2972" s="53"/>
      <c r="E2972" s="53"/>
      <c r="F2972" s="53"/>
      <c r="G2972" s="53"/>
      <c r="H2972" s="67"/>
    </row>
    <row r="2973" spans="1:11">
      <c r="A2973" s="66" t="s">
        <v>31</v>
      </c>
      <c r="B2973" s="33" t="s">
        <v>55</v>
      </c>
      <c r="C2973" s="53">
        <v>500000</v>
      </c>
      <c r="D2973" s="53">
        <v>0</v>
      </c>
      <c r="E2973" s="53"/>
      <c r="F2973" s="53">
        <f t="shared" ref="F2973" si="981">D2973+E2973</f>
        <v>0</v>
      </c>
      <c r="G2973" s="53">
        <f t="shared" ref="G2973" si="982">C2973-F2973</f>
        <v>500000</v>
      </c>
      <c r="H2973" s="67">
        <f t="shared" ref="H2973" si="983">F2973/C2973*100</f>
        <v>0</v>
      </c>
    </row>
    <row r="2974" spans="1:11">
      <c r="A2974" s="58" t="s">
        <v>56</v>
      </c>
      <c r="B2974" s="59" t="s">
        <v>57</v>
      </c>
      <c r="C2974" s="60"/>
      <c r="D2974" s="53"/>
      <c r="E2974" s="60"/>
      <c r="F2974" s="53"/>
      <c r="G2974" s="53"/>
      <c r="H2974" s="67"/>
    </row>
    <row r="2975" spans="1:11">
      <c r="A2975" s="61">
        <v>525111</v>
      </c>
      <c r="B2975" s="62" t="s">
        <v>30</v>
      </c>
      <c r="C2975" s="63"/>
      <c r="D2975" s="53"/>
      <c r="E2975" s="53"/>
      <c r="F2975" s="53"/>
      <c r="G2975" s="53"/>
      <c r="H2975" s="67"/>
    </row>
    <row r="2976" spans="1:11">
      <c r="A2976" s="66" t="s">
        <v>31</v>
      </c>
      <c r="B2976" s="33" t="s">
        <v>58</v>
      </c>
      <c r="C2976" s="53">
        <v>2000000</v>
      </c>
      <c r="D2976" s="53">
        <v>2000000</v>
      </c>
      <c r="E2976" s="53"/>
      <c r="F2976" s="53">
        <f t="shared" ref="F2976" si="984">D2976+E2976</f>
        <v>2000000</v>
      </c>
      <c r="G2976" s="53">
        <f t="shared" ref="G2976" si="985">C2976-F2976</f>
        <v>0</v>
      </c>
      <c r="H2976" s="67">
        <f t="shared" ref="H2976" si="986">F2976/C2976*100</f>
        <v>100</v>
      </c>
    </row>
    <row r="2977" spans="1:8">
      <c r="A2977" s="61">
        <v>525112</v>
      </c>
      <c r="B2977" s="62" t="s">
        <v>32</v>
      </c>
      <c r="C2977" s="63"/>
      <c r="D2977" s="53"/>
      <c r="E2977" s="53"/>
      <c r="F2977" s="53"/>
      <c r="G2977" s="53"/>
      <c r="H2977" s="67"/>
    </row>
    <row r="2978" spans="1:8">
      <c r="A2978" s="66" t="s">
        <v>31</v>
      </c>
      <c r="B2978" s="316" t="s">
        <v>53</v>
      </c>
      <c r="C2978" s="317">
        <v>2025000</v>
      </c>
      <c r="D2978" s="317">
        <v>3250000</v>
      </c>
      <c r="E2978" s="317">
        <v>0</v>
      </c>
      <c r="F2978" s="317">
        <f t="shared" ref="F2978:F2980" si="987">D2978+E2978</f>
        <v>3250000</v>
      </c>
      <c r="G2978" s="317">
        <f t="shared" ref="G2978:G2981" si="988">C2978-F2978</f>
        <v>-1225000</v>
      </c>
      <c r="H2978" s="318">
        <f t="shared" ref="H2978:H2979" si="989">F2978/C2978*100</f>
        <v>160.49382716049382</v>
      </c>
    </row>
    <row r="2979" spans="1:8">
      <c r="A2979" s="66" t="s">
        <v>31</v>
      </c>
      <c r="B2979" s="33" t="s">
        <v>54</v>
      </c>
      <c r="C2979" s="53">
        <v>3240000</v>
      </c>
      <c r="D2979" s="53">
        <v>1984500</v>
      </c>
      <c r="E2979" s="53">
        <v>0</v>
      </c>
      <c r="F2979" s="53">
        <f t="shared" si="987"/>
        <v>1984500</v>
      </c>
      <c r="G2979" s="53">
        <f t="shared" si="988"/>
        <v>1255500</v>
      </c>
      <c r="H2979" s="67">
        <f t="shared" si="989"/>
        <v>61.250000000000007</v>
      </c>
    </row>
    <row r="2980" spans="1:8">
      <c r="A2980" s="61">
        <v>525115</v>
      </c>
      <c r="B2980" s="62" t="s">
        <v>43</v>
      </c>
      <c r="C2980" s="53"/>
      <c r="D2980" s="53">
        <v>0</v>
      </c>
      <c r="E2980" s="53"/>
      <c r="F2980" s="53">
        <f t="shared" si="987"/>
        <v>0</v>
      </c>
      <c r="G2980" s="53">
        <f t="shared" si="988"/>
        <v>0</v>
      </c>
      <c r="H2980" s="67"/>
    </row>
    <row r="2981" spans="1:8">
      <c r="A2981" s="66" t="s">
        <v>31</v>
      </c>
      <c r="B2981" s="294" t="s">
        <v>55</v>
      </c>
      <c r="C2981" s="295">
        <v>300000</v>
      </c>
      <c r="D2981" s="295">
        <v>300000</v>
      </c>
      <c r="E2981" s="295"/>
      <c r="F2981" s="295">
        <v>300000</v>
      </c>
      <c r="G2981" s="295">
        <f t="shared" si="988"/>
        <v>0</v>
      </c>
      <c r="H2981" s="296">
        <f t="shared" ref="H2981" si="990">F2981/C2981*100</f>
        <v>100</v>
      </c>
    </row>
    <row r="2982" spans="1:8">
      <c r="A2982" s="54">
        <v>52</v>
      </c>
      <c r="B2982" s="54" t="s">
        <v>61</v>
      </c>
      <c r="C2982" s="55"/>
      <c r="D2982" s="56"/>
      <c r="E2982" s="56"/>
      <c r="F2982" s="56"/>
      <c r="G2982" s="56"/>
      <c r="H2982" s="69"/>
    </row>
    <row r="2983" spans="1:8">
      <c r="A2983" s="58" t="s">
        <v>29</v>
      </c>
      <c r="B2983" s="59" t="s">
        <v>62</v>
      </c>
      <c r="C2983" s="60"/>
      <c r="D2983" s="53"/>
      <c r="E2983" s="60"/>
      <c r="F2983" s="53"/>
      <c r="G2983" s="53"/>
      <c r="H2983" s="67"/>
    </row>
    <row r="2984" spans="1:8">
      <c r="A2984" s="66">
        <v>525119</v>
      </c>
      <c r="B2984" s="33" t="s">
        <v>63</v>
      </c>
      <c r="C2984" s="53"/>
      <c r="D2984" s="53"/>
      <c r="E2984" s="53"/>
      <c r="F2984" s="53"/>
      <c r="G2984" s="53"/>
      <c r="H2984" s="67"/>
    </row>
    <row r="2985" spans="1:8">
      <c r="A2985" s="66" t="s">
        <v>31</v>
      </c>
      <c r="B2985" s="33" t="s">
        <v>64</v>
      </c>
      <c r="C2985" s="53"/>
      <c r="D2985" s="53"/>
      <c r="E2985" s="53"/>
      <c r="F2985" s="53"/>
      <c r="G2985" s="53"/>
      <c r="H2985" s="67"/>
    </row>
    <row r="2986" spans="1:8">
      <c r="A2986" s="66" t="s">
        <v>31</v>
      </c>
      <c r="B2986" s="33" t="s">
        <v>65</v>
      </c>
      <c r="C2986" s="53">
        <v>70500000</v>
      </c>
      <c r="D2986" s="53">
        <v>0</v>
      </c>
      <c r="E2986" s="53">
        <v>0</v>
      </c>
      <c r="F2986" s="53">
        <f t="shared" ref="F2986:F2987" si="991">D2986+E2986</f>
        <v>0</v>
      </c>
      <c r="G2986" s="53">
        <f t="shared" ref="G2986:G2987" si="992">C2986-F2986</f>
        <v>70500000</v>
      </c>
      <c r="H2986" s="67">
        <f t="shared" ref="H2986:H2987" si="993">F2986/C2986*100</f>
        <v>0</v>
      </c>
    </row>
    <row r="2987" spans="1:8">
      <c r="A2987" s="66" t="s">
        <v>31</v>
      </c>
      <c r="B2987" s="33" t="s">
        <v>66</v>
      </c>
      <c r="C2987" s="53">
        <v>21150000</v>
      </c>
      <c r="D2987" s="53">
        <v>0</v>
      </c>
      <c r="E2987" s="53">
        <v>0</v>
      </c>
      <c r="F2987" s="53">
        <f t="shared" si="991"/>
        <v>0</v>
      </c>
      <c r="G2987" s="53">
        <f t="shared" si="992"/>
        <v>21150000</v>
      </c>
      <c r="H2987" s="67">
        <f t="shared" si="993"/>
        <v>0</v>
      </c>
    </row>
    <row r="2988" spans="1:8">
      <c r="A2988" s="66" t="s">
        <v>31</v>
      </c>
      <c r="B2988" s="33" t="s">
        <v>67</v>
      </c>
      <c r="C2988" s="53"/>
      <c r="D2988" s="53"/>
      <c r="E2988" s="53"/>
      <c r="F2988" s="53"/>
      <c r="G2988" s="53"/>
      <c r="H2988" s="67"/>
    </row>
    <row r="2989" spans="1:8">
      <c r="A2989" s="66" t="s">
        <v>31</v>
      </c>
      <c r="B2989" s="33" t="s">
        <v>68</v>
      </c>
      <c r="C2989" s="53">
        <v>121500000</v>
      </c>
      <c r="D2989" s="53">
        <v>0</v>
      </c>
      <c r="E2989" s="53">
        <v>0</v>
      </c>
      <c r="F2989" s="53">
        <f t="shared" ref="F2989:F2990" si="994">D2989+E2989</f>
        <v>0</v>
      </c>
      <c r="G2989" s="53">
        <f t="shared" ref="G2989:G2990" si="995">C2989-F2989</f>
        <v>121500000</v>
      </c>
      <c r="H2989" s="67">
        <f t="shared" ref="H2989:H2990" si="996">F2989/C2989*100</f>
        <v>0</v>
      </c>
    </row>
    <row r="2990" spans="1:8">
      <c r="A2990" s="66" t="s">
        <v>31</v>
      </c>
      <c r="B2990" s="33" t="s">
        <v>66</v>
      </c>
      <c r="C2990" s="53">
        <v>36450000</v>
      </c>
      <c r="D2990" s="53">
        <v>0</v>
      </c>
      <c r="E2990" s="53">
        <v>0</v>
      </c>
      <c r="F2990" s="53">
        <f t="shared" si="994"/>
        <v>0</v>
      </c>
      <c r="G2990" s="53">
        <f t="shared" si="995"/>
        <v>36450000</v>
      </c>
      <c r="H2990" s="67">
        <f t="shared" si="996"/>
        <v>0</v>
      </c>
    </row>
    <row r="2991" spans="1:8">
      <c r="A2991" s="66" t="s">
        <v>31</v>
      </c>
      <c r="B2991" s="33" t="s">
        <v>69</v>
      </c>
      <c r="C2991" s="53"/>
      <c r="D2991" s="53"/>
      <c r="E2991" s="53"/>
      <c r="F2991" s="53"/>
      <c r="G2991" s="53"/>
      <c r="H2991" s="67"/>
    </row>
    <row r="2992" spans="1:8">
      <c r="A2992" s="66" t="s">
        <v>31</v>
      </c>
      <c r="B2992" s="33" t="s">
        <v>68</v>
      </c>
      <c r="C2992" s="53">
        <v>37500000</v>
      </c>
      <c r="D2992" s="53">
        <v>0</v>
      </c>
      <c r="E2992" s="53">
        <v>0</v>
      </c>
      <c r="F2992" s="53">
        <f t="shared" ref="F2992:F2996" si="997">D2992+E2992</f>
        <v>0</v>
      </c>
      <c r="G2992" s="53">
        <f t="shared" ref="G2992:G2996" si="998">C2992-F2992</f>
        <v>37500000</v>
      </c>
      <c r="H2992" s="67">
        <f t="shared" ref="H2992:H2993" si="999">F2992/C2992*100</f>
        <v>0</v>
      </c>
    </row>
    <row r="2993" spans="1:8">
      <c r="A2993" s="66" t="s">
        <v>31</v>
      </c>
      <c r="B2993" s="33" t="s">
        <v>66</v>
      </c>
      <c r="C2993" s="53">
        <v>11250000</v>
      </c>
      <c r="D2993" s="53">
        <v>0</v>
      </c>
      <c r="E2993" s="53">
        <v>0</v>
      </c>
      <c r="F2993" s="53">
        <f t="shared" si="997"/>
        <v>0</v>
      </c>
      <c r="G2993" s="53">
        <f t="shared" si="998"/>
        <v>11250000</v>
      </c>
      <c r="H2993" s="67">
        <f t="shared" si="999"/>
        <v>0</v>
      </c>
    </row>
    <row r="2994" spans="1:8">
      <c r="A2994" s="66">
        <v>525121</v>
      </c>
      <c r="B2994" s="33" t="s">
        <v>70</v>
      </c>
      <c r="C2994" s="53"/>
      <c r="D2994" s="53">
        <v>0</v>
      </c>
      <c r="E2994" s="53"/>
      <c r="F2994" s="53">
        <f t="shared" si="997"/>
        <v>0</v>
      </c>
      <c r="G2994" s="53">
        <f t="shared" si="998"/>
        <v>0</v>
      </c>
      <c r="H2994" s="67"/>
    </row>
    <row r="2995" spans="1:8">
      <c r="A2995" s="66" t="s">
        <v>31</v>
      </c>
      <c r="B2995" s="33" t="s">
        <v>71</v>
      </c>
      <c r="C2995" s="53">
        <v>55171000</v>
      </c>
      <c r="D2995" s="53">
        <v>20657200</v>
      </c>
      <c r="E2995" s="53">
        <v>0</v>
      </c>
      <c r="F2995" s="53">
        <f t="shared" si="997"/>
        <v>20657200</v>
      </c>
      <c r="G2995" s="53">
        <f t="shared" si="998"/>
        <v>34513800</v>
      </c>
      <c r="H2995" s="67">
        <f t="shared" ref="H2995:H2996" si="1000">F2995/C2995*100</f>
        <v>37.442134454695406</v>
      </c>
    </row>
    <row r="2996" spans="1:8">
      <c r="A2996" s="66" t="s">
        <v>31</v>
      </c>
      <c r="B2996" s="33" t="s">
        <v>72</v>
      </c>
      <c r="C2996" s="53">
        <v>105000000</v>
      </c>
      <c r="D2996" s="53">
        <v>85729600</v>
      </c>
      <c r="E2996" s="53">
        <v>0</v>
      </c>
      <c r="F2996" s="53">
        <f t="shared" si="997"/>
        <v>85729600</v>
      </c>
      <c r="G2996" s="53">
        <f t="shared" si="998"/>
        <v>19270400</v>
      </c>
      <c r="H2996" s="67">
        <f t="shared" si="1000"/>
        <v>81.647238095238095</v>
      </c>
    </row>
    <row r="2997" spans="1:8">
      <c r="A2997" s="58" t="s">
        <v>50</v>
      </c>
      <c r="B2997" s="59" t="s">
        <v>51</v>
      </c>
      <c r="C2997" s="60"/>
      <c r="D2997" s="53"/>
      <c r="E2997" s="53"/>
      <c r="F2997" s="53"/>
      <c r="G2997" s="53"/>
      <c r="H2997" s="67"/>
    </row>
    <row r="2998" spans="1:8">
      <c r="A2998" s="66">
        <v>525113</v>
      </c>
      <c r="B2998" s="33" t="s">
        <v>39</v>
      </c>
      <c r="C2998" s="53"/>
      <c r="D2998" s="53"/>
      <c r="E2998" s="53"/>
      <c r="F2998" s="53"/>
      <c r="G2998" s="53"/>
      <c r="H2998" s="67"/>
    </row>
    <row r="2999" spans="1:8">
      <c r="A2999" s="66" t="s">
        <v>31</v>
      </c>
      <c r="B2999" s="33" t="s">
        <v>73</v>
      </c>
      <c r="C2999" s="53">
        <v>10500000</v>
      </c>
      <c r="D2999" s="53">
        <v>3300000</v>
      </c>
      <c r="E2999" s="53">
        <v>0</v>
      </c>
      <c r="F2999" s="53">
        <f t="shared" ref="F2999:F3001" si="1001">D2999+E2999</f>
        <v>3300000</v>
      </c>
      <c r="G2999" s="53">
        <f t="shared" ref="G2999:G3001" si="1002">C2999-F2999</f>
        <v>7200000</v>
      </c>
      <c r="H2999" s="67">
        <f t="shared" ref="H2999:H3001" si="1003">F2999/C2999*100</f>
        <v>31.428571428571427</v>
      </c>
    </row>
    <row r="3000" spans="1:8">
      <c r="A3000" s="66" t="s">
        <v>31</v>
      </c>
      <c r="B3000" s="33" t="s">
        <v>74</v>
      </c>
      <c r="C3000" s="53">
        <v>10000000</v>
      </c>
      <c r="D3000" s="53">
        <v>1850000</v>
      </c>
      <c r="E3000" s="53">
        <v>0</v>
      </c>
      <c r="F3000" s="53">
        <f t="shared" si="1001"/>
        <v>1850000</v>
      </c>
      <c r="G3000" s="53">
        <f t="shared" si="1002"/>
        <v>8150000</v>
      </c>
      <c r="H3000" s="67">
        <f t="shared" si="1003"/>
        <v>18.5</v>
      </c>
    </row>
    <row r="3001" spans="1:8">
      <c r="A3001" s="66"/>
      <c r="B3001" s="33" t="s">
        <v>158</v>
      </c>
      <c r="C3001" s="53">
        <v>8000000</v>
      </c>
      <c r="D3001" s="53">
        <v>0</v>
      </c>
      <c r="E3001" s="53">
        <v>0</v>
      </c>
      <c r="F3001" s="53">
        <f t="shared" si="1001"/>
        <v>0</v>
      </c>
      <c r="G3001" s="53">
        <f t="shared" si="1002"/>
        <v>8000000</v>
      </c>
      <c r="H3001" s="67">
        <f t="shared" si="1003"/>
        <v>0</v>
      </c>
    </row>
    <row r="3002" spans="1:8">
      <c r="A3002" s="66">
        <v>525115</v>
      </c>
      <c r="B3002" s="33" t="s">
        <v>43</v>
      </c>
      <c r="C3002" s="53"/>
      <c r="D3002" s="53"/>
      <c r="E3002" s="53"/>
      <c r="F3002" s="53"/>
      <c r="G3002" s="53"/>
      <c r="H3002" s="67"/>
    </row>
    <row r="3003" spans="1:8">
      <c r="A3003" s="66" t="s">
        <v>31</v>
      </c>
      <c r="B3003" s="33" t="s">
        <v>160</v>
      </c>
      <c r="C3003" s="53">
        <v>3600000</v>
      </c>
      <c r="D3003" s="53">
        <v>0</v>
      </c>
      <c r="E3003" s="53">
        <v>0</v>
      </c>
      <c r="F3003" s="53">
        <f t="shared" ref="F3003:F3005" si="1004">D3003+E3003</f>
        <v>0</v>
      </c>
      <c r="G3003" s="53">
        <f t="shared" ref="G3003:G3005" si="1005">C3003-F3003</f>
        <v>3600000</v>
      </c>
      <c r="H3003" s="67">
        <f t="shared" ref="H3003:H3005" si="1006">F3003/C3003*100</f>
        <v>0</v>
      </c>
    </row>
    <row r="3004" spans="1:8">
      <c r="A3004" s="66" t="s">
        <v>31</v>
      </c>
      <c r="B3004" s="33" t="s">
        <v>159</v>
      </c>
      <c r="C3004" s="53">
        <v>10500000</v>
      </c>
      <c r="D3004" s="53">
        <v>3150000</v>
      </c>
      <c r="E3004" s="53">
        <v>0</v>
      </c>
      <c r="F3004" s="53">
        <f t="shared" si="1004"/>
        <v>3150000</v>
      </c>
      <c r="G3004" s="53">
        <f t="shared" si="1005"/>
        <v>7350000</v>
      </c>
      <c r="H3004" s="67">
        <f t="shared" si="1006"/>
        <v>30</v>
      </c>
    </row>
    <row r="3005" spans="1:8">
      <c r="A3005" s="66" t="s">
        <v>31</v>
      </c>
      <c r="B3005" s="33" t="s">
        <v>76</v>
      </c>
      <c r="C3005" s="53">
        <v>21000000</v>
      </c>
      <c r="D3005" s="53">
        <v>2700000</v>
      </c>
      <c r="E3005" s="53">
        <v>0</v>
      </c>
      <c r="F3005" s="53">
        <f t="shared" si="1004"/>
        <v>2700000</v>
      </c>
      <c r="G3005" s="53">
        <f t="shared" si="1005"/>
        <v>18300000</v>
      </c>
      <c r="H3005" s="67">
        <f t="shared" si="1006"/>
        <v>12.857142857142856</v>
      </c>
    </row>
    <row r="3006" spans="1:8">
      <c r="A3006" s="58" t="s">
        <v>56</v>
      </c>
      <c r="B3006" s="59" t="s">
        <v>77</v>
      </c>
      <c r="C3006" s="60"/>
      <c r="D3006" s="53"/>
      <c r="E3006" s="60"/>
      <c r="F3006" s="53"/>
      <c r="G3006" s="53"/>
      <c r="H3006" s="67"/>
    </row>
    <row r="3007" spans="1:8">
      <c r="A3007" s="66">
        <v>525113</v>
      </c>
      <c r="B3007" s="33" t="s">
        <v>39</v>
      </c>
      <c r="C3007" s="53"/>
      <c r="D3007" s="53"/>
      <c r="E3007" s="53"/>
      <c r="F3007" s="53"/>
      <c r="G3007" s="53"/>
      <c r="H3007" s="67"/>
    </row>
    <row r="3008" spans="1:8">
      <c r="A3008" s="66" t="s">
        <v>31</v>
      </c>
      <c r="B3008" s="33" t="s">
        <v>78</v>
      </c>
      <c r="C3008" s="53">
        <v>6300000</v>
      </c>
      <c r="D3008" s="53">
        <v>2400000</v>
      </c>
      <c r="E3008" s="53">
        <v>0</v>
      </c>
      <c r="F3008" s="53">
        <f t="shared" ref="F3008:F3010" si="1007">D3008+E3008</f>
        <v>2400000</v>
      </c>
      <c r="G3008" s="53">
        <f t="shared" ref="G3008:G3010" si="1008">C3008-F3008</f>
        <v>3900000</v>
      </c>
      <c r="H3008" s="67">
        <f t="shared" ref="H3008:H3010" si="1009">F3008/C3008*100</f>
        <v>38.095238095238095</v>
      </c>
    </row>
    <row r="3009" spans="1:8">
      <c r="A3009" s="66" t="s">
        <v>31</v>
      </c>
      <c r="B3009" s="33" t="s">
        <v>79</v>
      </c>
      <c r="C3009" s="53">
        <v>16000000</v>
      </c>
      <c r="D3009" s="53">
        <v>650000</v>
      </c>
      <c r="E3009" s="53">
        <v>0</v>
      </c>
      <c r="F3009" s="53">
        <f t="shared" si="1007"/>
        <v>650000</v>
      </c>
      <c r="G3009" s="53">
        <f t="shared" si="1008"/>
        <v>15350000</v>
      </c>
      <c r="H3009" s="67">
        <f t="shared" si="1009"/>
        <v>4.0625</v>
      </c>
    </row>
    <row r="3010" spans="1:8">
      <c r="A3010" s="66"/>
      <c r="B3010" s="33" t="s">
        <v>158</v>
      </c>
      <c r="C3010" s="53">
        <v>20000000</v>
      </c>
      <c r="D3010" s="53">
        <v>0</v>
      </c>
      <c r="E3010" s="53">
        <v>0</v>
      </c>
      <c r="F3010" s="53">
        <f t="shared" si="1007"/>
        <v>0</v>
      </c>
      <c r="G3010" s="53">
        <f t="shared" si="1008"/>
        <v>20000000</v>
      </c>
      <c r="H3010" s="67">
        <f t="shared" si="1009"/>
        <v>0</v>
      </c>
    </row>
    <row r="3011" spans="1:8">
      <c r="A3011" s="66">
        <v>525115</v>
      </c>
      <c r="B3011" s="33" t="s">
        <v>43</v>
      </c>
      <c r="C3011" s="53"/>
      <c r="D3011" s="53"/>
      <c r="E3011" s="53"/>
      <c r="F3011" s="53"/>
      <c r="G3011" s="53"/>
      <c r="H3011" s="67"/>
    </row>
    <row r="3012" spans="1:8">
      <c r="A3012" s="66" t="s">
        <v>31</v>
      </c>
      <c r="B3012" s="33" t="s">
        <v>75</v>
      </c>
      <c r="C3012" s="53">
        <v>6300000</v>
      </c>
      <c r="D3012" s="53">
        <v>3300000</v>
      </c>
      <c r="E3012" s="53">
        <v>0</v>
      </c>
      <c r="F3012" s="53">
        <f t="shared" ref="F3012:F3014" si="1010">D3012+E3012</f>
        <v>3300000</v>
      </c>
      <c r="G3012" s="53">
        <f t="shared" ref="G3012:G3014" si="1011">C3012-F3012</f>
        <v>3000000</v>
      </c>
      <c r="H3012" s="67">
        <f t="shared" ref="H3012:H3014" si="1012">F3012/C3012*100</f>
        <v>52.380952380952387</v>
      </c>
    </row>
    <row r="3013" spans="1:8">
      <c r="A3013" s="66" t="s">
        <v>31</v>
      </c>
      <c r="B3013" s="33" t="s">
        <v>80</v>
      </c>
      <c r="C3013" s="53">
        <v>1500000</v>
      </c>
      <c r="D3013" s="53">
        <v>0</v>
      </c>
      <c r="E3013" s="53">
        <v>0</v>
      </c>
      <c r="F3013" s="53">
        <f t="shared" si="1010"/>
        <v>0</v>
      </c>
      <c r="G3013" s="53">
        <f t="shared" si="1011"/>
        <v>1500000</v>
      </c>
      <c r="H3013" s="67">
        <f t="shared" si="1012"/>
        <v>0</v>
      </c>
    </row>
    <row r="3014" spans="1:8">
      <c r="A3014" s="66" t="s">
        <v>31</v>
      </c>
      <c r="B3014" s="33" t="s">
        <v>81</v>
      </c>
      <c r="C3014" s="53">
        <v>21000000</v>
      </c>
      <c r="D3014" s="53">
        <v>1800000</v>
      </c>
      <c r="E3014" s="53">
        <v>0</v>
      </c>
      <c r="F3014" s="53">
        <f t="shared" si="1010"/>
        <v>1800000</v>
      </c>
      <c r="G3014" s="53">
        <f t="shared" si="1011"/>
        <v>19200000</v>
      </c>
      <c r="H3014" s="67">
        <f t="shared" si="1012"/>
        <v>8.5714285714285712</v>
      </c>
    </row>
    <row r="3015" spans="1:8">
      <c r="A3015" s="54">
        <v>53</v>
      </c>
      <c r="B3015" s="54" t="s">
        <v>82</v>
      </c>
      <c r="C3015" s="55"/>
      <c r="D3015" s="56"/>
      <c r="E3015" s="56"/>
      <c r="F3015" s="56"/>
      <c r="G3015" s="56"/>
      <c r="H3015" s="69"/>
    </row>
    <row r="3016" spans="1:8">
      <c r="A3016" s="58" t="s">
        <v>50</v>
      </c>
      <c r="B3016" s="59" t="s">
        <v>51</v>
      </c>
      <c r="C3016" s="60"/>
      <c r="D3016" s="53"/>
      <c r="E3016" s="60"/>
      <c r="F3016" s="53"/>
      <c r="G3016" s="53"/>
      <c r="H3016" s="67"/>
    </row>
    <row r="3017" spans="1:8">
      <c r="A3017" s="66">
        <v>525113</v>
      </c>
      <c r="B3017" s="33" t="s">
        <v>39</v>
      </c>
      <c r="C3017" s="53"/>
      <c r="D3017" s="53"/>
      <c r="E3017" s="53"/>
      <c r="F3017" s="53"/>
      <c r="G3017" s="53"/>
      <c r="H3017" s="67"/>
    </row>
    <row r="3018" spans="1:8">
      <c r="A3018" s="66" t="s">
        <v>31</v>
      </c>
      <c r="B3018" s="33" t="s">
        <v>103</v>
      </c>
      <c r="C3018" s="53">
        <v>1400000</v>
      </c>
      <c r="D3018" s="53">
        <v>1400000</v>
      </c>
      <c r="E3018" s="53">
        <v>0</v>
      </c>
      <c r="F3018" s="53">
        <f t="shared" ref="F3018:F3020" si="1013">D3018+E3018</f>
        <v>1400000</v>
      </c>
      <c r="G3018" s="53">
        <f t="shared" ref="G3018:G3020" si="1014">C3018-F3018</f>
        <v>0</v>
      </c>
      <c r="H3018" s="67">
        <f t="shared" ref="H3018:H3020" si="1015">F3018/C3018*100</f>
        <v>100</v>
      </c>
    </row>
    <row r="3019" spans="1:8">
      <c r="A3019" s="66"/>
      <c r="B3019" s="33" t="s">
        <v>491</v>
      </c>
      <c r="C3019" s="53">
        <v>3650000</v>
      </c>
      <c r="D3019" s="53">
        <v>2350000</v>
      </c>
      <c r="E3019" s="53">
        <v>0</v>
      </c>
      <c r="F3019" s="53">
        <f t="shared" si="1013"/>
        <v>2350000</v>
      </c>
      <c r="G3019" s="53">
        <f t="shared" si="1014"/>
        <v>1300000</v>
      </c>
      <c r="H3019" s="67">
        <f t="shared" si="1015"/>
        <v>64.38356164383562</v>
      </c>
    </row>
    <row r="3020" spans="1:8">
      <c r="A3020" s="66"/>
      <c r="B3020" s="33" t="s">
        <v>492</v>
      </c>
      <c r="C3020" s="53">
        <v>1175000</v>
      </c>
      <c r="D3020" s="53">
        <v>0</v>
      </c>
      <c r="E3020" s="53">
        <v>0</v>
      </c>
      <c r="F3020" s="53">
        <f t="shared" si="1013"/>
        <v>0</v>
      </c>
      <c r="G3020" s="53">
        <f t="shared" si="1014"/>
        <v>1175000</v>
      </c>
      <c r="H3020" s="67">
        <f t="shared" si="1015"/>
        <v>0</v>
      </c>
    </row>
    <row r="3021" spans="1:8">
      <c r="A3021" s="66">
        <v>525115</v>
      </c>
      <c r="B3021" s="33" t="s">
        <v>43</v>
      </c>
      <c r="C3021" s="53"/>
      <c r="D3021" s="53"/>
      <c r="E3021" s="53"/>
      <c r="F3021" s="53"/>
      <c r="G3021" s="53"/>
      <c r="H3021" s="67"/>
    </row>
    <row r="3022" spans="1:8">
      <c r="A3022" s="66" t="s">
        <v>31</v>
      </c>
      <c r="B3022" s="33" t="s">
        <v>392</v>
      </c>
      <c r="C3022" s="53">
        <v>1200000</v>
      </c>
      <c r="D3022" s="53">
        <v>1080000</v>
      </c>
      <c r="E3022" s="53"/>
      <c r="F3022" s="53">
        <f t="shared" ref="F3022:F3028" si="1016">D3022+E3022</f>
        <v>1080000</v>
      </c>
      <c r="G3022" s="53">
        <f t="shared" ref="G3022:G3028" si="1017">C3022-F3022</f>
        <v>120000</v>
      </c>
      <c r="H3022" s="67">
        <f t="shared" ref="H3022:H3025" si="1018">F3022/C3022*100</f>
        <v>90</v>
      </c>
    </row>
    <row r="3023" spans="1:8">
      <c r="A3023" s="66" t="s">
        <v>31</v>
      </c>
      <c r="B3023" s="33" t="s">
        <v>445</v>
      </c>
      <c r="C3023" s="53">
        <v>400000</v>
      </c>
      <c r="D3023" s="53">
        <v>300000</v>
      </c>
      <c r="E3023" s="53">
        <v>0</v>
      </c>
      <c r="F3023" s="53">
        <f t="shared" si="1016"/>
        <v>300000</v>
      </c>
      <c r="G3023" s="53">
        <f t="shared" si="1017"/>
        <v>100000</v>
      </c>
      <c r="H3023" s="67">
        <f t="shared" si="1018"/>
        <v>75</v>
      </c>
    </row>
    <row r="3024" spans="1:8">
      <c r="A3024" s="66" t="s">
        <v>31</v>
      </c>
      <c r="B3024" s="33" t="s">
        <v>394</v>
      </c>
      <c r="C3024" s="53">
        <v>7000000</v>
      </c>
      <c r="D3024" s="53">
        <v>5970000</v>
      </c>
      <c r="E3024" s="53">
        <v>0</v>
      </c>
      <c r="F3024" s="53">
        <f t="shared" si="1016"/>
        <v>5970000</v>
      </c>
      <c r="G3024" s="53">
        <f t="shared" si="1017"/>
        <v>1030000</v>
      </c>
      <c r="H3024" s="67">
        <f t="shared" si="1018"/>
        <v>85.285714285714292</v>
      </c>
    </row>
    <row r="3025" spans="1:8">
      <c r="A3025" s="66" t="s">
        <v>31</v>
      </c>
      <c r="B3025" s="33" t="s">
        <v>395</v>
      </c>
      <c r="C3025" s="53">
        <v>4200000</v>
      </c>
      <c r="D3025" s="53">
        <v>2000000</v>
      </c>
      <c r="E3025" s="53"/>
      <c r="F3025" s="53">
        <f t="shared" si="1016"/>
        <v>2000000</v>
      </c>
      <c r="G3025" s="53">
        <f t="shared" si="1017"/>
        <v>2200000</v>
      </c>
      <c r="H3025" s="67">
        <f t="shared" si="1018"/>
        <v>47.619047619047613</v>
      </c>
    </row>
    <row r="3026" spans="1:8">
      <c r="A3026" s="66"/>
      <c r="B3026" s="316" t="s">
        <v>396</v>
      </c>
      <c r="C3026" s="317">
        <v>2000000</v>
      </c>
      <c r="D3026" s="317">
        <v>5000000</v>
      </c>
      <c r="E3026" s="317">
        <v>0</v>
      </c>
      <c r="F3026" s="317">
        <f t="shared" si="1016"/>
        <v>5000000</v>
      </c>
      <c r="G3026" s="317">
        <f t="shared" si="1017"/>
        <v>-3000000</v>
      </c>
      <c r="H3026" s="318">
        <f>F3026/C3026*100</f>
        <v>250</v>
      </c>
    </row>
    <row r="3027" spans="1:8">
      <c r="A3027" s="66" t="s">
        <v>31</v>
      </c>
      <c r="B3027" s="33" t="s">
        <v>87</v>
      </c>
      <c r="C3027" s="53">
        <v>6000000</v>
      </c>
      <c r="D3027" s="53">
        <v>2400000</v>
      </c>
      <c r="E3027" s="53">
        <v>0</v>
      </c>
      <c r="F3027" s="53">
        <f t="shared" si="1016"/>
        <v>2400000</v>
      </c>
      <c r="G3027" s="53">
        <f t="shared" si="1017"/>
        <v>3600000</v>
      </c>
      <c r="H3027" s="67">
        <f t="shared" ref="H3027:H3028" si="1019">F3027/C3027*100</f>
        <v>40</v>
      </c>
    </row>
    <row r="3028" spans="1:8">
      <c r="A3028" s="66" t="s">
        <v>31</v>
      </c>
      <c r="B3028" s="33" t="s">
        <v>88</v>
      </c>
      <c r="C3028" s="53">
        <v>2250000</v>
      </c>
      <c r="D3028" s="53">
        <v>1600000</v>
      </c>
      <c r="E3028" s="53">
        <v>0</v>
      </c>
      <c r="F3028" s="53">
        <f t="shared" si="1016"/>
        <v>1600000</v>
      </c>
      <c r="G3028" s="53">
        <f t="shared" si="1017"/>
        <v>650000</v>
      </c>
      <c r="H3028" s="67">
        <f t="shared" si="1019"/>
        <v>71.111111111111114</v>
      </c>
    </row>
    <row r="3029" spans="1:8">
      <c r="A3029" s="66">
        <v>525119</v>
      </c>
      <c r="B3029" s="33" t="s">
        <v>63</v>
      </c>
      <c r="C3029" s="53"/>
      <c r="D3029" s="53"/>
      <c r="E3029" s="53"/>
      <c r="F3029" s="53"/>
      <c r="G3029" s="53"/>
      <c r="H3029" s="67"/>
    </row>
    <row r="3030" spans="1:8">
      <c r="A3030" s="66" t="s">
        <v>31</v>
      </c>
      <c r="B3030" s="33" t="s">
        <v>89</v>
      </c>
      <c r="C3030" s="53">
        <v>1150000</v>
      </c>
      <c r="D3030" s="53">
        <v>1120000</v>
      </c>
      <c r="E3030" s="53">
        <v>0</v>
      </c>
      <c r="F3030" s="53">
        <f t="shared" ref="F3030:F3033" si="1020">D3030+E3030</f>
        <v>1120000</v>
      </c>
      <c r="G3030" s="53">
        <f t="shared" ref="G3030:G3033" si="1021">C3030-F3030</f>
        <v>30000</v>
      </c>
      <c r="H3030" s="67">
        <f t="shared" ref="H3030:H3033" si="1022">F3030/C3030*100</f>
        <v>97.391304347826093</v>
      </c>
    </row>
    <row r="3031" spans="1:8">
      <c r="A3031" s="66" t="s">
        <v>31</v>
      </c>
      <c r="B3031" s="33" t="s">
        <v>90</v>
      </c>
      <c r="C3031" s="53">
        <v>20000000</v>
      </c>
      <c r="D3031" s="53">
        <v>20000000</v>
      </c>
      <c r="E3031" s="53">
        <v>0</v>
      </c>
      <c r="F3031" s="53">
        <f t="shared" si="1020"/>
        <v>20000000</v>
      </c>
      <c r="G3031" s="53">
        <f t="shared" si="1021"/>
        <v>0</v>
      </c>
      <c r="H3031" s="67">
        <f t="shared" si="1022"/>
        <v>100</v>
      </c>
    </row>
    <row r="3032" spans="1:8">
      <c r="A3032" s="66" t="s">
        <v>31</v>
      </c>
      <c r="B3032" s="33" t="s">
        <v>99</v>
      </c>
      <c r="C3032" s="53">
        <v>46000000</v>
      </c>
      <c r="D3032" s="53">
        <v>45072000</v>
      </c>
      <c r="E3032" s="53">
        <v>0</v>
      </c>
      <c r="F3032" s="53">
        <f t="shared" si="1020"/>
        <v>45072000</v>
      </c>
      <c r="G3032" s="53">
        <f t="shared" si="1021"/>
        <v>928000</v>
      </c>
      <c r="H3032" s="67">
        <f t="shared" si="1022"/>
        <v>97.982608695652175</v>
      </c>
    </row>
    <row r="3033" spans="1:8">
      <c r="A3033" s="66" t="s">
        <v>31</v>
      </c>
      <c r="B3033" s="33" t="s">
        <v>101</v>
      </c>
      <c r="C3033" s="53">
        <v>23000000</v>
      </c>
      <c r="D3033" s="53">
        <v>23000000</v>
      </c>
      <c r="E3033" s="53">
        <v>0</v>
      </c>
      <c r="F3033" s="53">
        <f t="shared" si="1020"/>
        <v>23000000</v>
      </c>
      <c r="G3033" s="53">
        <f t="shared" si="1021"/>
        <v>0</v>
      </c>
      <c r="H3033" s="67">
        <f t="shared" si="1022"/>
        <v>100</v>
      </c>
    </row>
    <row r="3034" spans="1:8">
      <c r="A3034" s="58" t="s">
        <v>56</v>
      </c>
      <c r="B3034" s="59" t="s">
        <v>102</v>
      </c>
      <c r="C3034" s="53"/>
      <c r="D3034" s="53"/>
      <c r="E3034" s="60"/>
      <c r="F3034" s="53"/>
      <c r="G3034" s="53"/>
      <c r="H3034" s="67"/>
    </row>
    <row r="3035" spans="1:8">
      <c r="A3035" s="66">
        <v>525113</v>
      </c>
      <c r="B3035" s="33" t="s">
        <v>39</v>
      </c>
      <c r="C3035" s="53"/>
      <c r="D3035" s="53"/>
      <c r="E3035" s="53"/>
      <c r="F3035" s="53"/>
      <c r="G3035" s="53"/>
      <c r="H3035" s="67"/>
    </row>
    <row r="3036" spans="1:8">
      <c r="A3036" s="66" t="s">
        <v>31</v>
      </c>
      <c r="B3036" s="33" t="s">
        <v>103</v>
      </c>
      <c r="C3036" s="53">
        <v>3600000</v>
      </c>
      <c r="D3036" s="53">
        <v>0</v>
      </c>
      <c r="E3036" s="53">
        <v>0</v>
      </c>
      <c r="F3036" s="53">
        <f t="shared" ref="F3036" si="1023">D3036+E3036</f>
        <v>0</v>
      </c>
      <c r="G3036" s="53">
        <f t="shared" ref="G3036" si="1024">C3036-F3036</f>
        <v>3600000</v>
      </c>
      <c r="H3036" s="67">
        <f t="shared" ref="H3036" si="1025">F3036/C3036*100</f>
        <v>0</v>
      </c>
    </row>
    <row r="3037" spans="1:8">
      <c r="A3037" s="66">
        <v>525115</v>
      </c>
      <c r="B3037" s="33" t="s">
        <v>43</v>
      </c>
      <c r="C3037" s="53"/>
      <c r="D3037" s="53"/>
      <c r="E3037" s="53"/>
      <c r="F3037" s="53"/>
      <c r="G3037" s="53"/>
      <c r="H3037" s="67"/>
    </row>
    <row r="3038" spans="1:8">
      <c r="A3038" s="66" t="s">
        <v>31</v>
      </c>
      <c r="B3038" s="33" t="s">
        <v>401</v>
      </c>
      <c r="C3038" s="53">
        <v>5700000</v>
      </c>
      <c r="D3038" s="53">
        <v>0</v>
      </c>
      <c r="E3038" s="53"/>
      <c r="F3038" s="53">
        <f t="shared" ref="F3038:F3040" si="1026">D3038+E3038</f>
        <v>0</v>
      </c>
      <c r="G3038" s="53">
        <f t="shared" ref="G3038:G3040" si="1027">C3038-F3038</f>
        <v>5700000</v>
      </c>
      <c r="H3038" s="67">
        <f t="shared" ref="H3038:H3040" si="1028">F3038/C3038*100</f>
        <v>0</v>
      </c>
    </row>
    <row r="3039" spans="1:8">
      <c r="A3039" s="66" t="s">
        <v>31</v>
      </c>
      <c r="B3039" s="33" t="s">
        <v>402</v>
      </c>
      <c r="C3039" s="53">
        <v>4500000</v>
      </c>
      <c r="D3039" s="53">
        <v>0</v>
      </c>
      <c r="E3039" s="53"/>
      <c r="F3039" s="53">
        <f t="shared" si="1026"/>
        <v>0</v>
      </c>
      <c r="G3039" s="53">
        <f t="shared" si="1027"/>
        <v>4500000</v>
      </c>
      <c r="H3039" s="67">
        <f t="shared" si="1028"/>
        <v>0</v>
      </c>
    </row>
    <row r="3040" spans="1:8">
      <c r="A3040" s="66" t="s">
        <v>31</v>
      </c>
      <c r="B3040" s="33" t="s">
        <v>110</v>
      </c>
      <c r="C3040" s="53">
        <v>5600000</v>
      </c>
      <c r="D3040" s="53">
        <v>0</v>
      </c>
      <c r="E3040" s="53">
        <v>0</v>
      </c>
      <c r="F3040" s="53">
        <f t="shared" si="1026"/>
        <v>0</v>
      </c>
      <c r="G3040" s="53">
        <f t="shared" si="1027"/>
        <v>5600000</v>
      </c>
      <c r="H3040" s="67">
        <f t="shared" si="1028"/>
        <v>0</v>
      </c>
    </row>
    <row r="3041" spans="1:8">
      <c r="A3041" s="66">
        <v>525119</v>
      </c>
      <c r="B3041" s="33" t="s">
        <v>63</v>
      </c>
      <c r="C3041" s="53"/>
      <c r="D3041" s="53"/>
      <c r="E3041" s="53"/>
      <c r="F3041" s="53"/>
      <c r="G3041" s="53"/>
      <c r="H3041" s="67"/>
    </row>
    <row r="3042" spans="1:8">
      <c r="A3042" s="66" t="s">
        <v>31</v>
      </c>
      <c r="B3042" s="33" t="s">
        <v>115</v>
      </c>
      <c r="C3042" s="53">
        <v>3000000</v>
      </c>
      <c r="D3042" s="53">
        <v>0</v>
      </c>
      <c r="E3042" s="53">
        <v>0</v>
      </c>
      <c r="F3042" s="53">
        <f t="shared" ref="F3042:F3048" si="1029">D3042+E3042</f>
        <v>0</v>
      </c>
      <c r="G3042" s="53">
        <f t="shared" ref="G3042:G3048" si="1030">C3042-F3042</f>
        <v>3000000</v>
      </c>
      <c r="H3042" s="67">
        <f t="shared" ref="H3042:H3048" si="1031">F3042/C3042*100</f>
        <v>0</v>
      </c>
    </row>
    <row r="3043" spans="1:8">
      <c r="A3043" s="70" t="s">
        <v>31</v>
      </c>
      <c r="B3043" s="33" t="s">
        <v>117</v>
      </c>
      <c r="C3043" s="53">
        <v>20000000</v>
      </c>
      <c r="D3043" s="53">
        <v>0</v>
      </c>
      <c r="E3043" s="53">
        <v>0</v>
      </c>
      <c r="F3043" s="53">
        <f t="shared" si="1029"/>
        <v>0</v>
      </c>
      <c r="G3043" s="53">
        <f t="shared" si="1030"/>
        <v>20000000</v>
      </c>
      <c r="H3043" s="67">
        <f t="shared" si="1031"/>
        <v>0</v>
      </c>
    </row>
    <row r="3044" spans="1:8">
      <c r="A3044" s="66"/>
      <c r="B3044" s="33" t="s">
        <v>127</v>
      </c>
      <c r="C3044" s="53">
        <v>6150000</v>
      </c>
      <c r="D3044" s="53">
        <v>0</v>
      </c>
      <c r="E3044" s="53">
        <v>0</v>
      </c>
      <c r="F3044" s="53">
        <f t="shared" si="1029"/>
        <v>0</v>
      </c>
      <c r="G3044" s="53">
        <f t="shared" si="1030"/>
        <v>6150000</v>
      </c>
      <c r="H3044" s="67">
        <f t="shared" si="1031"/>
        <v>0</v>
      </c>
    </row>
    <row r="3045" spans="1:8">
      <c r="A3045" s="66"/>
      <c r="B3045" s="33" t="s">
        <v>129</v>
      </c>
      <c r="C3045" s="53">
        <v>28700000</v>
      </c>
      <c r="D3045" s="53">
        <v>0</v>
      </c>
      <c r="E3045" s="53">
        <v>0</v>
      </c>
      <c r="F3045" s="53">
        <f t="shared" si="1029"/>
        <v>0</v>
      </c>
      <c r="G3045" s="53">
        <f t="shared" si="1030"/>
        <v>28700000</v>
      </c>
      <c r="H3045" s="67">
        <f t="shared" si="1031"/>
        <v>0</v>
      </c>
    </row>
    <row r="3046" spans="1:8">
      <c r="A3046" s="66"/>
      <c r="B3046" s="33" t="s">
        <v>405</v>
      </c>
      <c r="C3046" s="53">
        <v>4100000</v>
      </c>
      <c r="D3046" s="53">
        <v>0</v>
      </c>
      <c r="E3046" s="53">
        <v>0</v>
      </c>
      <c r="F3046" s="53">
        <f t="shared" si="1029"/>
        <v>0</v>
      </c>
      <c r="G3046" s="53">
        <f t="shared" si="1030"/>
        <v>4100000</v>
      </c>
      <c r="H3046" s="67">
        <f t="shared" si="1031"/>
        <v>0</v>
      </c>
    </row>
    <row r="3047" spans="1:8">
      <c r="A3047" s="66"/>
      <c r="B3047" s="33" t="s">
        <v>131</v>
      </c>
      <c r="C3047" s="53">
        <v>6150000</v>
      </c>
      <c r="D3047" s="53">
        <v>0</v>
      </c>
      <c r="E3047" s="53">
        <v>0</v>
      </c>
      <c r="F3047" s="53">
        <f t="shared" si="1029"/>
        <v>0</v>
      </c>
      <c r="G3047" s="53">
        <f t="shared" si="1030"/>
        <v>6150000</v>
      </c>
      <c r="H3047" s="67">
        <f t="shared" si="1031"/>
        <v>0</v>
      </c>
    </row>
    <row r="3048" spans="1:8">
      <c r="A3048" s="70"/>
      <c r="B3048" s="33" t="s">
        <v>132</v>
      </c>
      <c r="C3048" s="53">
        <v>2000000</v>
      </c>
      <c r="D3048" s="53">
        <v>0</v>
      </c>
      <c r="E3048" s="53">
        <v>0</v>
      </c>
      <c r="F3048" s="53">
        <f t="shared" si="1029"/>
        <v>0</v>
      </c>
      <c r="G3048" s="53">
        <f t="shared" si="1030"/>
        <v>2000000</v>
      </c>
      <c r="H3048" s="67">
        <f t="shared" si="1031"/>
        <v>0</v>
      </c>
    </row>
    <row r="3049" spans="1:8">
      <c r="A3049" s="58" t="s">
        <v>59</v>
      </c>
      <c r="B3049" s="59" t="s">
        <v>60</v>
      </c>
      <c r="C3049" s="53"/>
      <c r="D3049" s="53"/>
      <c r="E3049" s="60"/>
      <c r="F3049" s="53"/>
      <c r="G3049" s="53"/>
      <c r="H3049" s="67"/>
    </row>
    <row r="3050" spans="1:8">
      <c r="A3050" s="66">
        <v>525113</v>
      </c>
      <c r="B3050" s="33" t="s">
        <v>39</v>
      </c>
      <c r="C3050" s="53"/>
      <c r="D3050" s="53"/>
      <c r="E3050" s="53"/>
      <c r="F3050" s="53"/>
      <c r="G3050" s="53"/>
      <c r="H3050" s="67"/>
    </row>
    <row r="3051" spans="1:8">
      <c r="A3051" s="66" t="s">
        <v>31</v>
      </c>
      <c r="B3051" s="33" t="s">
        <v>133</v>
      </c>
      <c r="C3051" s="53">
        <v>12000000</v>
      </c>
      <c r="D3051" s="53">
        <v>0</v>
      </c>
      <c r="E3051" s="53">
        <v>0</v>
      </c>
      <c r="F3051" s="53">
        <f t="shared" ref="F3051:F3054" si="1032">D3051+E3051</f>
        <v>0</v>
      </c>
      <c r="G3051" s="53">
        <f t="shared" ref="G3051:G3054" si="1033">C3051-F3051</f>
        <v>12000000</v>
      </c>
      <c r="H3051" s="67">
        <f t="shared" ref="H3051:H3054" si="1034">F3051/C3051*100</f>
        <v>0</v>
      </c>
    </row>
    <row r="3052" spans="1:8">
      <c r="A3052" s="66" t="s">
        <v>31</v>
      </c>
      <c r="B3052" s="33" t="s">
        <v>134</v>
      </c>
      <c r="C3052" s="53">
        <v>9600000</v>
      </c>
      <c r="D3052" s="53">
        <v>0</v>
      </c>
      <c r="E3052" s="53">
        <v>0</v>
      </c>
      <c r="F3052" s="53">
        <f t="shared" si="1032"/>
        <v>0</v>
      </c>
      <c r="G3052" s="53">
        <f t="shared" si="1033"/>
        <v>9600000</v>
      </c>
      <c r="H3052" s="67">
        <f t="shared" si="1034"/>
        <v>0</v>
      </c>
    </row>
    <row r="3053" spans="1:8">
      <c r="A3053" s="66" t="s">
        <v>31</v>
      </c>
      <c r="B3053" s="33" t="s">
        <v>135</v>
      </c>
      <c r="C3053" s="53">
        <v>3600000</v>
      </c>
      <c r="D3053" s="53">
        <v>0</v>
      </c>
      <c r="E3053" s="53">
        <v>0</v>
      </c>
      <c r="F3053" s="53">
        <f t="shared" si="1032"/>
        <v>0</v>
      </c>
      <c r="G3053" s="53">
        <f t="shared" si="1033"/>
        <v>3600000</v>
      </c>
      <c r="H3053" s="67">
        <f t="shared" si="1034"/>
        <v>0</v>
      </c>
    </row>
    <row r="3054" spans="1:8">
      <c r="A3054" s="66" t="s">
        <v>31</v>
      </c>
      <c r="B3054" s="33" t="s">
        <v>73</v>
      </c>
      <c r="C3054" s="53">
        <v>14400000</v>
      </c>
      <c r="D3054" s="53">
        <v>0</v>
      </c>
      <c r="E3054" s="53">
        <v>0</v>
      </c>
      <c r="F3054" s="53">
        <f t="shared" si="1032"/>
        <v>0</v>
      </c>
      <c r="G3054" s="53">
        <f t="shared" si="1033"/>
        <v>14400000</v>
      </c>
      <c r="H3054" s="67">
        <f t="shared" si="1034"/>
        <v>0</v>
      </c>
    </row>
    <row r="3055" spans="1:8">
      <c r="A3055" s="66">
        <v>525115</v>
      </c>
      <c r="B3055" s="33" t="s">
        <v>43</v>
      </c>
      <c r="C3055" s="53"/>
      <c r="D3055" s="53"/>
      <c r="E3055" s="53"/>
      <c r="F3055" s="53"/>
      <c r="G3055" s="53"/>
      <c r="H3055" s="67"/>
    </row>
    <row r="3056" spans="1:8">
      <c r="A3056" s="66" t="s">
        <v>31</v>
      </c>
      <c r="B3056" s="33" t="s">
        <v>136</v>
      </c>
      <c r="C3056" s="53">
        <v>18750000</v>
      </c>
      <c r="D3056" s="53">
        <v>0</v>
      </c>
      <c r="E3056" s="53">
        <v>0</v>
      </c>
      <c r="F3056" s="53">
        <f t="shared" ref="F3056:F3060" si="1035">D3056+E3056</f>
        <v>0</v>
      </c>
      <c r="G3056" s="53">
        <f t="shared" ref="G3056:G3060" si="1036">C3056-F3056</f>
        <v>18750000</v>
      </c>
      <c r="H3056" s="67">
        <f t="shared" ref="H3056:H3059" si="1037">F3056/C3056*100</f>
        <v>0</v>
      </c>
    </row>
    <row r="3057" spans="1:8">
      <c r="A3057" s="66" t="s">
        <v>31</v>
      </c>
      <c r="B3057" s="33" t="s">
        <v>137</v>
      </c>
      <c r="C3057" s="53">
        <v>5000000</v>
      </c>
      <c r="D3057" s="53">
        <v>0</v>
      </c>
      <c r="E3057" s="53">
        <v>0</v>
      </c>
      <c r="F3057" s="53">
        <f t="shared" si="1035"/>
        <v>0</v>
      </c>
      <c r="G3057" s="53">
        <f t="shared" si="1036"/>
        <v>5000000</v>
      </c>
      <c r="H3057" s="67">
        <f t="shared" si="1037"/>
        <v>0</v>
      </c>
    </row>
    <row r="3058" spans="1:8">
      <c r="A3058" s="66" t="s">
        <v>31</v>
      </c>
      <c r="B3058" s="33" t="s">
        <v>138</v>
      </c>
      <c r="C3058" s="53">
        <v>6000000</v>
      </c>
      <c r="D3058" s="53">
        <v>600000</v>
      </c>
      <c r="E3058" s="53">
        <v>0</v>
      </c>
      <c r="F3058" s="53">
        <f t="shared" si="1035"/>
        <v>600000</v>
      </c>
      <c r="G3058" s="53">
        <f t="shared" si="1036"/>
        <v>5400000</v>
      </c>
      <c r="H3058" s="67">
        <f t="shared" si="1037"/>
        <v>10</v>
      </c>
    </row>
    <row r="3059" spans="1:8">
      <c r="A3059" s="66" t="s">
        <v>31</v>
      </c>
      <c r="B3059" s="33" t="s">
        <v>139</v>
      </c>
      <c r="C3059" s="53">
        <v>6300000</v>
      </c>
      <c r="D3059" s="53">
        <v>2300000</v>
      </c>
      <c r="E3059" s="53">
        <v>0</v>
      </c>
      <c r="F3059" s="53">
        <f t="shared" si="1035"/>
        <v>2300000</v>
      </c>
      <c r="G3059" s="53">
        <f t="shared" si="1036"/>
        <v>4000000</v>
      </c>
      <c r="H3059" s="67">
        <f t="shared" si="1037"/>
        <v>36.507936507936506</v>
      </c>
    </row>
    <row r="3060" spans="1:8">
      <c r="A3060" s="66"/>
      <c r="B3060" s="33" t="s">
        <v>142</v>
      </c>
      <c r="C3060" s="53">
        <v>3600000</v>
      </c>
      <c r="D3060" s="53">
        <v>0</v>
      </c>
      <c r="E3060" s="53">
        <v>0</v>
      </c>
      <c r="F3060" s="53">
        <f t="shared" si="1035"/>
        <v>0</v>
      </c>
      <c r="G3060" s="53">
        <f t="shared" si="1036"/>
        <v>3600000</v>
      </c>
      <c r="H3060" s="67">
        <f>F3060/C3060*100</f>
        <v>0</v>
      </c>
    </row>
    <row r="3061" spans="1:8">
      <c r="A3061" s="66">
        <v>525119</v>
      </c>
      <c r="B3061" s="33" t="s">
        <v>63</v>
      </c>
      <c r="C3061" s="53"/>
      <c r="D3061" s="53"/>
      <c r="E3061" s="53"/>
      <c r="F3061" s="53"/>
      <c r="G3061" s="53"/>
      <c r="H3061" s="67"/>
    </row>
    <row r="3062" spans="1:8">
      <c r="A3062" s="66" t="s">
        <v>31</v>
      </c>
      <c r="B3062" s="33" t="s">
        <v>143</v>
      </c>
      <c r="C3062" s="53">
        <v>35000000</v>
      </c>
      <c r="D3062" s="53">
        <v>0</v>
      </c>
      <c r="E3062" s="53">
        <v>0</v>
      </c>
      <c r="F3062" s="53">
        <f t="shared" ref="F3062:F3063" si="1038">D3062+E3062</f>
        <v>0</v>
      </c>
      <c r="G3062" s="53">
        <f t="shared" ref="G3062:G3065" si="1039">C3062-F3062</f>
        <v>35000000</v>
      </c>
      <c r="H3062" s="67">
        <f t="shared" ref="H3062:H3065" si="1040">F3062/C3062*100</f>
        <v>0</v>
      </c>
    </row>
    <row r="3063" spans="1:8">
      <c r="A3063" s="66" t="s">
        <v>31</v>
      </c>
      <c r="B3063" s="33" t="s">
        <v>144</v>
      </c>
      <c r="C3063" s="53">
        <v>20000000</v>
      </c>
      <c r="D3063" s="53">
        <v>0</v>
      </c>
      <c r="E3063" s="53">
        <v>0</v>
      </c>
      <c r="F3063" s="53">
        <f t="shared" si="1038"/>
        <v>0</v>
      </c>
      <c r="G3063" s="53">
        <f t="shared" si="1039"/>
        <v>20000000</v>
      </c>
      <c r="H3063" s="67">
        <f t="shared" si="1040"/>
        <v>0</v>
      </c>
    </row>
    <row r="3064" spans="1:8">
      <c r="A3064" s="66" t="s">
        <v>31</v>
      </c>
      <c r="B3064" s="33" t="s">
        <v>145</v>
      </c>
      <c r="C3064" s="53">
        <v>18750000</v>
      </c>
      <c r="D3064" s="53">
        <v>0</v>
      </c>
      <c r="E3064" s="53">
        <v>4361500</v>
      </c>
      <c r="F3064" s="53">
        <f>D3064+E3064</f>
        <v>4361500</v>
      </c>
      <c r="G3064" s="53">
        <f t="shared" si="1039"/>
        <v>14388500</v>
      </c>
      <c r="H3064" s="67">
        <f t="shared" si="1040"/>
        <v>23.261333333333333</v>
      </c>
    </row>
    <row r="3065" spans="1:8">
      <c r="A3065" s="66" t="s">
        <v>31</v>
      </c>
      <c r="B3065" s="33" t="s">
        <v>146</v>
      </c>
      <c r="C3065" s="53">
        <v>3750000</v>
      </c>
      <c r="D3065" s="53">
        <v>0</v>
      </c>
      <c r="E3065" s="53">
        <v>0</v>
      </c>
      <c r="F3065" s="53">
        <f t="shared" ref="F3065" si="1041">D3065+E3065</f>
        <v>0</v>
      </c>
      <c r="G3065" s="53">
        <f t="shared" si="1039"/>
        <v>3750000</v>
      </c>
      <c r="H3065" s="67">
        <f t="shared" si="1040"/>
        <v>0</v>
      </c>
    </row>
    <row r="3066" spans="1:8">
      <c r="A3066" s="54">
        <v>54</v>
      </c>
      <c r="B3066" s="54" t="s">
        <v>147</v>
      </c>
      <c r="C3066" s="55"/>
      <c r="D3066" s="56"/>
      <c r="E3066" s="56"/>
      <c r="F3066" s="69"/>
      <c r="G3066" s="69"/>
      <c r="H3066" s="69"/>
    </row>
    <row r="3067" spans="1:8">
      <c r="A3067" s="58" t="s">
        <v>50</v>
      </c>
      <c r="B3067" s="59" t="s">
        <v>51</v>
      </c>
      <c r="C3067" s="60"/>
      <c r="D3067" s="59"/>
      <c r="E3067" s="60"/>
      <c r="F3067" s="53"/>
      <c r="G3067" s="53"/>
      <c r="H3067" s="67"/>
    </row>
    <row r="3068" spans="1:8">
      <c r="A3068" s="61">
        <v>525113</v>
      </c>
      <c r="B3068" s="62" t="s">
        <v>39</v>
      </c>
      <c r="C3068" s="60"/>
      <c r="D3068" s="59"/>
      <c r="E3068" s="60"/>
      <c r="F3068" s="53"/>
      <c r="G3068" s="53"/>
      <c r="H3068" s="67"/>
    </row>
    <row r="3069" spans="1:8">
      <c r="A3069" s="66" t="s">
        <v>31</v>
      </c>
      <c r="B3069" s="33" t="s">
        <v>148</v>
      </c>
      <c r="C3069" s="53">
        <v>3900000</v>
      </c>
      <c r="D3069" s="53">
        <v>0</v>
      </c>
      <c r="E3069" s="53"/>
      <c r="F3069" s="53">
        <f t="shared" ref="F3069:F3072" si="1042">D3069+E3069</f>
        <v>0</v>
      </c>
      <c r="G3069" s="53">
        <f t="shared" ref="G3069:G3072" si="1043">C3069-F3069</f>
        <v>3900000</v>
      </c>
      <c r="H3069" s="67">
        <f t="shared" ref="H3069:H3070" si="1044">F3069/C3069*100</f>
        <v>0</v>
      </c>
    </row>
    <row r="3070" spans="1:8">
      <c r="A3070" s="66" t="s">
        <v>31</v>
      </c>
      <c r="B3070" s="33" t="s">
        <v>149</v>
      </c>
      <c r="C3070" s="53">
        <v>6760000</v>
      </c>
      <c r="D3070" s="53">
        <v>0</v>
      </c>
      <c r="E3070" s="53"/>
      <c r="F3070" s="53">
        <f t="shared" si="1042"/>
        <v>0</v>
      </c>
      <c r="G3070" s="53">
        <f t="shared" si="1043"/>
        <v>6760000</v>
      </c>
      <c r="H3070" s="67">
        <f t="shared" si="1044"/>
        <v>0</v>
      </c>
    </row>
    <row r="3071" spans="1:8">
      <c r="A3071" s="66">
        <v>525119</v>
      </c>
      <c r="B3071" s="33" t="s">
        <v>63</v>
      </c>
      <c r="C3071" s="53"/>
      <c r="D3071" s="53">
        <v>0</v>
      </c>
      <c r="E3071" s="53"/>
      <c r="F3071" s="53">
        <f t="shared" si="1042"/>
        <v>0</v>
      </c>
      <c r="G3071" s="53">
        <f t="shared" si="1043"/>
        <v>0</v>
      </c>
      <c r="H3071" s="67"/>
    </row>
    <row r="3072" spans="1:8">
      <c r="A3072" s="66" t="s">
        <v>31</v>
      </c>
      <c r="B3072" s="33" t="s">
        <v>150</v>
      </c>
      <c r="C3072" s="53">
        <v>1700000</v>
      </c>
      <c r="D3072" s="53">
        <v>1698500</v>
      </c>
      <c r="E3072" s="53">
        <v>0</v>
      </c>
      <c r="F3072" s="53">
        <f t="shared" si="1042"/>
        <v>1698500</v>
      </c>
      <c r="G3072" s="53">
        <f t="shared" si="1043"/>
        <v>1500</v>
      </c>
      <c r="H3072" s="67">
        <f t="shared" ref="H3072" si="1045">F3072/C3072*100</f>
        <v>99.911764705882362</v>
      </c>
    </row>
    <row r="3073" spans="1:8">
      <c r="A3073" s="58" t="s">
        <v>56</v>
      </c>
      <c r="B3073" s="59" t="s">
        <v>57</v>
      </c>
      <c r="C3073" s="60"/>
      <c r="D3073" s="60"/>
      <c r="E3073" s="53"/>
      <c r="F3073" s="53"/>
      <c r="G3073" s="53"/>
      <c r="H3073" s="67"/>
    </row>
    <row r="3074" spans="1:8">
      <c r="A3074" s="66">
        <v>525113</v>
      </c>
      <c r="B3074" s="33" t="s">
        <v>39</v>
      </c>
      <c r="C3074" s="53"/>
      <c r="D3074" s="53"/>
      <c r="E3074" s="53"/>
      <c r="F3074" s="53"/>
      <c r="G3074" s="53"/>
      <c r="H3074" s="67"/>
    </row>
    <row r="3075" spans="1:8">
      <c r="A3075" s="66" t="s">
        <v>31</v>
      </c>
      <c r="B3075" s="33" t="s">
        <v>151</v>
      </c>
      <c r="C3075" s="53">
        <v>5100000</v>
      </c>
      <c r="D3075" s="53">
        <v>0</v>
      </c>
      <c r="E3075" s="53">
        <v>2100000</v>
      </c>
      <c r="F3075" s="53">
        <f t="shared" ref="F3075:F3076" si="1046">D3075+E3075</f>
        <v>2100000</v>
      </c>
      <c r="G3075" s="53">
        <f t="shared" ref="G3075:G3076" si="1047">C3075-F3075</f>
        <v>3000000</v>
      </c>
      <c r="H3075" s="67">
        <f t="shared" ref="H3075:H3076" si="1048">F3075/C3075*100</f>
        <v>41.17647058823529</v>
      </c>
    </row>
    <row r="3076" spans="1:8">
      <c r="A3076" s="66" t="s">
        <v>31</v>
      </c>
      <c r="B3076" s="33" t="s">
        <v>152</v>
      </c>
      <c r="C3076" s="53">
        <v>11200000</v>
      </c>
      <c r="D3076" s="53">
        <v>0</v>
      </c>
      <c r="E3076" s="53">
        <v>10395000</v>
      </c>
      <c r="F3076" s="53">
        <f t="shared" si="1046"/>
        <v>10395000</v>
      </c>
      <c r="G3076" s="53">
        <f t="shared" si="1047"/>
        <v>805000</v>
      </c>
      <c r="H3076" s="67">
        <f t="shared" si="1048"/>
        <v>92.8125</v>
      </c>
    </row>
    <row r="3077" spans="1:8">
      <c r="A3077" s="66">
        <v>525119</v>
      </c>
      <c r="B3077" s="33" t="s">
        <v>63</v>
      </c>
      <c r="C3077" s="53"/>
      <c r="D3077" s="53"/>
      <c r="E3077" s="53"/>
      <c r="F3077" s="53"/>
      <c r="G3077" s="53"/>
      <c r="H3077" s="67"/>
    </row>
    <row r="3078" spans="1:8">
      <c r="A3078" s="66" t="s">
        <v>31</v>
      </c>
      <c r="B3078" s="33" t="s">
        <v>150</v>
      </c>
      <c r="C3078" s="53">
        <v>2500000</v>
      </c>
      <c r="D3078" s="53">
        <v>2497500</v>
      </c>
      <c r="E3078" s="53">
        <v>0</v>
      </c>
      <c r="F3078" s="53">
        <f t="shared" ref="F3078" si="1049">D3078+E3078</f>
        <v>2497500</v>
      </c>
      <c r="G3078" s="53">
        <f t="shared" ref="G3078" si="1050">C3078-F3078</f>
        <v>2500</v>
      </c>
      <c r="H3078" s="67">
        <f t="shared" ref="H3078" si="1051">F3078/C3078*100</f>
        <v>99.9</v>
      </c>
    </row>
    <row r="3079" spans="1:8">
      <c r="A3079" s="58" t="s">
        <v>59</v>
      </c>
      <c r="B3079" s="59" t="s">
        <v>60</v>
      </c>
      <c r="C3079" s="60"/>
      <c r="D3079" s="60"/>
      <c r="E3079" s="53"/>
      <c r="F3079" s="53"/>
      <c r="G3079" s="53"/>
      <c r="H3079" s="67"/>
    </row>
    <row r="3080" spans="1:8">
      <c r="A3080" s="66">
        <v>525119</v>
      </c>
      <c r="B3080" s="33" t="s">
        <v>63</v>
      </c>
      <c r="C3080" s="53"/>
      <c r="D3080" s="53"/>
      <c r="E3080" s="53"/>
      <c r="F3080" s="53"/>
      <c r="G3080" s="53"/>
      <c r="H3080" s="67"/>
    </row>
    <row r="3081" spans="1:8">
      <c r="A3081" s="66" t="s">
        <v>31</v>
      </c>
      <c r="B3081" s="33" t="s">
        <v>150</v>
      </c>
      <c r="C3081" s="53">
        <v>1869000</v>
      </c>
      <c r="D3081" s="53">
        <v>1864500</v>
      </c>
      <c r="E3081" s="53">
        <v>0</v>
      </c>
      <c r="F3081" s="53">
        <f t="shared" ref="F3081" si="1052">D3081+E3081</f>
        <v>1864500</v>
      </c>
      <c r="G3081" s="53">
        <f t="shared" ref="G3081" si="1053">C3081-F3081</f>
        <v>4500</v>
      </c>
      <c r="H3081" s="67">
        <f t="shared" ref="H3081" si="1054">F3081/C3081*100</f>
        <v>99.759229534510425</v>
      </c>
    </row>
    <row r="3082" spans="1:8" ht="13.5" thickBot="1">
      <c r="A3082" s="231"/>
      <c r="B3082" s="36"/>
      <c r="C3082" s="37"/>
      <c r="D3082" s="36"/>
      <c r="E3082" s="37"/>
      <c r="F3082" s="36"/>
      <c r="G3082" s="36"/>
      <c r="H3082" s="36"/>
    </row>
    <row r="3083" spans="1:8" ht="20.25" customHeight="1" thickTop="1">
      <c r="A3083" s="40"/>
      <c r="B3083" s="353" t="s">
        <v>166</v>
      </c>
      <c r="C3083" s="41">
        <f>SUM(C2943:C3081)</f>
        <v>1543895000</v>
      </c>
      <c r="D3083" s="41">
        <f t="shared" ref="D3083:G3083" si="1055">SUM(D2943:D3081)</f>
        <v>726027820</v>
      </c>
      <c r="E3083" s="41">
        <f t="shared" si="1055"/>
        <v>16856500</v>
      </c>
      <c r="F3083" s="41">
        <f t="shared" si="1055"/>
        <v>742884320</v>
      </c>
      <c r="G3083" s="41">
        <f t="shared" si="1055"/>
        <v>801010680</v>
      </c>
      <c r="H3083" s="44">
        <f>F3083/C3083*100</f>
        <v>48.117541672199209</v>
      </c>
    </row>
    <row r="3085" spans="1:8" ht="13.5">
      <c r="D3085" s="24"/>
      <c r="F3085" s="464" t="s">
        <v>570</v>
      </c>
      <c r="G3085" s="464"/>
      <c r="H3085" s="464"/>
    </row>
    <row r="3086" spans="1:8" ht="13.5">
      <c r="F3086" s="354"/>
      <c r="G3086" s="354"/>
      <c r="H3086" s="354"/>
    </row>
    <row r="3087" spans="1:8" ht="13.5">
      <c r="D3087" s="24"/>
      <c r="F3087" s="464" t="s">
        <v>154</v>
      </c>
      <c r="G3087" s="464"/>
      <c r="H3087" s="464"/>
    </row>
    <row r="3088" spans="1:8" ht="13.5">
      <c r="D3088" s="24"/>
      <c r="F3088" s="464" t="s">
        <v>155</v>
      </c>
      <c r="G3088" s="464"/>
      <c r="H3088" s="464"/>
    </row>
    <row r="3089" spans="4:8" ht="13.5">
      <c r="D3089" s="24"/>
      <c r="F3089" s="20"/>
      <c r="G3089" s="20"/>
      <c r="H3089" s="21"/>
    </row>
    <row r="3090" spans="4:8" ht="13.5">
      <c r="D3090" s="24"/>
      <c r="F3090" s="20"/>
      <c r="G3090" s="20"/>
      <c r="H3090" s="21"/>
    </row>
    <row r="3091" spans="4:8" ht="13.5">
      <c r="F3091" s="20"/>
      <c r="G3091" s="20"/>
      <c r="H3091" s="20"/>
    </row>
    <row r="3092" spans="4:8" ht="13.5">
      <c r="F3092" s="465" t="s">
        <v>156</v>
      </c>
      <c r="G3092" s="465"/>
      <c r="H3092" s="465"/>
    </row>
    <row r="3093" spans="4:8" ht="13.5">
      <c r="F3093" s="456" t="s">
        <v>157</v>
      </c>
      <c r="G3093" s="456"/>
      <c r="H3093" s="456"/>
    </row>
    <row r="3126" spans="1:8" ht="15.75">
      <c r="A3126" s="457" t="s">
        <v>0</v>
      </c>
      <c r="B3126" s="457"/>
      <c r="C3126" s="457"/>
      <c r="D3126" s="457"/>
      <c r="E3126" s="457"/>
      <c r="F3126" s="457"/>
      <c r="G3126" s="457"/>
      <c r="H3126" s="457"/>
    </row>
    <row r="3127" spans="1:8" ht="15.75">
      <c r="A3127" s="457" t="s">
        <v>1</v>
      </c>
      <c r="B3127" s="457"/>
      <c r="C3127" s="457"/>
      <c r="D3127" s="457"/>
      <c r="E3127" s="457"/>
      <c r="F3127" s="457"/>
      <c r="G3127" s="457"/>
      <c r="H3127" s="457"/>
    </row>
    <row r="3128" spans="1:8" ht="15.75">
      <c r="A3128" s="457" t="s">
        <v>2</v>
      </c>
      <c r="B3128" s="457"/>
      <c r="C3128" s="457"/>
      <c r="D3128" s="457"/>
      <c r="E3128" s="457"/>
      <c r="F3128" s="457"/>
      <c r="G3128" s="457"/>
      <c r="H3128" s="457"/>
    </row>
    <row r="3129" spans="1:8">
      <c r="A3129" s="2"/>
      <c r="B3129" s="2"/>
      <c r="C3129" s="2"/>
      <c r="D3129" s="2"/>
      <c r="E3129" s="2"/>
      <c r="F3129" s="2"/>
      <c r="G3129" s="2"/>
      <c r="H3129" s="2"/>
    </row>
    <row r="3130" spans="1:8">
      <c r="A3130" s="2" t="s">
        <v>3</v>
      </c>
      <c r="B3130" s="2"/>
      <c r="C3130" s="2"/>
      <c r="D3130" s="2"/>
      <c r="E3130" s="2"/>
      <c r="F3130" s="2"/>
      <c r="G3130" s="2"/>
      <c r="H3130" s="2"/>
    </row>
    <row r="3131" spans="1:8">
      <c r="A3131" s="2" t="s">
        <v>616</v>
      </c>
      <c r="B3131" s="2"/>
      <c r="C3131" s="2"/>
      <c r="D3131" s="2"/>
      <c r="E3131" s="2"/>
      <c r="F3131" s="2"/>
      <c r="G3131" s="2"/>
      <c r="H3131" s="2"/>
    </row>
    <row r="3132" spans="1:8">
      <c r="A3132" s="2" t="s">
        <v>642</v>
      </c>
      <c r="B3132" s="1"/>
      <c r="C3132" s="2"/>
      <c r="D3132" s="2"/>
      <c r="E3132" s="2"/>
      <c r="F3132" s="2"/>
      <c r="G3132" s="2"/>
      <c r="H3132" s="2"/>
    </row>
    <row r="3133" spans="1:8">
      <c r="A3133" s="1"/>
      <c r="B3133" s="1"/>
      <c r="C3133" s="3"/>
      <c r="D3133" s="1"/>
      <c r="E3133" s="3"/>
      <c r="F3133" s="1"/>
      <c r="G3133" s="1"/>
    </row>
    <row r="3134" spans="1:8">
      <c r="A3134" s="1"/>
      <c r="B3134" s="1"/>
      <c r="C3134" s="3"/>
      <c r="D3134" s="1"/>
      <c r="E3134" s="3"/>
      <c r="F3134" s="22"/>
      <c r="G3134" s="1"/>
    </row>
    <row r="3135" spans="1:8">
      <c r="A3135" s="458" t="s">
        <v>4</v>
      </c>
      <c r="B3135" s="461" t="s">
        <v>5</v>
      </c>
      <c r="C3135" s="363"/>
      <c r="D3135" s="363" t="s">
        <v>6</v>
      </c>
      <c r="E3135" s="363" t="s">
        <v>7</v>
      </c>
      <c r="F3135" s="363" t="s">
        <v>6</v>
      </c>
      <c r="G3135" s="363" t="s">
        <v>8</v>
      </c>
      <c r="H3135" s="363" t="s">
        <v>9</v>
      </c>
    </row>
    <row r="3136" spans="1:8">
      <c r="A3136" s="459"/>
      <c r="B3136" s="462"/>
      <c r="C3136" s="364" t="s">
        <v>10</v>
      </c>
      <c r="D3136" s="364" t="s">
        <v>11</v>
      </c>
      <c r="E3136" s="364" t="s">
        <v>12</v>
      </c>
      <c r="F3136" s="364" t="s">
        <v>13</v>
      </c>
      <c r="G3136" s="364" t="s">
        <v>14</v>
      </c>
      <c r="H3136" s="364" t="s">
        <v>15</v>
      </c>
    </row>
    <row r="3137" spans="1:8">
      <c r="A3137" s="459"/>
      <c r="B3137" s="462"/>
      <c r="C3137" s="364"/>
      <c r="D3137" s="364" t="s">
        <v>16</v>
      </c>
      <c r="E3137" s="364"/>
      <c r="F3137" s="364" t="s">
        <v>17</v>
      </c>
      <c r="G3137" s="364" t="s">
        <v>18</v>
      </c>
      <c r="H3137" s="364" t="s">
        <v>19</v>
      </c>
    </row>
    <row r="3138" spans="1:8">
      <c r="A3138" s="460"/>
      <c r="B3138" s="463"/>
      <c r="C3138" s="364" t="s">
        <v>20</v>
      </c>
      <c r="D3138" s="365" t="s">
        <v>20</v>
      </c>
      <c r="E3138" s="365" t="s">
        <v>20</v>
      </c>
      <c r="F3138" s="365" t="s">
        <v>20</v>
      </c>
      <c r="G3138" s="365" t="s">
        <v>20</v>
      </c>
      <c r="H3138" s="364" t="s">
        <v>21</v>
      </c>
    </row>
    <row r="3139" spans="1:8">
      <c r="A3139" s="7">
        <v>1</v>
      </c>
      <c r="B3139" s="7">
        <v>2</v>
      </c>
      <c r="C3139" s="8">
        <v>3</v>
      </c>
      <c r="D3139" s="9">
        <v>4</v>
      </c>
      <c r="E3139" s="8">
        <v>5</v>
      </c>
      <c r="F3139" s="8">
        <v>6</v>
      </c>
      <c r="G3139" s="8">
        <v>7</v>
      </c>
      <c r="H3139" s="8">
        <v>8</v>
      </c>
    </row>
    <row r="3140" spans="1:8">
      <c r="A3140" s="33" t="s">
        <v>22</v>
      </c>
      <c r="B3140" s="52" t="s">
        <v>170</v>
      </c>
      <c r="C3140" s="34"/>
      <c r="D3140" s="33"/>
      <c r="E3140" s="53"/>
      <c r="F3140" s="33"/>
      <c r="G3140" s="33"/>
      <c r="H3140" s="33"/>
    </row>
    <row r="3141" spans="1:8">
      <c r="A3141" s="33" t="s">
        <v>23</v>
      </c>
      <c r="B3141" s="33" t="s">
        <v>24</v>
      </c>
      <c r="C3141" s="53"/>
      <c r="D3141" s="33"/>
      <c r="E3141" s="53"/>
      <c r="F3141" s="33"/>
      <c r="G3141" s="33"/>
      <c r="H3141" s="33"/>
    </row>
    <row r="3142" spans="1:8">
      <c r="A3142" s="33" t="s">
        <v>25</v>
      </c>
      <c r="B3142" s="33" t="s">
        <v>161</v>
      </c>
      <c r="C3142" s="53"/>
      <c r="D3142" s="33"/>
      <c r="E3142" s="53"/>
      <c r="F3142" s="33"/>
      <c r="G3142" s="33"/>
      <c r="H3142" s="33"/>
    </row>
    <row r="3143" spans="1:8">
      <c r="A3143" s="33" t="s">
        <v>26</v>
      </c>
      <c r="B3143" s="33" t="s">
        <v>27</v>
      </c>
      <c r="C3143" s="53"/>
      <c r="D3143" s="33"/>
      <c r="E3143" s="53"/>
      <c r="F3143" s="33"/>
      <c r="G3143" s="33"/>
      <c r="H3143" s="33"/>
    </row>
    <row r="3144" spans="1:8">
      <c r="A3144" s="54">
        <v>51</v>
      </c>
      <c r="B3144" s="54" t="s">
        <v>28</v>
      </c>
      <c r="C3144" s="55"/>
      <c r="D3144" s="55"/>
      <c r="E3144" s="56"/>
      <c r="F3144" s="57"/>
      <c r="G3144" s="57"/>
      <c r="H3144" s="57"/>
    </row>
    <row r="3145" spans="1:8">
      <c r="A3145" s="58" t="s">
        <v>29</v>
      </c>
      <c r="B3145" s="59" t="s">
        <v>62</v>
      </c>
      <c r="C3145" s="60"/>
      <c r="D3145" s="230"/>
      <c r="E3145" s="230"/>
      <c r="F3145" s="68"/>
      <c r="G3145" s="68"/>
      <c r="H3145" s="64"/>
    </row>
    <row r="3146" spans="1:8">
      <c r="A3146" s="61">
        <v>525112</v>
      </c>
      <c r="B3146" s="62" t="s">
        <v>32</v>
      </c>
      <c r="C3146" s="53"/>
      <c r="D3146" s="53"/>
      <c r="E3146" s="53"/>
      <c r="F3146" s="53"/>
      <c r="G3146" s="53"/>
      <c r="H3146" s="64"/>
    </row>
    <row r="3147" spans="1:8">
      <c r="A3147" s="66" t="s">
        <v>31</v>
      </c>
      <c r="B3147" s="33" t="s">
        <v>33</v>
      </c>
      <c r="C3147" s="53">
        <v>10000000</v>
      </c>
      <c r="D3147" s="53">
        <v>9960500</v>
      </c>
      <c r="E3147" s="53">
        <v>0</v>
      </c>
      <c r="F3147" s="53">
        <f>D3147+E3147</f>
        <v>9960500</v>
      </c>
      <c r="G3147" s="53">
        <f>C3147-F3147</f>
        <v>39500</v>
      </c>
      <c r="H3147" s="67">
        <f>F3147/C3147*100</f>
        <v>99.605000000000004</v>
      </c>
    </row>
    <row r="3148" spans="1:8">
      <c r="A3148" s="70" t="s">
        <v>31</v>
      </c>
      <c r="B3148" s="33" t="s">
        <v>35</v>
      </c>
      <c r="C3148" s="53">
        <v>4200000</v>
      </c>
      <c r="D3148" s="53">
        <v>0</v>
      </c>
      <c r="E3148" s="53">
        <v>0</v>
      </c>
      <c r="F3148" s="53">
        <f t="shared" ref="F3148" si="1056">D3148+E3148</f>
        <v>0</v>
      </c>
      <c r="G3148" s="53">
        <f t="shared" ref="G3148" si="1057">C3148-F3148</f>
        <v>4200000</v>
      </c>
      <c r="H3148" s="67">
        <f t="shared" ref="H3148" si="1058">F3148/C3148*100</f>
        <v>0</v>
      </c>
    </row>
    <row r="3149" spans="1:8">
      <c r="A3149" s="61">
        <v>525113</v>
      </c>
      <c r="B3149" s="62" t="s">
        <v>39</v>
      </c>
      <c r="C3149" s="53"/>
      <c r="D3149" s="53"/>
      <c r="E3149" s="53"/>
      <c r="F3149" s="53"/>
      <c r="G3149" s="53"/>
      <c r="H3149" s="67"/>
    </row>
    <row r="3150" spans="1:8">
      <c r="A3150" s="61"/>
      <c r="B3150" s="33" t="s">
        <v>376</v>
      </c>
      <c r="C3150" s="53">
        <v>9000000</v>
      </c>
      <c r="D3150" s="53">
        <v>9000000</v>
      </c>
      <c r="E3150" s="53">
        <v>0</v>
      </c>
      <c r="F3150" s="53">
        <f>D3150+E3150</f>
        <v>9000000</v>
      </c>
      <c r="G3150" s="53">
        <f>C3150-F3150</f>
        <v>0</v>
      </c>
      <c r="H3150" s="67">
        <f t="shared" ref="H3150:H3151" si="1059">F3150/C3150*100</f>
        <v>100</v>
      </c>
    </row>
    <row r="3151" spans="1:8">
      <c r="A3151" s="66" t="s">
        <v>31</v>
      </c>
      <c r="B3151" s="33" t="s">
        <v>40</v>
      </c>
      <c r="C3151" s="53">
        <v>5400000</v>
      </c>
      <c r="D3151" s="53">
        <v>0</v>
      </c>
      <c r="E3151" s="53">
        <v>0</v>
      </c>
      <c r="F3151" s="53">
        <f t="shared" ref="F3151" si="1060">D3151+E3151</f>
        <v>0</v>
      </c>
      <c r="G3151" s="53">
        <f t="shared" ref="G3151" si="1061">C3151-F3151</f>
        <v>5400000</v>
      </c>
      <c r="H3151" s="67">
        <f t="shared" si="1059"/>
        <v>0</v>
      </c>
    </row>
    <row r="3152" spans="1:8">
      <c r="A3152" s="61">
        <v>525115</v>
      </c>
      <c r="B3152" s="62" t="s">
        <v>43</v>
      </c>
      <c r="C3152" s="53"/>
      <c r="D3152" s="53"/>
      <c r="E3152" s="53"/>
      <c r="F3152" s="53"/>
      <c r="G3152" s="53"/>
      <c r="H3152" s="67"/>
    </row>
    <row r="3153" spans="1:11">
      <c r="A3153" s="61"/>
      <c r="B3153" s="33" t="s">
        <v>377</v>
      </c>
      <c r="C3153" s="53">
        <v>10200000</v>
      </c>
      <c r="D3153" s="53">
        <v>10200000</v>
      </c>
      <c r="E3153" s="53">
        <v>0</v>
      </c>
      <c r="F3153" s="53">
        <f t="shared" ref="F3153:F3159" si="1062">D3153+E3153</f>
        <v>10200000</v>
      </c>
      <c r="G3153" s="53">
        <f t="shared" ref="G3153:G3159" si="1063">C3153-F3153</f>
        <v>0</v>
      </c>
      <c r="H3153" s="67">
        <f t="shared" ref="H3153:H3159" si="1064">F3153/C3153*100</f>
        <v>100</v>
      </c>
    </row>
    <row r="3154" spans="1:11">
      <c r="A3154" s="61"/>
      <c r="B3154" s="33" t="s">
        <v>378</v>
      </c>
      <c r="C3154" s="53">
        <v>10200000</v>
      </c>
      <c r="D3154" s="53">
        <v>10200000</v>
      </c>
      <c r="E3154" s="53">
        <v>0</v>
      </c>
      <c r="F3154" s="53">
        <f t="shared" si="1062"/>
        <v>10200000</v>
      </c>
      <c r="G3154" s="53">
        <f t="shared" si="1063"/>
        <v>0</v>
      </c>
      <c r="H3154" s="67">
        <f t="shared" si="1064"/>
        <v>100</v>
      </c>
    </row>
    <row r="3155" spans="1:11">
      <c r="A3155" s="66" t="s">
        <v>31</v>
      </c>
      <c r="B3155" s="33" t="s">
        <v>44</v>
      </c>
      <c r="C3155" s="53">
        <v>3700000</v>
      </c>
      <c r="D3155" s="53">
        <v>0</v>
      </c>
      <c r="E3155" s="53">
        <v>0</v>
      </c>
      <c r="F3155" s="53">
        <f t="shared" si="1062"/>
        <v>0</v>
      </c>
      <c r="G3155" s="53">
        <f t="shared" si="1063"/>
        <v>3700000</v>
      </c>
      <c r="H3155" s="67">
        <f t="shared" si="1064"/>
        <v>0</v>
      </c>
    </row>
    <row r="3156" spans="1:11">
      <c r="A3156" s="66"/>
      <c r="B3156" s="33" t="s">
        <v>525</v>
      </c>
      <c r="C3156" s="53">
        <v>6000000</v>
      </c>
      <c r="D3156" s="53">
        <v>5118520</v>
      </c>
      <c r="E3156" s="53">
        <v>0</v>
      </c>
      <c r="F3156" s="53">
        <f t="shared" si="1062"/>
        <v>5118520</v>
      </c>
      <c r="G3156" s="53">
        <f t="shared" si="1063"/>
        <v>881480</v>
      </c>
      <c r="H3156" s="67">
        <f t="shared" si="1064"/>
        <v>85.308666666666667</v>
      </c>
    </row>
    <row r="3157" spans="1:11">
      <c r="A3157" s="66" t="s">
        <v>31</v>
      </c>
      <c r="B3157" s="33" t="s">
        <v>45</v>
      </c>
      <c r="C3157" s="53">
        <v>1200000</v>
      </c>
      <c r="D3157" s="53">
        <v>0</v>
      </c>
      <c r="E3157" s="53">
        <v>0</v>
      </c>
      <c r="F3157" s="53">
        <f t="shared" si="1062"/>
        <v>0</v>
      </c>
      <c r="G3157" s="53">
        <f t="shared" si="1063"/>
        <v>1200000</v>
      </c>
      <c r="H3157" s="67">
        <f t="shared" si="1064"/>
        <v>0</v>
      </c>
    </row>
    <row r="3158" spans="1:11">
      <c r="A3158" s="66" t="s">
        <v>31</v>
      </c>
      <c r="B3158" s="33" t="s">
        <v>46</v>
      </c>
      <c r="C3158" s="53">
        <v>3000000</v>
      </c>
      <c r="D3158" s="53">
        <v>0</v>
      </c>
      <c r="E3158" s="53">
        <v>0</v>
      </c>
      <c r="F3158" s="53">
        <f t="shared" si="1062"/>
        <v>0</v>
      </c>
      <c r="G3158" s="53">
        <f t="shared" si="1063"/>
        <v>3000000</v>
      </c>
      <c r="H3158" s="67">
        <f t="shared" si="1064"/>
        <v>0</v>
      </c>
    </row>
    <row r="3159" spans="1:11">
      <c r="A3159" s="66" t="s">
        <v>31</v>
      </c>
      <c r="B3159" s="33" t="s">
        <v>47</v>
      </c>
      <c r="C3159" s="53">
        <v>3800000</v>
      </c>
      <c r="D3159" s="53">
        <v>0</v>
      </c>
      <c r="E3159" s="53">
        <v>0</v>
      </c>
      <c r="F3159" s="53">
        <f t="shared" si="1062"/>
        <v>0</v>
      </c>
      <c r="G3159" s="53">
        <f t="shared" si="1063"/>
        <v>3800000</v>
      </c>
      <c r="H3159" s="67">
        <f t="shared" si="1064"/>
        <v>0</v>
      </c>
    </row>
    <row r="3160" spans="1:11">
      <c r="A3160" s="61">
        <v>525119</v>
      </c>
      <c r="B3160" s="62" t="s">
        <v>63</v>
      </c>
      <c r="C3160" s="53"/>
      <c r="D3160" s="53"/>
      <c r="E3160" s="53"/>
      <c r="F3160" s="53"/>
      <c r="G3160" s="53"/>
      <c r="H3160" s="67"/>
    </row>
    <row r="3161" spans="1:11">
      <c r="A3161" s="66"/>
      <c r="B3161" s="33" t="s">
        <v>485</v>
      </c>
      <c r="C3161" s="53">
        <v>40000000</v>
      </c>
      <c r="D3161" s="53">
        <v>40000000</v>
      </c>
      <c r="E3161" s="53">
        <v>0</v>
      </c>
      <c r="F3161" s="53">
        <f t="shared" ref="F3161:F3163" si="1065">D3161+E3161</f>
        <v>40000000</v>
      </c>
      <c r="G3161" s="53">
        <f t="shared" ref="G3161:G3163" si="1066">C3161-F3161</f>
        <v>0</v>
      </c>
      <c r="H3161" s="67">
        <f t="shared" ref="H3161:H3163" si="1067">F3161/C3161*100</f>
        <v>100</v>
      </c>
    </row>
    <row r="3162" spans="1:11">
      <c r="A3162" s="66"/>
      <c r="B3162" s="33" t="s">
        <v>486</v>
      </c>
      <c r="C3162" s="53">
        <v>45250000</v>
      </c>
      <c r="D3162" s="53">
        <v>8500000</v>
      </c>
      <c r="E3162" s="53">
        <v>19619000</v>
      </c>
      <c r="F3162" s="53">
        <f t="shared" si="1065"/>
        <v>28119000</v>
      </c>
      <c r="G3162" s="53">
        <f t="shared" si="1066"/>
        <v>17131000</v>
      </c>
      <c r="H3162" s="67">
        <f t="shared" si="1067"/>
        <v>62.141436464088393</v>
      </c>
      <c r="K3162" s="24"/>
    </row>
    <row r="3163" spans="1:11">
      <c r="A3163" s="66"/>
      <c r="B3163" s="33" t="s">
        <v>487</v>
      </c>
      <c r="C3163" s="53">
        <v>26400000</v>
      </c>
      <c r="D3163" s="53">
        <v>26000000</v>
      </c>
      <c r="E3163" s="53">
        <v>0</v>
      </c>
      <c r="F3163" s="53">
        <f t="shared" si="1065"/>
        <v>26000000</v>
      </c>
      <c r="G3163" s="53">
        <f t="shared" si="1066"/>
        <v>400000</v>
      </c>
      <c r="H3163" s="67">
        <f t="shared" si="1067"/>
        <v>98.484848484848484</v>
      </c>
    </row>
    <row r="3164" spans="1:11">
      <c r="A3164" s="61">
        <v>537112</v>
      </c>
      <c r="B3164" s="62" t="s">
        <v>478</v>
      </c>
      <c r="C3164" s="53"/>
      <c r="D3164" s="53"/>
      <c r="E3164" s="53"/>
      <c r="F3164" s="53"/>
      <c r="G3164" s="53"/>
      <c r="H3164" s="67"/>
    </row>
    <row r="3165" spans="1:11">
      <c r="A3165" s="66"/>
      <c r="B3165" s="33" t="s">
        <v>488</v>
      </c>
      <c r="C3165" s="53">
        <v>12000000</v>
      </c>
      <c r="D3165" s="53">
        <v>12000000</v>
      </c>
      <c r="E3165" s="53">
        <v>0</v>
      </c>
      <c r="F3165" s="53">
        <f t="shared" ref="F3165:F3167" si="1068">D3165+E3165</f>
        <v>12000000</v>
      </c>
      <c r="G3165" s="53">
        <f t="shared" ref="G3165:G3167" si="1069">C3165-F3165</f>
        <v>0</v>
      </c>
      <c r="H3165" s="67">
        <f t="shared" ref="H3165:H3167" si="1070">F3165/C3165*100</f>
        <v>100</v>
      </c>
    </row>
    <row r="3166" spans="1:11">
      <c r="A3166" s="66"/>
      <c r="B3166" s="33" t="s">
        <v>550</v>
      </c>
      <c r="C3166" s="53">
        <v>93500000</v>
      </c>
      <c r="D3166" s="53">
        <v>89600000</v>
      </c>
      <c r="E3166" s="53">
        <v>0</v>
      </c>
      <c r="F3166" s="53">
        <f t="shared" si="1068"/>
        <v>89600000</v>
      </c>
      <c r="G3166" s="53">
        <f t="shared" si="1069"/>
        <v>3900000</v>
      </c>
      <c r="H3166" s="67">
        <f t="shared" si="1070"/>
        <v>95.828877005347593</v>
      </c>
    </row>
    <row r="3167" spans="1:11">
      <c r="A3167" s="66"/>
      <c r="B3167" s="33" t="s">
        <v>490</v>
      </c>
      <c r="C3167" s="53">
        <v>250000000</v>
      </c>
      <c r="D3167" s="53">
        <v>247125000</v>
      </c>
      <c r="E3167" s="53">
        <v>2850000</v>
      </c>
      <c r="F3167" s="53">
        <f t="shared" si="1068"/>
        <v>249975000</v>
      </c>
      <c r="G3167" s="53">
        <f t="shared" si="1069"/>
        <v>25000</v>
      </c>
      <c r="H3167" s="67">
        <f t="shared" si="1070"/>
        <v>99.99</v>
      </c>
    </row>
    <row r="3168" spans="1:11">
      <c r="A3168" s="61" t="s">
        <v>31</v>
      </c>
      <c r="B3168" s="33" t="s">
        <v>481</v>
      </c>
      <c r="C3168" s="53">
        <v>5000000</v>
      </c>
      <c r="D3168" s="53">
        <v>5000000</v>
      </c>
      <c r="E3168" s="53"/>
      <c r="F3168" s="53">
        <f t="shared" ref="F3168" si="1071">D3168+E3168</f>
        <v>5000000</v>
      </c>
      <c r="G3168" s="53">
        <f t="shared" ref="G3168" si="1072">C3168-F3168</f>
        <v>0</v>
      </c>
      <c r="H3168" s="67">
        <f t="shared" ref="H3168" si="1073">F3168/C3168*100</f>
        <v>100</v>
      </c>
    </row>
    <row r="3169" spans="1:8">
      <c r="A3169" s="58" t="s">
        <v>50</v>
      </c>
      <c r="B3169" s="59" t="s">
        <v>51</v>
      </c>
      <c r="C3169" s="60"/>
      <c r="D3169" s="53"/>
      <c r="E3169" s="60"/>
      <c r="F3169" s="53"/>
      <c r="G3169" s="53"/>
      <c r="H3169" s="67"/>
    </row>
    <row r="3170" spans="1:8">
      <c r="A3170" s="61">
        <v>525112</v>
      </c>
      <c r="B3170" s="62" t="s">
        <v>32</v>
      </c>
      <c r="C3170" s="63"/>
      <c r="D3170" s="53"/>
      <c r="E3170" s="53"/>
      <c r="F3170" s="53"/>
      <c r="G3170" s="53"/>
      <c r="H3170" s="67"/>
    </row>
    <row r="3171" spans="1:8">
      <c r="A3171" s="66" t="s">
        <v>31</v>
      </c>
      <c r="B3171" s="33" t="s">
        <v>53</v>
      </c>
      <c r="C3171" s="53">
        <v>1175000</v>
      </c>
      <c r="D3171" s="53">
        <v>0</v>
      </c>
      <c r="E3171" s="53">
        <v>0</v>
      </c>
      <c r="F3171" s="53">
        <f t="shared" ref="F3171:F3172" si="1074">D3171+E3171</f>
        <v>0</v>
      </c>
      <c r="G3171" s="53">
        <f t="shared" ref="G3171:G3172" si="1075">C3171-F3171</f>
        <v>1175000</v>
      </c>
      <c r="H3171" s="67">
        <f t="shared" ref="H3171:H3172" si="1076">F3171/C3171*100</f>
        <v>0</v>
      </c>
    </row>
    <row r="3172" spans="1:8">
      <c r="A3172" s="66" t="s">
        <v>31</v>
      </c>
      <c r="B3172" s="33" t="s">
        <v>54</v>
      </c>
      <c r="C3172" s="53">
        <v>1880000</v>
      </c>
      <c r="D3172" s="53">
        <v>0</v>
      </c>
      <c r="E3172" s="53">
        <v>0</v>
      </c>
      <c r="F3172" s="53">
        <f t="shared" si="1074"/>
        <v>0</v>
      </c>
      <c r="G3172" s="53">
        <f t="shared" si="1075"/>
        <v>1880000</v>
      </c>
      <c r="H3172" s="67">
        <f t="shared" si="1076"/>
        <v>0</v>
      </c>
    </row>
    <row r="3173" spans="1:8">
      <c r="A3173" s="61">
        <v>525113</v>
      </c>
      <c r="B3173" s="62" t="s">
        <v>39</v>
      </c>
      <c r="C3173" s="63"/>
      <c r="D3173" s="53"/>
      <c r="E3173" s="53"/>
      <c r="F3173" s="53"/>
      <c r="G3173" s="53"/>
      <c r="H3173" s="67"/>
    </row>
    <row r="3174" spans="1:8">
      <c r="A3174" s="66" t="s">
        <v>31</v>
      </c>
      <c r="B3174" s="33" t="s">
        <v>52</v>
      </c>
      <c r="C3174" s="53">
        <v>2000000</v>
      </c>
      <c r="D3174" s="53">
        <v>0</v>
      </c>
      <c r="E3174" s="53">
        <v>0</v>
      </c>
      <c r="F3174" s="53">
        <f t="shared" ref="F3174" si="1077">D3174+E3174</f>
        <v>0</v>
      </c>
      <c r="G3174" s="53">
        <f t="shared" ref="G3174" si="1078">C3174-F3174</f>
        <v>2000000</v>
      </c>
      <c r="H3174" s="67">
        <f t="shared" ref="H3174" si="1079">F3174/C3174*100</f>
        <v>0</v>
      </c>
    </row>
    <row r="3175" spans="1:8">
      <c r="A3175" s="61">
        <v>525115</v>
      </c>
      <c r="B3175" s="62" t="s">
        <v>43</v>
      </c>
      <c r="C3175" s="63"/>
      <c r="D3175" s="53"/>
      <c r="E3175" s="53"/>
      <c r="F3175" s="53"/>
      <c r="G3175" s="53"/>
      <c r="H3175" s="67"/>
    </row>
    <row r="3176" spans="1:8">
      <c r="A3176" s="66" t="s">
        <v>31</v>
      </c>
      <c r="B3176" s="33" t="s">
        <v>55</v>
      </c>
      <c r="C3176" s="53">
        <v>500000</v>
      </c>
      <c r="D3176" s="53">
        <v>0</v>
      </c>
      <c r="E3176" s="53"/>
      <c r="F3176" s="53">
        <f t="shared" ref="F3176" si="1080">D3176+E3176</f>
        <v>0</v>
      </c>
      <c r="G3176" s="53">
        <f t="shared" ref="G3176" si="1081">C3176-F3176</f>
        <v>500000</v>
      </c>
      <c r="H3176" s="67">
        <f t="shared" ref="H3176" si="1082">F3176/C3176*100</f>
        <v>0</v>
      </c>
    </row>
    <row r="3177" spans="1:8">
      <c r="A3177" s="58" t="s">
        <v>56</v>
      </c>
      <c r="B3177" s="59" t="s">
        <v>57</v>
      </c>
      <c r="C3177" s="60"/>
      <c r="D3177" s="53"/>
      <c r="E3177" s="60"/>
      <c r="F3177" s="53"/>
      <c r="G3177" s="53"/>
      <c r="H3177" s="67"/>
    </row>
    <row r="3178" spans="1:8">
      <c r="A3178" s="61">
        <v>525111</v>
      </c>
      <c r="B3178" s="62" t="s">
        <v>30</v>
      </c>
      <c r="C3178" s="63"/>
      <c r="D3178" s="53"/>
      <c r="E3178" s="53"/>
      <c r="F3178" s="53"/>
      <c r="G3178" s="53"/>
      <c r="H3178" s="67"/>
    </row>
    <row r="3179" spans="1:8">
      <c r="A3179" s="66" t="s">
        <v>31</v>
      </c>
      <c r="B3179" s="33" t="s">
        <v>58</v>
      </c>
      <c r="C3179" s="53">
        <v>2000000</v>
      </c>
      <c r="D3179" s="53">
        <v>2000000</v>
      </c>
      <c r="E3179" s="53"/>
      <c r="F3179" s="53">
        <f t="shared" ref="F3179" si="1083">D3179+E3179</f>
        <v>2000000</v>
      </c>
      <c r="G3179" s="53">
        <f t="shared" ref="G3179" si="1084">C3179-F3179</f>
        <v>0</v>
      </c>
      <c r="H3179" s="67">
        <f t="shared" ref="H3179" si="1085">F3179/C3179*100</f>
        <v>100</v>
      </c>
    </row>
    <row r="3180" spans="1:8">
      <c r="A3180" s="61">
        <v>525112</v>
      </c>
      <c r="B3180" s="62" t="s">
        <v>32</v>
      </c>
      <c r="C3180" s="63"/>
      <c r="D3180" s="53"/>
      <c r="E3180" s="53"/>
      <c r="F3180" s="53"/>
      <c r="G3180" s="53"/>
      <c r="H3180" s="67"/>
    </row>
    <row r="3181" spans="1:8">
      <c r="A3181" s="66" t="s">
        <v>31</v>
      </c>
      <c r="B3181" s="316" t="s">
        <v>53</v>
      </c>
      <c r="C3181" s="317">
        <v>2025000</v>
      </c>
      <c r="D3181" s="317">
        <v>3250000</v>
      </c>
      <c r="E3181" s="317">
        <v>0</v>
      </c>
      <c r="F3181" s="317">
        <f t="shared" ref="F3181:F3183" si="1086">D3181+E3181</f>
        <v>3250000</v>
      </c>
      <c r="G3181" s="317">
        <f t="shared" ref="G3181:G3184" si="1087">C3181-F3181</f>
        <v>-1225000</v>
      </c>
      <c r="H3181" s="318">
        <f t="shared" ref="H3181:H3182" si="1088">F3181/C3181*100</f>
        <v>160.49382716049382</v>
      </c>
    </row>
    <row r="3182" spans="1:8">
      <c r="A3182" s="66" t="s">
        <v>31</v>
      </c>
      <c r="B3182" s="33" t="s">
        <v>54</v>
      </c>
      <c r="C3182" s="53">
        <v>3240000</v>
      </c>
      <c r="D3182" s="53">
        <v>1984500</v>
      </c>
      <c r="E3182" s="53">
        <v>0</v>
      </c>
      <c r="F3182" s="53">
        <f t="shared" si="1086"/>
        <v>1984500</v>
      </c>
      <c r="G3182" s="53">
        <f t="shared" si="1087"/>
        <v>1255500</v>
      </c>
      <c r="H3182" s="67">
        <f t="shared" si="1088"/>
        <v>61.250000000000007</v>
      </c>
    </row>
    <row r="3183" spans="1:8">
      <c r="A3183" s="61">
        <v>525115</v>
      </c>
      <c r="B3183" s="62" t="s">
        <v>43</v>
      </c>
      <c r="C3183" s="53"/>
      <c r="D3183" s="53">
        <v>0</v>
      </c>
      <c r="E3183" s="53"/>
      <c r="F3183" s="53">
        <f t="shared" si="1086"/>
        <v>0</v>
      </c>
      <c r="G3183" s="53">
        <f t="shared" si="1087"/>
        <v>0</v>
      </c>
      <c r="H3183" s="67"/>
    </row>
    <row r="3184" spans="1:8">
      <c r="A3184" s="66" t="s">
        <v>31</v>
      </c>
      <c r="B3184" s="33" t="s">
        <v>55</v>
      </c>
      <c r="C3184" s="53">
        <v>300000</v>
      </c>
      <c r="D3184" s="53">
        <v>300000</v>
      </c>
      <c r="E3184" s="53"/>
      <c r="F3184" s="53">
        <v>300000</v>
      </c>
      <c r="G3184" s="53">
        <f t="shared" si="1087"/>
        <v>0</v>
      </c>
      <c r="H3184" s="67">
        <f t="shared" ref="H3184" si="1089">F3184/C3184*100</f>
        <v>100</v>
      </c>
    </row>
    <row r="3185" spans="1:8">
      <c r="A3185" s="54">
        <v>52</v>
      </c>
      <c r="B3185" s="54" t="s">
        <v>61</v>
      </c>
      <c r="C3185" s="55"/>
      <c r="D3185" s="56"/>
      <c r="E3185" s="56"/>
      <c r="F3185" s="56"/>
      <c r="G3185" s="56"/>
      <c r="H3185" s="69"/>
    </row>
    <row r="3186" spans="1:8">
      <c r="A3186" s="58" t="s">
        <v>29</v>
      </c>
      <c r="B3186" s="59" t="s">
        <v>62</v>
      </c>
      <c r="C3186" s="60"/>
      <c r="D3186" s="53"/>
      <c r="E3186" s="60"/>
      <c r="F3186" s="53"/>
      <c r="G3186" s="53"/>
      <c r="H3186" s="67"/>
    </row>
    <row r="3187" spans="1:8">
      <c r="A3187" s="66">
        <v>525119</v>
      </c>
      <c r="B3187" s="33" t="s">
        <v>63</v>
      </c>
      <c r="C3187" s="53"/>
      <c r="D3187" s="53"/>
      <c r="E3187" s="53"/>
      <c r="F3187" s="53"/>
      <c r="G3187" s="53"/>
      <c r="H3187" s="67"/>
    </row>
    <row r="3188" spans="1:8">
      <c r="A3188" s="66" t="s">
        <v>31</v>
      </c>
      <c r="B3188" s="33" t="s">
        <v>64</v>
      </c>
      <c r="C3188" s="53"/>
      <c r="D3188" s="53"/>
      <c r="E3188" s="53"/>
      <c r="F3188" s="53"/>
      <c r="G3188" s="53"/>
      <c r="H3188" s="67"/>
    </row>
    <row r="3189" spans="1:8">
      <c r="A3189" s="66" t="s">
        <v>31</v>
      </c>
      <c r="B3189" s="33" t="s">
        <v>65</v>
      </c>
      <c r="C3189" s="53">
        <v>70500000</v>
      </c>
      <c r="D3189" s="53">
        <v>0</v>
      </c>
      <c r="E3189" s="53">
        <v>0</v>
      </c>
      <c r="F3189" s="53">
        <f t="shared" ref="F3189:F3190" si="1090">D3189+E3189</f>
        <v>0</v>
      </c>
      <c r="G3189" s="53">
        <f t="shared" ref="G3189:G3190" si="1091">C3189-F3189</f>
        <v>70500000</v>
      </c>
      <c r="H3189" s="67">
        <f t="shared" ref="H3189:H3190" si="1092">F3189/C3189*100</f>
        <v>0</v>
      </c>
    </row>
    <row r="3190" spans="1:8">
      <c r="A3190" s="66" t="s">
        <v>31</v>
      </c>
      <c r="B3190" s="33" t="s">
        <v>66</v>
      </c>
      <c r="C3190" s="53">
        <v>21150000</v>
      </c>
      <c r="D3190" s="53">
        <v>0</v>
      </c>
      <c r="E3190" s="53">
        <v>0</v>
      </c>
      <c r="F3190" s="53">
        <f t="shared" si="1090"/>
        <v>0</v>
      </c>
      <c r="G3190" s="53">
        <f t="shared" si="1091"/>
        <v>21150000</v>
      </c>
      <c r="H3190" s="67">
        <f t="shared" si="1092"/>
        <v>0</v>
      </c>
    </row>
    <row r="3191" spans="1:8">
      <c r="A3191" s="66" t="s">
        <v>31</v>
      </c>
      <c r="B3191" s="33" t="s">
        <v>67</v>
      </c>
      <c r="C3191" s="53"/>
      <c r="D3191" s="53"/>
      <c r="E3191" s="53"/>
      <c r="F3191" s="53"/>
      <c r="G3191" s="53"/>
      <c r="H3191" s="67"/>
    </row>
    <row r="3192" spans="1:8">
      <c r="A3192" s="66" t="s">
        <v>31</v>
      </c>
      <c r="B3192" s="33" t="s">
        <v>68</v>
      </c>
      <c r="C3192" s="53">
        <v>121500000</v>
      </c>
      <c r="D3192" s="53">
        <v>0</v>
      </c>
      <c r="E3192" s="53">
        <v>0</v>
      </c>
      <c r="F3192" s="53">
        <f t="shared" ref="F3192:F3193" si="1093">D3192+E3192</f>
        <v>0</v>
      </c>
      <c r="G3192" s="53">
        <f t="shared" ref="G3192:G3193" si="1094">C3192-F3192</f>
        <v>121500000</v>
      </c>
      <c r="H3192" s="67">
        <f t="shared" ref="H3192:H3193" si="1095">F3192/C3192*100</f>
        <v>0</v>
      </c>
    </row>
    <row r="3193" spans="1:8">
      <c r="A3193" s="66" t="s">
        <v>31</v>
      </c>
      <c r="B3193" s="33" t="s">
        <v>66</v>
      </c>
      <c r="C3193" s="53">
        <v>36450000</v>
      </c>
      <c r="D3193" s="53">
        <v>0</v>
      </c>
      <c r="E3193" s="53">
        <v>0</v>
      </c>
      <c r="F3193" s="53">
        <f t="shared" si="1093"/>
        <v>0</v>
      </c>
      <c r="G3193" s="53">
        <f t="shared" si="1094"/>
        <v>36450000</v>
      </c>
      <c r="H3193" s="67">
        <f t="shared" si="1095"/>
        <v>0</v>
      </c>
    </row>
    <row r="3194" spans="1:8">
      <c r="A3194" s="66" t="s">
        <v>31</v>
      </c>
      <c r="B3194" s="33" t="s">
        <v>69</v>
      </c>
      <c r="C3194" s="53"/>
      <c r="D3194" s="53"/>
      <c r="E3194" s="53"/>
      <c r="F3194" s="53"/>
      <c r="G3194" s="53"/>
      <c r="H3194" s="67"/>
    </row>
    <row r="3195" spans="1:8">
      <c r="A3195" s="66" t="s">
        <v>31</v>
      </c>
      <c r="B3195" s="33" t="s">
        <v>68</v>
      </c>
      <c r="C3195" s="53">
        <v>37500000</v>
      </c>
      <c r="D3195" s="53">
        <v>0</v>
      </c>
      <c r="E3195" s="53">
        <v>0</v>
      </c>
      <c r="F3195" s="53">
        <f t="shared" ref="F3195:F3199" si="1096">D3195+E3195</f>
        <v>0</v>
      </c>
      <c r="G3195" s="53">
        <f t="shared" ref="G3195:G3199" si="1097">C3195-F3195</f>
        <v>37500000</v>
      </c>
      <c r="H3195" s="67">
        <f t="shared" ref="H3195:H3196" si="1098">F3195/C3195*100</f>
        <v>0</v>
      </c>
    </row>
    <row r="3196" spans="1:8">
      <c r="A3196" s="66" t="s">
        <v>31</v>
      </c>
      <c r="B3196" s="33" t="s">
        <v>66</v>
      </c>
      <c r="C3196" s="53">
        <v>11250000</v>
      </c>
      <c r="D3196" s="53">
        <v>0</v>
      </c>
      <c r="E3196" s="53">
        <v>0</v>
      </c>
      <c r="F3196" s="53">
        <f t="shared" si="1096"/>
        <v>0</v>
      </c>
      <c r="G3196" s="53">
        <f t="shared" si="1097"/>
        <v>11250000</v>
      </c>
      <c r="H3196" s="67">
        <f t="shared" si="1098"/>
        <v>0</v>
      </c>
    </row>
    <row r="3197" spans="1:8">
      <c r="A3197" s="66">
        <v>525121</v>
      </c>
      <c r="B3197" s="33" t="s">
        <v>70</v>
      </c>
      <c r="C3197" s="53"/>
      <c r="D3197" s="53">
        <v>0</v>
      </c>
      <c r="E3197" s="53"/>
      <c r="F3197" s="53">
        <f t="shared" si="1096"/>
        <v>0</v>
      </c>
      <c r="G3197" s="53">
        <f t="shared" si="1097"/>
        <v>0</v>
      </c>
      <c r="H3197" s="67"/>
    </row>
    <row r="3198" spans="1:8">
      <c r="A3198" s="66" t="s">
        <v>31</v>
      </c>
      <c r="B3198" s="33" t="s">
        <v>71</v>
      </c>
      <c r="C3198" s="53">
        <v>55171000</v>
      </c>
      <c r="D3198" s="53">
        <v>20657200</v>
      </c>
      <c r="E3198" s="53">
        <v>0</v>
      </c>
      <c r="F3198" s="53">
        <f t="shared" si="1096"/>
        <v>20657200</v>
      </c>
      <c r="G3198" s="53">
        <f t="shared" si="1097"/>
        <v>34513800</v>
      </c>
      <c r="H3198" s="67">
        <f t="shared" ref="H3198:H3199" si="1099">F3198/C3198*100</f>
        <v>37.442134454695406</v>
      </c>
    </row>
    <row r="3199" spans="1:8">
      <c r="A3199" s="66" t="s">
        <v>31</v>
      </c>
      <c r="B3199" s="33" t="s">
        <v>72</v>
      </c>
      <c r="C3199" s="53">
        <v>105000000</v>
      </c>
      <c r="D3199" s="53">
        <v>85729600</v>
      </c>
      <c r="E3199" s="53">
        <v>0</v>
      </c>
      <c r="F3199" s="53">
        <f t="shared" si="1096"/>
        <v>85729600</v>
      </c>
      <c r="G3199" s="53">
        <f t="shared" si="1097"/>
        <v>19270400</v>
      </c>
      <c r="H3199" s="67">
        <f t="shared" si="1099"/>
        <v>81.647238095238095</v>
      </c>
    </row>
    <row r="3200" spans="1:8">
      <c r="A3200" s="58" t="s">
        <v>50</v>
      </c>
      <c r="B3200" s="59" t="s">
        <v>51</v>
      </c>
      <c r="C3200" s="60"/>
      <c r="D3200" s="53"/>
      <c r="E3200" s="53"/>
      <c r="F3200" s="53"/>
      <c r="G3200" s="53"/>
      <c r="H3200" s="67"/>
    </row>
    <row r="3201" spans="1:8">
      <c r="A3201" s="66">
        <v>525113</v>
      </c>
      <c r="B3201" s="33" t="s">
        <v>39</v>
      </c>
      <c r="C3201" s="53"/>
      <c r="D3201" s="53"/>
      <c r="E3201" s="53"/>
      <c r="F3201" s="53"/>
      <c r="G3201" s="53"/>
      <c r="H3201" s="67"/>
    </row>
    <row r="3202" spans="1:8">
      <c r="A3202" s="66" t="s">
        <v>31</v>
      </c>
      <c r="B3202" s="33" t="s">
        <v>73</v>
      </c>
      <c r="C3202" s="53">
        <v>10500000</v>
      </c>
      <c r="D3202" s="53">
        <v>3300000</v>
      </c>
      <c r="E3202" s="53">
        <v>1950000</v>
      </c>
      <c r="F3202" s="53">
        <f t="shared" ref="F3202:F3204" si="1100">D3202+E3202</f>
        <v>5250000</v>
      </c>
      <c r="G3202" s="53">
        <f t="shared" ref="G3202:G3204" si="1101">C3202-F3202</f>
        <v>5250000</v>
      </c>
      <c r="H3202" s="67">
        <f t="shared" ref="H3202:H3204" si="1102">F3202/C3202*100</f>
        <v>50</v>
      </c>
    </row>
    <row r="3203" spans="1:8">
      <c r="A3203" s="66" t="s">
        <v>31</v>
      </c>
      <c r="B3203" s="33" t="s">
        <v>74</v>
      </c>
      <c r="C3203" s="53">
        <v>10000000</v>
      </c>
      <c r="D3203" s="53">
        <v>1850000</v>
      </c>
      <c r="E3203" s="53">
        <v>700000</v>
      </c>
      <c r="F3203" s="53">
        <f t="shared" si="1100"/>
        <v>2550000</v>
      </c>
      <c r="G3203" s="53">
        <f t="shared" si="1101"/>
        <v>7450000</v>
      </c>
      <c r="H3203" s="67">
        <f t="shared" si="1102"/>
        <v>25.5</v>
      </c>
    </row>
    <row r="3204" spans="1:8">
      <c r="A3204" s="66"/>
      <c r="B3204" s="33" t="s">
        <v>158</v>
      </c>
      <c r="C3204" s="53">
        <v>8000000</v>
      </c>
      <c r="D3204" s="53">
        <v>0</v>
      </c>
      <c r="E3204" s="53">
        <v>0</v>
      </c>
      <c r="F3204" s="53">
        <f t="shared" si="1100"/>
        <v>0</v>
      </c>
      <c r="G3204" s="53">
        <f t="shared" si="1101"/>
        <v>8000000</v>
      </c>
      <c r="H3204" s="67">
        <f t="shared" si="1102"/>
        <v>0</v>
      </c>
    </row>
    <row r="3205" spans="1:8">
      <c r="A3205" s="66">
        <v>525115</v>
      </c>
      <c r="B3205" s="33" t="s">
        <v>43</v>
      </c>
      <c r="C3205" s="53"/>
      <c r="D3205" s="53"/>
      <c r="E3205" s="53"/>
      <c r="F3205" s="53"/>
      <c r="G3205" s="53"/>
      <c r="H3205" s="67"/>
    </row>
    <row r="3206" spans="1:8">
      <c r="A3206" s="66" t="s">
        <v>31</v>
      </c>
      <c r="B3206" s="33" t="s">
        <v>160</v>
      </c>
      <c r="C3206" s="53">
        <v>3600000</v>
      </c>
      <c r="D3206" s="53">
        <v>0</v>
      </c>
      <c r="E3206" s="53">
        <v>0</v>
      </c>
      <c r="F3206" s="53">
        <f t="shared" ref="F3206:F3207" si="1103">D3206+E3206</f>
        <v>0</v>
      </c>
      <c r="G3206" s="53">
        <f t="shared" ref="G3206:G3208" si="1104">C3206-F3206</f>
        <v>3600000</v>
      </c>
      <c r="H3206" s="67">
        <f t="shared" ref="H3206:H3208" si="1105">F3206/C3206*100</f>
        <v>0</v>
      </c>
    </row>
    <row r="3207" spans="1:8">
      <c r="A3207" s="66" t="s">
        <v>31</v>
      </c>
      <c r="B3207" s="33" t="s">
        <v>159</v>
      </c>
      <c r="C3207" s="53">
        <v>10500000</v>
      </c>
      <c r="D3207" s="53">
        <v>3150000</v>
      </c>
      <c r="E3207" s="53">
        <v>150000</v>
      </c>
      <c r="F3207" s="53">
        <f t="shared" si="1103"/>
        <v>3300000</v>
      </c>
      <c r="G3207" s="53">
        <f t="shared" si="1104"/>
        <v>7200000</v>
      </c>
      <c r="H3207" s="67">
        <f t="shared" si="1105"/>
        <v>31.428571428571427</v>
      </c>
    </row>
    <row r="3208" spans="1:8">
      <c r="A3208" s="66" t="s">
        <v>31</v>
      </c>
      <c r="B3208" s="33" t="s">
        <v>76</v>
      </c>
      <c r="C3208" s="53">
        <v>21000000</v>
      </c>
      <c r="D3208" s="53">
        <v>2700000</v>
      </c>
      <c r="E3208" s="53">
        <v>300000</v>
      </c>
      <c r="F3208" s="53">
        <f>D3208+E3208</f>
        <v>3000000</v>
      </c>
      <c r="G3208" s="53">
        <f t="shared" si="1104"/>
        <v>18000000</v>
      </c>
      <c r="H3208" s="67">
        <f t="shared" si="1105"/>
        <v>14.285714285714285</v>
      </c>
    </row>
    <row r="3209" spans="1:8">
      <c r="A3209" s="58" t="s">
        <v>56</v>
      </c>
      <c r="B3209" s="59" t="s">
        <v>77</v>
      </c>
      <c r="C3209" s="60"/>
      <c r="D3209" s="53"/>
      <c r="E3209" s="60"/>
      <c r="F3209" s="53"/>
      <c r="G3209" s="53"/>
      <c r="H3209" s="67"/>
    </row>
    <row r="3210" spans="1:8">
      <c r="A3210" s="66">
        <v>525113</v>
      </c>
      <c r="B3210" s="33" t="s">
        <v>39</v>
      </c>
      <c r="C3210" s="53"/>
      <c r="D3210" s="53"/>
      <c r="E3210" s="53"/>
      <c r="F3210" s="53"/>
      <c r="G3210" s="53"/>
      <c r="H3210" s="67"/>
    </row>
    <row r="3211" spans="1:8">
      <c r="A3211" s="66" t="s">
        <v>31</v>
      </c>
      <c r="B3211" s="33" t="s">
        <v>78</v>
      </c>
      <c r="C3211" s="53">
        <v>6300000</v>
      </c>
      <c r="D3211" s="53">
        <v>2400000</v>
      </c>
      <c r="E3211" s="53">
        <v>900000</v>
      </c>
      <c r="F3211" s="53">
        <f t="shared" ref="F3211:F3213" si="1106">D3211+E3211</f>
        <v>3300000</v>
      </c>
      <c r="G3211" s="53">
        <f t="shared" ref="G3211:G3213" si="1107">C3211-F3211</f>
        <v>3000000</v>
      </c>
      <c r="H3211" s="67">
        <f t="shared" ref="H3211:H3213" si="1108">F3211/C3211*100</f>
        <v>52.380952380952387</v>
      </c>
    </row>
    <row r="3212" spans="1:8">
      <c r="A3212" s="66" t="s">
        <v>31</v>
      </c>
      <c r="B3212" s="33" t="s">
        <v>79</v>
      </c>
      <c r="C3212" s="53">
        <v>16000000</v>
      </c>
      <c r="D3212" s="53">
        <v>650000</v>
      </c>
      <c r="E3212" s="53">
        <v>300000</v>
      </c>
      <c r="F3212" s="53">
        <f t="shared" si="1106"/>
        <v>950000</v>
      </c>
      <c r="G3212" s="53">
        <f t="shared" si="1107"/>
        <v>15050000</v>
      </c>
      <c r="H3212" s="67">
        <f t="shared" si="1108"/>
        <v>5.9375</v>
      </c>
    </row>
    <row r="3213" spans="1:8">
      <c r="A3213" s="66"/>
      <c r="B3213" s="33" t="s">
        <v>158</v>
      </c>
      <c r="C3213" s="53">
        <v>20000000</v>
      </c>
      <c r="D3213" s="53">
        <v>0</v>
      </c>
      <c r="E3213" s="53">
        <v>0</v>
      </c>
      <c r="F3213" s="53">
        <f t="shared" si="1106"/>
        <v>0</v>
      </c>
      <c r="G3213" s="53">
        <f t="shared" si="1107"/>
        <v>20000000</v>
      </c>
      <c r="H3213" s="67">
        <f t="shared" si="1108"/>
        <v>0</v>
      </c>
    </row>
    <row r="3214" spans="1:8">
      <c r="A3214" s="66">
        <v>525115</v>
      </c>
      <c r="B3214" s="33" t="s">
        <v>43</v>
      </c>
      <c r="C3214" s="53"/>
      <c r="D3214" s="53"/>
      <c r="E3214" s="53"/>
      <c r="F3214" s="53"/>
      <c r="G3214" s="53"/>
      <c r="H3214" s="67"/>
    </row>
    <row r="3215" spans="1:8">
      <c r="A3215" s="66" t="s">
        <v>31</v>
      </c>
      <c r="B3215" s="33" t="s">
        <v>75</v>
      </c>
      <c r="C3215" s="53">
        <v>6300000</v>
      </c>
      <c r="D3215" s="53">
        <v>3300000</v>
      </c>
      <c r="E3215" s="53">
        <v>0</v>
      </c>
      <c r="F3215" s="53">
        <f t="shared" ref="F3215:F3217" si="1109">D3215+E3215</f>
        <v>3300000</v>
      </c>
      <c r="G3215" s="53">
        <f t="shared" ref="G3215:G3217" si="1110">C3215-F3215</f>
        <v>3000000</v>
      </c>
      <c r="H3215" s="67">
        <f t="shared" ref="H3215:H3217" si="1111">F3215/C3215*100</f>
        <v>52.380952380952387</v>
      </c>
    </row>
    <row r="3216" spans="1:8">
      <c r="A3216" s="66" t="s">
        <v>31</v>
      </c>
      <c r="B3216" s="33" t="s">
        <v>80</v>
      </c>
      <c r="C3216" s="53">
        <v>1500000</v>
      </c>
      <c r="D3216" s="53">
        <v>0</v>
      </c>
      <c r="E3216" s="53">
        <v>0</v>
      </c>
      <c r="F3216" s="53">
        <f t="shared" si="1109"/>
        <v>0</v>
      </c>
      <c r="G3216" s="53">
        <f t="shared" si="1110"/>
        <v>1500000</v>
      </c>
      <c r="H3216" s="67">
        <f t="shared" si="1111"/>
        <v>0</v>
      </c>
    </row>
    <row r="3217" spans="1:8">
      <c r="A3217" s="66" t="s">
        <v>31</v>
      </c>
      <c r="B3217" s="33" t="s">
        <v>81</v>
      </c>
      <c r="C3217" s="53">
        <v>21000000</v>
      </c>
      <c r="D3217" s="53">
        <v>1800000</v>
      </c>
      <c r="E3217" s="53">
        <v>600000</v>
      </c>
      <c r="F3217" s="53">
        <f t="shared" si="1109"/>
        <v>2400000</v>
      </c>
      <c r="G3217" s="53">
        <f t="shared" si="1110"/>
        <v>18600000</v>
      </c>
      <c r="H3217" s="67">
        <f t="shared" si="1111"/>
        <v>11.428571428571429</v>
      </c>
    </row>
    <row r="3218" spans="1:8">
      <c r="A3218" s="54">
        <v>53</v>
      </c>
      <c r="B3218" s="54" t="s">
        <v>82</v>
      </c>
      <c r="C3218" s="55"/>
      <c r="D3218" s="56"/>
      <c r="E3218" s="56"/>
      <c r="F3218" s="56"/>
      <c r="G3218" s="56"/>
      <c r="H3218" s="69"/>
    </row>
    <row r="3219" spans="1:8">
      <c r="A3219" s="58" t="s">
        <v>50</v>
      </c>
      <c r="B3219" s="59" t="s">
        <v>51</v>
      </c>
      <c r="C3219" s="60"/>
      <c r="D3219" s="53"/>
      <c r="E3219" s="60"/>
      <c r="F3219" s="53"/>
      <c r="G3219" s="53"/>
      <c r="H3219" s="67"/>
    </row>
    <row r="3220" spans="1:8">
      <c r="A3220" s="66">
        <v>525113</v>
      </c>
      <c r="B3220" s="33" t="s">
        <v>39</v>
      </c>
      <c r="C3220" s="53"/>
      <c r="D3220" s="53"/>
      <c r="E3220" s="53"/>
      <c r="F3220" s="53"/>
      <c r="G3220" s="53"/>
      <c r="H3220" s="67"/>
    </row>
    <row r="3221" spans="1:8">
      <c r="A3221" s="66" t="s">
        <v>31</v>
      </c>
      <c r="B3221" s="33" t="s">
        <v>103</v>
      </c>
      <c r="C3221" s="53">
        <v>1400000</v>
      </c>
      <c r="D3221" s="53">
        <v>1400000</v>
      </c>
      <c r="E3221" s="53">
        <v>0</v>
      </c>
      <c r="F3221" s="53">
        <f t="shared" ref="F3221:F3223" si="1112">D3221+E3221</f>
        <v>1400000</v>
      </c>
      <c r="G3221" s="53">
        <f t="shared" ref="G3221:G3223" si="1113">C3221-F3221</f>
        <v>0</v>
      </c>
      <c r="H3221" s="67">
        <f t="shared" ref="H3221:H3223" si="1114">F3221/C3221*100</f>
        <v>100</v>
      </c>
    </row>
    <row r="3222" spans="1:8">
      <c r="A3222" s="66"/>
      <c r="B3222" s="33" t="s">
        <v>491</v>
      </c>
      <c r="C3222" s="53">
        <v>3650000</v>
      </c>
      <c r="D3222" s="53">
        <v>2350000</v>
      </c>
      <c r="E3222" s="53">
        <v>0</v>
      </c>
      <c r="F3222" s="53">
        <f t="shared" si="1112"/>
        <v>2350000</v>
      </c>
      <c r="G3222" s="53">
        <f t="shared" si="1113"/>
        <v>1300000</v>
      </c>
      <c r="H3222" s="67">
        <f t="shared" si="1114"/>
        <v>64.38356164383562</v>
      </c>
    </row>
    <row r="3223" spans="1:8">
      <c r="A3223" s="66"/>
      <c r="B3223" s="33" t="s">
        <v>492</v>
      </c>
      <c r="C3223" s="53">
        <v>1175000</v>
      </c>
      <c r="D3223" s="53">
        <v>0</v>
      </c>
      <c r="E3223" s="53">
        <v>0</v>
      </c>
      <c r="F3223" s="53">
        <f t="shared" si="1112"/>
        <v>0</v>
      </c>
      <c r="G3223" s="53">
        <f t="shared" si="1113"/>
        <v>1175000</v>
      </c>
      <c r="H3223" s="67">
        <f t="shared" si="1114"/>
        <v>0</v>
      </c>
    </row>
    <row r="3224" spans="1:8">
      <c r="A3224" s="66">
        <v>525115</v>
      </c>
      <c r="B3224" s="33" t="s">
        <v>43</v>
      </c>
      <c r="C3224" s="53"/>
      <c r="D3224" s="53"/>
      <c r="E3224" s="53"/>
      <c r="F3224" s="53"/>
      <c r="G3224" s="53"/>
      <c r="H3224" s="67"/>
    </row>
    <row r="3225" spans="1:8">
      <c r="A3225" s="66" t="s">
        <v>31</v>
      </c>
      <c r="B3225" s="33" t="s">
        <v>392</v>
      </c>
      <c r="C3225" s="53">
        <v>1200000</v>
      </c>
      <c r="D3225" s="53">
        <v>1080000</v>
      </c>
      <c r="E3225" s="53"/>
      <c r="F3225" s="53">
        <f t="shared" ref="F3225:F3231" si="1115">D3225+E3225</f>
        <v>1080000</v>
      </c>
      <c r="G3225" s="53">
        <f t="shared" ref="G3225:G3231" si="1116">C3225-F3225</f>
        <v>120000</v>
      </c>
      <c r="H3225" s="67">
        <f t="shared" ref="H3225:H3228" si="1117">F3225/C3225*100</f>
        <v>90</v>
      </c>
    </row>
    <row r="3226" spans="1:8">
      <c r="A3226" s="66" t="s">
        <v>31</v>
      </c>
      <c r="B3226" s="33" t="s">
        <v>445</v>
      </c>
      <c r="C3226" s="53">
        <v>400000</v>
      </c>
      <c r="D3226" s="53">
        <v>300000</v>
      </c>
      <c r="E3226" s="53">
        <v>0</v>
      </c>
      <c r="F3226" s="53">
        <f t="shared" si="1115"/>
        <v>300000</v>
      </c>
      <c r="G3226" s="53">
        <f t="shared" si="1116"/>
        <v>100000</v>
      </c>
      <c r="H3226" s="67">
        <f t="shared" si="1117"/>
        <v>75</v>
      </c>
    </row>
    <row r="3227" spans="1:8">
      <c r="A3227" s="66" t="s">
        <v>31</v>
      </c>
      <c r="B3227" s="33" t="s">
        <v>394</v>
      </c>
      <c r="C3227" s="53">
        <v>7000000</v>
      </c>
      <c r="D3227" s="53">
        <v>5970000</v>
      </c>
      <c r="E3227" s="53">
        <v>0</v>
      </c>
      <c r="F3227" s="53">
        <f t="shared" si="1115"/>
        <v>5970000</v>
      </c>
      <c r="G3227" s="53">
        <f t="shared" si="1116"/>
        <v>1030000</v>
      </c>
      <c r="H3227" s="67">
        <f t="shared" si="1117"/>
        <v>85.285714285714292</v>
      </c>
    </row>
    <row r="3228" spans="1:8">
      <c r="A3228" s="66" t="s">
        <v>31</v>
      </c>
      <c r="B3228" s="33" t="s">
        <v>395</v>
      </c>
      <c r="C3228" s="53">
        <v>4200000</v>
      </c>
      <c r="D3228" s="53">
        <v>2000000</v>
      </c>
      <c r="E3228" s="53"/>
      <c r="F3228" s="53">
        <f t="shared" si="1115"/>
        <v>2000000</v>
      </c>
      <c r="G3228" s="53">
        <f t="shared" si="1116"/>
        <v>2200000</v>
      </c>
      <c r="H3228" s="67">
        <f t="shared" si="1117"/>
        <v>47.619047619047613</v>
      </c>
    </row>
    <row r="3229" spans="1:8">
      <c r="A3229" s="66"/>
      <c r="B3229" s="316" t="s">
        <v>396</v>
      </c>
      <c r="C3229" s="317">
        <v>2000000</v>
      </c>
      <c r="D3229" s="317">
        <v>5000000</v>
      </c>
      <c r="E3229" s="317">
        <v>0</v>
      </c>
      <c r="F3229" s="317">
        <f t="shared" si="1115"/>
        <v>5000000</v>
      </c>
      <c r="G3229" s="317">
        <f t="shared" si="1116"/>
        <v>-3000000</v>
      </c>
      <c r="H3229" s="318">
        <f>F3229/C3229*100</f>
        <v>250</v>
      </c>
    </row>
    <row r="3230" spans="1:8">
      <c r="A3230" s="66" t="s">
        <v>31</v>
      </c>
      <c r="B3230" s="33" t="s">
        <v>87</v>
      </c>
      <c r="C3230" s="53">
        <v>6000000</v>
      </c>
      <c r="D3230" s="53">
        <v>2400000</v>
      </c>
      <c r="E3230" s="53">
        <v>0</v>
      </c>
      <c r="F3230" s="53">
        <f t="shared" si="1115"/>
        <v>2400000</v>
      </c>
      <c r="G3230" s="53">
        <f t="shared" si="1116"/>
        <v>3600000</v>
      </c>
      <c r="H3230" s="67">
        <f t="shared" ref="H3230:H3231" si="1118">F3230/C3230*100</f>
        <v>40</v>
      </c>
    </row>
    <row r="3231" spans="1:8">
      <c r="A3231" s="66" t="s">
        <v>31</v>
      </c>
      <c r="B3231" s="33" t="s">
        <v>88</v>
      </c>
      <c r="C3231" s="53">
        <v>2250000</v>
      </c>
      <c r="D3231" s="53">
        <v>1600000</v>
      </c>
      <c r="E3231" s="53">
        <v>0</v>
      </c>
      <c r="F3231" s="53">
        <f t="shared" si="1115"/>
        <v>1600000</v>
      </c>
      <c r="G3231" s="53">
        <f t="shared" si="1116"/>
        <v>650000</v>
      </c>
      <c r="H3231" s="67">
        <f t="shared" si="1118"/>
        <v>71.111111111111114</v>
      </c>
    </row>
    <row r="3232" spans="1:8">
      <c r="A3232" s="66">
        <v>525119</v>
      </c>
      <c r="B3232" s="33" t="s">
        <v>63</v>
      </c>
      <c r="C3232" s="53"/>
      <c r="D3232" s="53"/>
      <c r="E3232" s="53"/>
      <c r="F3232" s="53"/>
      <c r="G3232" s="53"/>
      <c r="H3232" s="67"/>
    </row>
    <row r="3233" spans="1:8">
      <c r="A3233" s="66" t="s">
        <v>31</v>
      </c>
      <c r="B3233" s="33" t="s">
        <v>89</v>
      </c>
      <c r="C3233" s="53">
        <v>1150000</v>
      </c>
      <c r="D3233" s="53">
        <v>1120000</v>
      </c>
      <c r="E3233" s="53">
        <v>0</v>
      </c>
      <c r="F3233" s="53">
        <f t="shared" ref="F3233:F3236" si="1119">D3233+E3233</f>
        <v>1120000</v>
      </c>
      <c r="G3233" s="53">
        <f t="shared" ref="G3233:G3236" si="1120">C3233-F3233</f>
        <v>30000</v>
      </c>
      <c r="H3233" s="67">
        <f t="shared" ref="H3233:H3236" si="1121">F3233/C3233*100</f>
        <v>97.391304347826093</v>
      </c>
    </row>
    <row r="3234" spans="1:8">
      <c r="A3234" s="66" t="s">
        <v>31</v>
      </c>
      <c r="B3234" s="33" t="s">
        <v>90</v>
      </c>
      <c r="C3234" s="53">
        <v>20000000</v>
      </c>
      <c r="D3234" s="53">
        <v>20000000</v>
      </c>
      <c r="E3234" s="53">
        <v>0</v>
      </c>
      <c r="F3234" s="53">
        <f t="shared" si="1119"/>
        <v>20000000</v>
      </c>
      <c r="G3234" s="53">
        <f t="shared" si="1120"/>
        <v>0</v>
      </c>
      <c r="H3234" s="67">
        <f t="shared" si="1121"/>
        <v>100</v>
      </c>
    </row>
    <row r="3235" spans="1:8">
      <c r="A3235" s="66" t="s">
        <v>31</v>
      </c>
      <c r="B3235" s="33" t="s">
        <v>99</v>
      </c>
      <c r="C3235" s="53">
        <v>46000000</v>
      </c>
      <c r="D3235" s="53">
        <v>45072000</v>
      </c>
      <c r="E3235" s="53">
        <v>0</v>
      </c>
      <c r="F3235" s="53">
        <f t="shared" si="1119"/>
        <v>45072000</v>
      </c>
      <c r="G3235" s="53">
        <f t="shared" si="1120"/>
        <v>928000</v>
      </c>
      <c r="H3235" s="67">
        <f t="shared" si="1121"/>
        <v>97.982608695652175</v>
      </c>
    </row>
    <row r="3236" spans="1:8">
      <c r="A3236" s="66" t="s">
        <v>31</v>
      </c>
      <c r="B3236" s="33" t="s">
        <v>101</v>
      </c>
      <c r="C3236" s="53">
        <v>23000000</v>
      </c>
      <c r="D3236" s="53">
        <v>23000000</v>
      </c>
      <c r="E3236" s="53">
        <v>0</v>
      </c>
      <c r="F3236" s="53">
        <f t="shared" si="1119"/>
        <v>23000000</v>
      </c>
      <c r="G3236" s="53">
        <f t="shared" si="1120"/>
        <v>0</v>
      </c>
      <c r="H3236" s="67">
        <f t="shared" si="1121"/>
        <v>100</v>
      </c>
    </row>
    <row r="3237" spans="1:8">
      <c r="A3237" s="58" t="s">
        <v>56</v>
      </c>
      <c r="B3237" s="59" t="s">
        <v>102</v>
      </c>
      <c r="C3237" s="53"/>
      <c r="D3237" s="53"/>
      <c r="E3237" s="60"/>
      <c r="F3237" s="53"/>
      <c r="G3237" s="53"/>
      <c r="H3237" s="67"/>
    </row>
    <row r="3238" spans="1:8">
      <c r="A3238" s="66">
        <v>525113</v>
      </c>
      <c r="B3238" s="33" t="s">
        <v>39</v>
      </c>
      <c r="C3238" s="53"/>
      <c r="D3238" s="53"/>
      <c r="E3238" s="53"/>
      <c r="F3238" s="53"/>
      <c r="G3238" s="53"/>
      <c r="H3238" s="67"/>
    </row>
    <row r="3239" spans="1:8">
      <c r="A3239" s="66" t="s">
        <v>31</v>
      </c>
      <c r="B3239" s="33" t="s">
        <v>103</v>
      </c>
      <c r="C3239" s="53">
        <v>3600000</v>
      </c>
      <c r="D3239" s="53">
        <v>0</v>
      </c>
      <c r="E3239" s="53">
        <v>0</v>
      </c>
      <c r="F3239" s="53">
        <f t="shared" ref="F3239" si="1122">D3239+E3239</f>
        <v>0</v>
      </c>
      <c r="G3239" s="53">
        <f t="shared" ref="G3239" si="1123">C3239-F3239</f>
        <v>3600000</v>
      </c>
      <c r="H3239" s="67">
        <f t="shared" ref="H3239" si="1124">F3239/C3239*100</f>
        <v>0</v>
      </c>
    </row>
    <row r="3240" spans="1:8">
      <c r="A3240" s="66">
        <v>525115</v>
      </c>
      <c r="B3240" s="33" t="s">
        <v>43</v>
      </c>
      <c r="C3240" s="53"/>
      <c r="D3240" s="53"/>
      <c r="E3240" s="53"/>
      <c r="F3240" s="53"/>
      <c r="G3240" s="53"/>
      <c r="H3240" s="67"/>
    </row>
    <row r="3241" spans="1:8">
      <c r="A3241" s="66" t="s">
        <v>31</v>
      </c>
      <c r="B3241" s="33" t="s">
        <v>401</v>
      </c>
      <c r="C3241" s="53">
        <v>5700000</v>
      </c>
      <c r="D3241" s="53">
        <v>0</v>
      </c>
      <c r="E3241" s="53"/>
      <c r="F3241" s="53">
        <f t="shared" ref="F3241:F3243" si="1125">D3241+E3241</f>
        <v>0</v>
      </c>
      <c r="G3241" s="53">
        <f t="shared" ref="G3241:G3243" si="1126">C3241-F3241</f>
        <v>5700000</v>
      </c>
      <c r="H3241" s="67">
        <f t="shared" ref="H3241:H3243" si="1127">F3241/C3241*100</f>
        <v>0</v>
      </c>
    </row>
    <row r="3242" spans="1:8">
      <c r="A3242" s="66" t="s">
        <v>31</v>
      </c>
      <c r="B3242" s="33" t="s">
        <v>402</v>
      </c>
      <c r="C3242" s="53">
        <v>4500000</v>
      </c>
      <c r="D3242" s="53">
        <v>0</v>
      </c>
      <c r="E3242" s="53"/>
      <c r="F3242" s="53">
        <f t="shared" si="1125"/>
        <v>0</v>
      </c>
      <c r="G3242" s="53">
        <f t="shared" si="1126"/>
        <v>4500000</v>
      </c>
      <c r="H3242" s="67">
        <f t="shared" si="1127"/>
        <v>0</v>
      </c>
    </row>
    <row r="3243" spans="1:8">
      <c r="A3243" s="66" t="s">
        <v>31</v>
      </c>
      <c r="B3243" s="33" t="s">
        <v>110</v>
      </c>
      <c r="C3243" s="53">
        <v>5600000</v>
      </c>
      <c r="D3243" s="53">
        <v>0</v>
      </c>
      <c r="E3243" s="53">
        <v>0</v>
      </c>
      <c r="F3243" s="53">
        <f t="shared" si="1125"/>
        <v>0</v>
      </c>
      <c r="G3243" s="53">
        <f t="shared" si="1126"/>
        <v>5600000</v>
      </c>
      <c r="H3243" s="67">
        <f t="shared" si="1127"/>
        <v>0</v>
      </c>
    </row>
    <row r="3244" spans="1:8">
      <c r="A3244" s="66">
        <v>525119</v>
      </c>
      <c r="B3244" s="33" t="s">
        <v>63</v>
      </c>
      <c r="C3244" s="53"/>
      <c r="D3244" s="53"/>
      <c r="E3244" s="53"/>
      <c r="F3244" s="53"/>
      <c r="G3244" s="53"/>
      <c r="H3244" s="67"/>
    </row>
    <row r="3245" spans="1:8">
      <c r="A3245" s="66" t="s">
        <v>31</v>
      </c>
      <c r="B3245" s="33" t="s">
        <v>115</v>
      </c>
      <c r="C3245" s="53">
        <v>3000000</v>
      </c>
      <c r="D3245" s="53">
        <v>0</v>
      </c>
      <c r="E3245" s="53">
        <v>0</v>
      </c>
      <c r="F3245" s="53">
        <f t="shared" ref="F3245:F3251" si="1128">D3245+E3245</f>
        <v>0</v>
      </c>
      <c r="G3245" s="53">
        <f t="shared" ref="G3245:G3251" si="1129">C3245-F3245</f>
        <v>3000000</v>
      </c>
      <c r="H3245" s="67">
        <f t="shared" ref="H3245:H3251" si="1130">F3245/C3245*100</f>
        <v>0</v>
      </c>
    </row>
    <row r="3246" spans="1:8">
      <c r="A3246" s="70" t="s">
        <v>31</v>
      </c>
      <c r="B3246" s="33" t="s">
        <v>117</v>
      </c>
      <c r="C3246" s="53">
        <v>20000000</v>
      </c>
      <c r="D3246" s="53">
        <v>0</v>
      </c>
      <c r="E3246" s="53">
        <v>0</v>
      </c>
      <c r="F3246" s="53">
        <f t="shared" si="1128"/>
        <v>0</v>
      </c>
      <c r="G3246" s="53">
        <f t="shared" si="1129"/>
        <v>20000000</v>
      </c>
      <c r="H3246" s="67">
        <f t="shared" si="1130"/>
        <v>0</v>
      </c>
    </row>
    <row r="3247" spans="1:8">
      <c r="A3247" s="66"/>
      <c r="B3247" s="33" t="s">
        <v>127</v>
      </c>
      <c r="C3247" s="53">
        <v>6150000</v>
      </c>
      <c r="D3247" s="53">
        <v>0</v>
      </c>
      <c r="E3247" s="53">
        <v>0</v>
      </c>
      <c r="F3247" s="53">
        <f t="shared" si="1128"/>
        <v>0</v>
      </c>
      <c r="G3247" s="53">
        <f t="shared" si="1129"/>
        <v>6150000</v>
      </c>
      <c r="H3247" s="67">
        <f t="shared" si="1130"/>
        <v>0</v>
      </c>
    </row>
    <row r="3248" spans="1:8">
      <c r="A3248" s="66"/>
      <c r="B3248" s="33" t="s">
        <v>129</v>
      </c>
      <c r="C3248" s="53">
        <v>28700000</v>
      </c>
      <c r="D3248" s="53">
        <v>0</v>
      </c>
      <c r="E3248" s="53">
        <v>0</v>
      </c>
      <c r="F3248" s="53">
        <f t="shared" si="1128"/>
        <v>0</v>
      </c>
      <c r="G3248" s="53">
        <f t="shared" si="1129"/>
        <v>28700000</v>
      </c>
      <c r="H3248" s="67">
        <f t="shared" si="1130"/>
        <v>0</v>
      </c>
    </row>
    <row r="3249" spans="1:8">
      <c r="A3249" s="66"/>
      <c r="B3249" s="33" t="s">
        <v>405</v>
      </c>
      <c r="C3249" s="53">
        <v>4100000</v>
      </c>
      <c r="D3249" s="53">
        <v>0</v>
      </c>
      <c r="E3249" s="53">
        <v>0</v>
      </c>
      <c r="F3249" s="53">
        <f t="shared" si="1128"/>
        <v>0</v>
      </c>
      <c r="G3249" s="53">
        <f t="shared" si="1129"/>
        <v>4100000</v>
      </c>
      <c r="H3249" s="67">
        <f t="shared" si="1130"/>
        <v>0</v>
      </c>
    </row>
    <row r="3250" spans="1:8">
      <c r="A3250" s="66"/>
      <c r="B3250" s="33" t="s">
        <v>131</v>
      </c>
      <c r="C3250" s="53">
        <v>6150000</v>
      </c>
      <c r="D3250" s="53">
        <v>0</v>
      </c>
      <c r="E3250" s="53">
        <v>0</v>
      </c>
      <c r="F3250" s="53">
        <f t="shared" si="1128"/>
        <v>0</v>
      </c>
      <c r="G3250" s="53">
        <f t="shared" si="1129"/>
        <v>6150000</v>
      </c>
      <c r="H3250" s="67">
        <f t="shared" si="1130"/>
        <v>0</v>
      </c>
    </row>
    <row r="3251" spans="1:8">
      <c r="A3251" s="70"/>
      <c r="B3251" s="33" t="s">
        <v>132</v>
      </c>
      <c r="C3251" s="53">
        <v>2000000</v>
      </c>
      <c r="D3251" s="53">
        <v>0</v>
      </c>
      <c r="E3251" s="53">
        <v>0</v>
      </c>
      <c r="F3251" s="53">
        <f t="shared" si="1128"/>
        <v>0</v>
      </c>
      <c r="G3251" s="53">
        <f t="shared" si="1129"/>
        <v>2000000</v>
      </c>
      <c r="H3251" s="67">
        <f t="shared" si="1130"/>
        <v>0</v>
      </c>
    </row>
    <row r="3252" spans="1:8">
      <c r="A3252" s="58" t="s">
        <v>59</v>
      </c>
      <c r="B3252" s="59" t="s">
        <v>60</v>
      </c>
      <c r="C3252" s="53"/>
      <c r="D3252" s="53"/>
      <c r="E3252" s="60"/>
      <c r="F3252" s="53"/>
      <c r="G3252" s="53"/>
      <c r="H3252" s="67"/>
    </row>
    <row r="3253" spans="1:8">
      <c r="A3253" s="66">
        <v>525113</v>
      </c>
      <c r="B3253" s="33" t="s">
        <v>39</v>
      </c>
      <c r="C3253" s="53"/>
      <c r="D3253" s="53"/>
      <c r="E3253" s="53"/>
      <c r="F3253" s="53"/>
      <c r="G3253" s="53"/>
      <c r="H3253" s="67"/>
    </row>
    <row r="3254" spans="1:8">
      <c r="A3254" s="66" t="s">
        <v>31</v>
      </c>
      <c r="B3254" s="33" t="s">
        <v>133</v>
      </c>
      <c r="C3254" s="53">
        <v>12000000</v>
      </c>
      <c r="D3254" s="53">
        <v>0</v>
      </c>
      <c r="E3254" s="53">
        <v>6000000</v>
      </c>
      <c r="F3254" s="53">
        <f t="shared" ref="F3254:F3257" si="1131">D3254+E3254</f>
        <v>6000000</v>
      </c>
      <c r="G3254" s="53">
        <f t="shared" ref="G3254:G3257" si="1132">C3254-F3254</f>
        <v>6000000</v>
      </c>
      <c r="H3254" s="67">
        <f t="shared" ref="H3254:H3257" si="1133">F3254/C3254*100</f>
        <v>50</v>
      </c>
    </row>
    <row r="3255" spans="1:8">
      <c r="A3255" s="66" t="s">
        <v>31</v>
      </c>
      <c r="B3255" s="33" t="s">
        <v>134</v>
      </c>
      <c r="C3255" s="53">
        <v>9600000</v>
      </c>
      <c r="D3255" s="53">
        <v>0</v>
      </c>
      <c r="E3255" s="53">
        <v>0</v>
      </c>
      <c r="F3255" s="53">
        <f t="shared" si="1131"/>
        <v>0</v>
      </c>
      <c r="G3255" s="53">
        <f t="shared" si="1132"/>
        <v>9600000</v>
      </c>
      <c r="H3255" s="67">
        <f t="shared" si="1133"/>
        <v>0</v>
      </c>
    </row>
    <row r="3256" spans="1:8">
      <c r="A3256" s="66" t="s">
        <v>31</v>
      </c>
      <c r="B3256" s="33" t="s">
        <v>135</v>
      </c>
      <c r="C3256" s="53">
        <v>3600000</v>
      </c>
      <c r="D3256" s="53">
        <v>0</v>
      </c>
      <c r="E3256" s="53">
        <v>0</v>
      </c>
      <c r="F3256" s="53">
        <f t="shared" si="1131"/>
        <v>0</v>
      </c>
      <c r="G3256" s="53">
        <f t="shared" si="1132"/>
        <v>3600000</v>
      </c>
      <c r="H3256" s="67">
        <f t="shared" si="1133"/>
        <v>0</v>
      </c>
    </row>
    <row r="3257" spans="1:8">
      <c r="A3257" s="66" t="s">
        <v>31</v>
      </c>
      <c r="B3257" s="33" t="s">
        <v>73</v>
      </c>
      <c r="C3257" s="53">
        <v>14400000</v>
      </c>
      <c r="D3257" s="53">
        <v>0</v>
      </c>
      <c r="E3257" s="53">
        <v>0</v>
      </c>
      <c r="F3257" s="53">
        <f t="shared" si="1131"/>
        <v>0</v>
      </c>
      <c r="G3257" s="53">
        <f t="shared" si="1132"/>
        <v>14400000</v>
      </c>
      <c r="H3257" s="67">
        <f t="shared" si="1133"/>
        <v>0</v>
      </c>
    </row>
    <row r="3258" spans="1:8">
      <c r="A3258" s="66">
        <v>525115</v>
      </c>
      <c r="B3258" s="33" t="s">
        <v>43</v>
      </c>
      <c r="C3258" s="53"/>
      <c r="D3258" s="53"/>
      <c r="E3258" s="53"/>
      <c r="F3258" s="53"/>
      <c r="G3258" s="53"/>
      <c r="H3258" s="67"/>
    </row>
    <row r="3259" spans="1:8">
      <c r="A3259" s="66" t="s">
        <v>31</v>
      </c>
      <c r="B3259" s="33" t="s">
        <v>136</v>
      </c>
      <c r="C3259" s="53">
        <v>18750000</v>
      </c>
      <c r="D3259" s="53">
        <v>0</v>
      </c>
      <c r="E3259" s="53">
        <v>0</v>
      </c>
      <c r="F3259" s="53">
        <f t="shared" ref="F3259:F3263" si="1134">D3259+E3259</f>
        <v>0</v>
      </c>
      <c r="G3259" s="53">
        <f t="shared" ref="G3259:G3263" si="1135">C3259-F3259</f>
        <v>18750000</v>
      </c>
      <c r="H3259" s="67">
        <f t="shared" ref="H3259:H3262" si="1136">F3259/C3259*100</f>
        <v>0</v>
      </c>
    </row>
    <row r="3260" spans="1:8">
      <c r="A3260" s="66" t="s">
        <v>31</v>
      </c>
      <c r="B3260" s="33" t="s">
        <v>137</v>
      </c>
      <c r="C3260" s="53">
        <v>5000000</v>
      </c>
      <c r="D3260" s="53">
        <v>0</v>
      </c>
      <c r="E3260" s="53">
        <v>0</v>
      </c>
      <c r="F3260" s="53">
        <f t="shared" si="1134"/>
        <v>0</v>
      </c>
      <c r="G3260" s="53">
        <f t="shared" si="1135"/>
        <v>5000000</v>
      </c>
      <c r="H3260" s="67">
        <f t="shared" si="1136"/>
        <v>0</v>
      </c>
    </row>
    <row r="3261" spans="1:8">
      <c r="A3261" s="66" t="s">
        <v>31</v>
      </c>
      <c r="B3261" s="33" t="s">
        <v>138</v>
      </c>
      <c r="C3261" s="53">
        <v>6000000</v>
      </c>
      <c r="D3261" s="53">
        <v>600000</v>
      </c>
      <c r="E3261" s="53">
        <v>0</v>
      </c>
      <c r="F3261" s="53">
        <f t="shared" si="1134"/>
        <v>600000</v>
      </c>
      <c r="G3261" s="53">
        <f t="shared" si="1135"/>
        <v>5400000</v>
      </c>
      <c r="H3261" s="67">
        <f t="shared" si="1136"/>
        <v>10</v>
      </c>
    </row>
    <row r="3262" spans="1:8">
      <c r="A3262" s="66" t="s">
        <v>31</v>
      </c>
      <c r="B3262" s="33" t="s">
        <v>139</v>
      </c>
      <c r="C3262" s="53">
        <v>6300000</v>
      </c>
      <c r="D3262" s="53">
        <v>2300000</v>
      </c>
      <c r="E3262" s="53">
        <v>0</v>
      </c>
      <c r="F3262" s="53">
        <f t="shared" si="1134"/>
        <v>2300000</v>
      </c>
      <c r="G3262" s="53">
        <f t="shared" si="1135"/>
        <v>4000000</v>
      </c>
      <c r="H3262" s="67">
        <f t="shared" si="1136"/>
        <v>36.507936507936506</v>
      </c>
    </row>
    <row r="3263" spans="1:8">
      <c r="A3263" s="66"/>
      <c r="B3263" s="33" t="s">
        <v>142</v>
      </c>
      <c r="C3263" s="53">
        <v>3600000</v>
      </c>
      <c r="D3263" s="53">
        <v>0</v>
      </c>
      <c r="E3263" s="53">
        <v>0</v>
      </c>
      <c r="F3263" s="53">
        <f t="shared" si="1134"/>
        <v>0</v>
      </c>
      <c r="G3263" s="53">
        <f t="shared" si="1135"/>
        <v>3600000</v>
      </c>
      <c r="H3263" s="67">
        <f>F3263/C3263*100</f>
        <v>0</v>
      </c>
    </row>
    <row r="3264" spans="1:8">
      <c r="A3264" s="66">
        <v>525119</v>
      </c>
      <c r="B3264" s="33" t="s">
        <v>63</v>
      </c>
      <c r="C3264" s="53"/>
      <c r="D3264" s="53"/>
      <c r="E3264" s="53"/>
      <c r="F3264" s="53"/>
      <c r="G3264" s="53"/>
      <c r="H3264" s="67"/>
    </row>
    <row r="3265" spans="1:8">
      <c r="A3265" s="66" t="s">
        <v>31</v>
      </c>
      <c r="B3265" s="33" t="s">
        <v>143</v>
      </c>
      <c r="C3265" s="53">
        <v>35000000</v>
      </c>
      <c r="D3265" s="53">
        <v>0</v>
      </c>
      <c r="E3265" s="53">
        <v>0</v>
      </c>
      <c r="F3265" s="53">
        <f t="shared" ref="F3265:F3266" si="1137">D3265+E3265</f>
        <v>0</v>
      </c>
      <c r="G3265" s="53">
        <f t="shared" ref="G3265:G3268" si="1138">C3265-F3265</f>
        <v>35000000</v>
      </c>
      <c r="H3265" s="67">
        <f t="shared" ref="H3265:H3268" si="1139">F3265/C3265*100</f>
        <v>0</v>
      </c>
    </row>
    <row r="3266" spans="1:8">
      <c r="A3266" s="66" t="s">
        <v>31</v>
      </c>
      <c r="B3266" s="33" t="s">
        <v>144</v>
      </c>
      <c r="C3266" s="53">
        <v>20000000</v>
      </c>
      <c r="D3266" s="53">
        <v>0</v>
      </c>
      <c r="E3266" s="53">
        <v>0</v>
      </c>
      <c r="F3266" s="53">
        <f t="shared" si="1137"/>
        <v>0</v>
      </c>
      <c r="G3266" s="53">
        <f t="shared" si="1138"/>
        <v>20000000</v>
      </c>
      <c r="H3266" s="67">
        <f t="shared" si="1139"/>
        <v>0</v>
      </c>
    </row>
    <row r="3267" spans="1:8">
      <c r="A3267" s="66" t="s">
        <v>31</v>
      </c>
      <c r="B3267" s="33" t="s">
        <v>145</v>
      </c>
      <c r="C3267" s="53">
        <v>18750000</v>
      </c>
      <c r="D3267" s="53">
        <v>4361500</v>
      </c>
      <c r="E3267" s="53">
        <v>0</v>
      </c>
      <c r="F3267" s="53">
        <f>D3267+E3267</f>
        <v>4361500</v>
      </c>
      <c r="G3267" s="53">
        <f t="shared" si="1138"/>
        <v>14388500</v>
      </c>
      <c r="H3267" s="67">
        <f t="shared" si="1139"/>
        <v>23.261333333333333</v>
      </c>
    </row>
    <row r="3268" spans="1:8">
      <c r="A3268" s="66" t="s">
        <v>31</v>
      </c>
      <c r="B3268" s="33" t="s">
        <v>146</v>
      </c>
      <c r="C3268" s="53">
        <v>3750000</v>
      </c>
      <c r="D3268" s="53">
        <v>0</v>
      </c>
      <c r="E3268" s="53">
        <v>0</v>
      </c>
      <c r="F3268" s="53">
        <f t="shared" ref="F3268" si="1140">D3268+E3268</f>
        <v>0</v>
      </c>
      <c r="G3268" s="53">
        <f t="shared" si="1138"/>
        <v>3750000</v>
      </c>
      <c r="H3268" s="67">
        <f t="shared" si="1139"/>
        <v>0</v>
      </c>
    </row>
    <row r="3269" spans="1:8">
      <c r="A3269" s="54">
        <v>54</v>
      </c>
      <c r="B3269" s="54" t="s">
        <v>147</v>
      </c>
      <c r="C3269" s="55"/>
      <c r="D3269" s="56"/>
      <c r="E3269" s="56"/>
      <c r="F3269" s="69"/>
      <c r="G3269" s="69"/>
      <c r="H3269" s="69"/>
    </row>
    <row r="3270" spans="1:8">
      <c r="A3270" s="58" t="s">
        <v>50</v>
      </c>
      <c r="B3270" s="59" t="s">
        <v>51</v>
      </c>
      <c r="C3270" s="60"/>
      <c r="D3270" s="59"/>
      <c r="E3270" s="60"/>
      <c r="F3270" s="53"/>
      <c r="G3270" s="53"/>
      <c r="H3270" s="67"/>
    </row>
    <row r="3271" spans="1:8">
      <c r="A3271" s="61">
        <v>525113</v>
      </c>
      <c r="B3271" s="62" t="s">
        <v>39</v>
      </c>
      <c r="C3271" s="60"/>
      <c r="D3271" s="59"/>
      <c r="E3271" s="60"/>
      <c r="F3271" s="53"/>
      <c r="G3271" s="53"/>
      <c r="H3271" s="67"/>
    </row>
    <row r="3272" spans="1:8">
      <c r="A3272" s="66" t="s">
        <v>31</v>
      </c>
      <c r="B3272" s="33" t="s">
        <v>148</v>
      </c>
      <c r="C3272" s="53">
        <v>3900000</v>
      </c>
      <c r="D3272" s="53">
        <v>0</v>
      </c>
      <c r="E3272" s="53"/>
      <c r="F3272" s="53">
        <f t="shared" ref="F3272:F3275" si="1141">D3272+E3272</f>
        <v>0</v>
      </c>
      <c r="G3272" s="53">
        <f t="shared" ref="G3272:G3275" si="1142">C3272-F3272</f>
        <v>3900000</v>
      </c>
      <c r="H3272" s="67">
        <f t="shared" ref="H3272:H3273" si="1143">F3272/C3272*100</f>
        <v>0</v>
      </c>
    </row>
    <row r="3273" spans="1:8">
      <c r="A3273" s="66" t="s">
        <v>31</v>
      </c>
      <c r="B3273" s="33" t="s">
        <v>149</v>
      </c>
      <c r="C3273" s="53">
        <v>6760000</v>
      </c>
      <c r="D3273" s="53">
        <v>0</v>
      </c>
      <c r="E3273" s="65"/>
      <c r="F3273" s="65">
        <f t="shared" si="1141"/>
        <v>0</v>
      </c>
      <c r="G3273" s="53">
        <f t="shared" si="1142"/>
        <v>6760000</v>
      </c>
      <c r="H3273" s="67">
        <f t="shared" si="1143"/>
        <v>0</v>
      </c>
    </row>
    <row r="3274" spans="1:8">
      <c r="A3274" s="66">
        <v>525119</v>
      </c>
      <c r="B3274" s="33" t="s">
        <v>63</v>
      </c>
      <c r="C3274" s="53"/>
      <c r="D3274" s="53">
        <v>0</v>
      </c>
      <c r="E3274" s="53"/>
      <c r="F3274" s="53">
        <f t="shared" si="1141"/>
        <v>0</v>
      </c>
      <c r="G3274" s="53">
        <f t="shared" si="1142"/>
        <v>0</v>
      </c>
      <c r="H3274" s="67"/>
    </row>
    <row r="3275" spans="1:8">
      <c r="A3275" s="66" t="s">
        <v>31</v>
      </c>
      <c r="B3275" s="33" t="s">
        <v>150</v>
      </c>
      <c r="C3275" s="53">
        <v>1700000</v>
      </c>
      <c r="D3275" s="53">
        <v>1698500</v>
      </c>
      <c r="E3275" s="53">
        <v>0</v>
      </c>
      <c r="F3275" s="53">
        <f t="shared" si="1141"/>
        <v>1698500</v>
      </c>
      <c r="G3275" s="53">
        <f t="shared" si="1142"/>
        <v>1500</v>
      </c>
      <c r="H3275" s="67">
        <f t="shared" ref="H3275" si="1144">F3275/C3275*100</f>
        <v>99.911764705882362</v>
      </c>
    </row>
    <row r="3276" spans="1:8">
      <c r="A3276" s="58" t="s">
        <v>56</v>
      </c>
      <c r="B3276" s="59" t="s">
        <v>57</v>
      </c>
      <c r="C3276" s="60"/>
      <c r="D3276" s="60"/>
      <c r="E3276" s="53"/>
      <c r="F3276" s="53"/>
      <c r="G3276" s="53"/>
      <c r="H3276" s="67"/>
    </row>
    <row r="3277" spans="1:8">
      <c r="A3277" s="66">
        <v>525113</v>
      </c>
      <c r="B3277" s="33" t="s">
        <v>39</v>
      </c>
      <c r="C3277" s="53"/>
      <c r="D3277" s="53"/>
      <c r="E3277" s="53"/>
      <c r="F3277" s="53"/>
      <c r="G3277" s="53"/>
      <c r="H3277" s="67"/>
    </row>
    <row r="3278" spans="1:8">
      <c r="A3278" s="66" t="s">
        <v>31</v>
      </c>
      <c r="B3278" s="33" t="s">
        <v>151</v>
      </c>
      <c r="C3278" s="53">
        <v>5100000</v>
      </c>
      <c r="D3278" s="53">
        <v>2100000</v>
      </c>
      <c r="E3278" s="53">
        <v>0</v>
      </c>
      <c r="F3278" s="53">
        <f t="shared" ref="F3278:F3279" si="1145">D3278+E3278</f>
        <v>2100000</v>
      </c>
      <c r="G3278" s="53">
        <f t="shared" ref="G3278:G3279" si="1146">C3278-F3278</f>
        <v>3000000</v>
      </c>
      <c r="H3278" s="67">
        <f t="shared" ref="H3278:H3279" si="1147">F3278/C3278*100</f>
        <v>41.17647058823529</v>
      </c>
    </row>
    <row r="3279" spans="1:8">
      <c r="A3279" s="66" t="s">
        <v>31</v>
      </c>
      <c r="B3279" s="33" t="s">
        <v>152</v>
      </c>
      <c r="C3279" s="53">
        <v>11200000</v>
      </c>
      <c r="D3279" s="53">
        <v>10395000</v>
      </c>
      <c r="E3279" s="53">
        <v>0</v>
      </c>
      <c r="F3279" s="53">
        <f t="shared" si="1145"/>
        <v>10395000</v>
      </c>
      <c r="G3279" s="53">
        <f t="shared" si="1146"/>
        <v>805000</v>
      </c>
      <c r="H3279" s="67">
        <f t="shared" si="1147"/>
        <v>92.8125</v>
      </c>
    </row>
    <row r="3280" spans="1:8">
      <c r="A3280" s="66">
        <v>525119</v>
      </c>
      <c r="B3280" s="33" t="s">
        <v>63</v>
      </c>
      <c r="C3280" s="53"/>
      <c r="D3280" s="53"/>
      <c r="E3280" s="53"/>
      <c r="F3280" s="53"/>
      <c r="G3280" s="53"/>
      <c r="H3280" s="67"/>
    </row>
    <row r="3281" spans="1:8">
      <c r="A3281" s="66" t="s">
        <v>31</v>
      </c>
      <c r="B3281" s="33" t="s">
        <v>150</v>
      </c>
      <c r="C3281" s="53">
        <v>2500000</v>
      </c>
      <c r="D3281" s="53">
        <v>2497500</v>
      </c>
      <c r="E3281" s="53">
        <v>0</v>
      </c>
      <c r="F3281" s="53">
        <f t="shared" ref="F3281" si="1148">D3281+E3281</f>
        <v>2497500</v>
      </c>
      <c r="G3281" s="53">
        <f t="shared" ref="G3281" si="1149">C3281-F3281</f>
        <v>2500</v>
      </c>
      <c r="H3281" s="67">
        <f t="shared" ref="H3281" si="1150">F3281/C3281*100</f>
        <v>99.9</v>
      </c>
    </row>
    <row r="3282" spans="1:8">
      <c r="A3282" s="58" t="s">
        <v>59</v>
      </c>
      <c r="B3282" s="59" t="s">
        <v>60</v>
      </c>
      <c r="C3282" s="60"/>
      <c r="D3282" s="60"/>
      <c r="E3282" s="53"/>
      <c r="F3282" s="53"/>
      <c r="G3282" s="53"/>
      <c r="H3282" s="67"/>
    </row>
    <row r="3283" spans="1:8">
      <c r="A3283" s="66">
        <v>525119</v>
      </c>
      <c r="B3283" s="33" t="s">
        <v>63</v>
      </c>
      <c r="C3283" s="53"/>
      <c r="D3283" s="53"/>
      <c r="E3283" s="53"/>
      <c r="F3283" s="53"/>
      <c r="G3283" s="53"/>
      <c r="H3283" s="67"/>
    </row>
    <row r="3284" spans="1:8">
      <c r="A3284" s="66" t="s">
        <v>31</v>
      </c>
      <c r="B3284" s="33" t="s">
        <v>150</v>
      </c>
      <c r="C3284" s="53">
        <v>1869000</v>
      </c>
      <c r="D3284" s="53">
        <v>1864500</v>
      </c>
      <c r="E3284" s="53">
        <v>0</v>
      </c>
      <c r="F3284" s="53">
        <f t="shared" ref="F3284" si="1151">D3284+E3284</f>
        <v>1864500</v>
      </c>
      <c r="G3284" s="53">
        <f t="shared" ref="G3284" si="1152">C3284-F3284</f>
        <v>4500</v>
      </c>
      <c r="H3284" s="67">
        <f t="shared" ref="H3284" si="1153">F3284/C3284*100</f>
        <v>99.759229534510425</v>
      </c>
    </row>
    <row r="3285" spans="1:8" ht="13.5" thickBot="1">
      <c r="A3285" s="231"/>
      <c r="B3285" s="36"/>
      <c r="C3285" s="37"/>
      <c r="D3285" s="36"/>
      <c r="E3285" s="37"/>
      <c r="F3285" s="36"/>
      <c r="G3285" s="36"/>
      <c r="H3285" s="36"/>
    </row>
    <row r="3286" spans="1:8" ht="21" customHeight="1" thickTop="1">
      <c r="A3286" s="40"/>
      <c r="B3286" s="365" t="s">
        <v>166</v>
      </c>
      <c r="C3286" s="41">
        <f>SUM(C3147:C3284)</f>
        <v>1543895000</v>
      </c>
      <c r="D3286" s="41">
        <f t="shared" ref="D3286:G3286" si="1154">SUM(D3147:D3284)</f>
        <v>742884320</v>
      </c>
      <c r="E3286" s="41">
        <f t="shared" si="1154"/>
        <v>33369000</v>
      </c>
      <c r="F3286" s="41">
        <f t="shared" si="1154"/>
        <v>776253320</v>
      </c>
      <c r="G3286" s="41">
        <f t="shared" si="1154"/>
        <v>767641680</v>
      </c>
      <c r="H3286" s="44">
        <f>F3286/C3286*100</f>
        <v>50.278893318522307</v>
      </c>
    </row>
    <row r="3288" spans="1:8" ht="12" customHeight="1">
      <c r="D3288" s="24"/>
      <c r="F3288" s="464" t="s">
        <v>570</v>
      </c>
      <c r="G3288" s="464"/>
      <c r="H3288" s="464"/>
    </row>
    <row r="3289" spans="1:8" ht="12" customHeight="1">
      <c r="F3289" s="366"/>
      <c r="G3289" s="366"/>
      <c r="H3289" s="366"/>
    </row>
    <row r="3290" spans="1:8" ht="12" customHeight="1">
      <c r="D3290" s="24"/>
      <c r="F3290" s="464" t="s">
        <v>154</v>
      </c>
      <c r="G3290" s="464"/>
      <c r="H3290" s="464"/>
    </row>
    <row r="3291" spans="1:8" ht="12" customHeight="1">
      <c r="D3291" s="24"/>
      <c r="F3291" s="464" t="s">
        <v>155</v>
      </c>
      <c r="G3291" s="464"/>
      <c r="H3291" s="464"/>
    </row>
    <row r="3292" spans="1:8" ht="12" customHeight="1">
      <c r="D3292" s="24"/>
      <c r="F3292" s="20"/>
      <c r="G3292" s="20"/>
      <c r="H3292" s="21"/>
    </row>
    <row r="3293" spans="1:8" ht="12" customHeight="1">
      <c r="D3293" s="24"/>
      <c r="F3293" s="20"/>
      <c r="G3293" s="20"/>
      <c r="H3293" s="21"/>
    </row>
    <row r="3294" spans="1:8" ht="12" customHeight="1">
      <c r="F3294" s="20"/>
      <c r="G3294" s="20"/>
      <c r="H3294" s="20"/>
    </row>
    <row r="3295" spans="1:8" ht="12" customHeight="1">
      <c r="F3295" s="465" t="s">
        <v>156</v>
      </c>
      <c r="G3295" s="465"/>
      <c r="H3295" s="465"/>
    </row>
    <row r="3296" spans="1:8" ht="12" customHeight="1">
      <c r="F3296" s="456" t="s">
        <v>157</v>
      </c>
      <c r="G3296" s="456"/>
      <c r="H3296" s="456"/>
    </row>
    <row r="3331" spans="1:8" ht="15.75">
      <c r="A3331" s="457" t="s">
        <v>0</v>
      </c>
      <c r="B3331" s="457"/>
      <c r="C3331" s="457"/>
      <c r="D3331" s="457"/>
      <c r="E3331" s="457"/>
      <c r="F3331" s="457"/>
      <c r="G3331" s="457"/>
      <c r="H3331" s="457"/>
    </row>
    <row r="3332" spans="1:8" ht="15.75">
      <c r="A3332" s="457" t="s">
        <v>1</v>
      </c>
      <c r="B3332" s="457"/>
      <c r="C3332" s="457"/>
      <c r="D3332" s="457"/>
      <c r="E3332" s="457"/>
      <c r="F3332" s="457"/>
      <c r="G3332" s="457"/>
      <c r="H3332" s="457"/>
    </row>
    <row r="3333" spans="1:8" ht="15.75">
      <c r="A3333" s="457" t="s">
        <v>2</v>
      </c>
      <c r="B3333" s="457"/>
      <c r="C3333" s="457"/>
      <c r="D3333" s="457"/>
      <c r="E3333" s="457"/>
      <c r="F3333" s="457"/>
      <c r="G3333" s="457"/>
      <c r="H3333" s="457"/>
    </row>
    <row r="3334" spans="1:8">
      <c r="A3334" s="2"/>
      <c r="B3334" s="2"/>
      <c r="C3334" s="2"/>
      <c r="D3334" s="2"/>
      <c r="E3334" s="2"/>
      <c r="F3334" s="2"/>
      <c r="G3334" s="2"/>
      <c r="H3334" s="2"/>
    </row>
    <row r="3335" spans="1:8">
      <c r="A3335" s="2" t="s">
        <v>3</v>
      </c>
      <c r="B3335" s="2"/>
      <c r="C3335" s="2"/>
      <c r="D3335" s="2"/>
      <c r="E3335" s="2"/>
      <c r="F3335" s="2"/>
      <c r="G3335" s="2"/>
      <c r="H3335" s="2"/>
    </row>
    <row r="3336" spans="1:8">
      <c r="A3336" s="2" t="s">
        <v>647</v>
      </c>
      <c r="B3336" s="2"/>
      <c r="C3336" s="2"/>
      <c r="D3336" s="2"/>
      <c r="E3336" s="2"/>
      <c r="F3336" s="2"/>
      <c r="G3336" s="2"/>
      <c r="H3336" s="2"/>
    </row>
    <row r="3337" spans="1:8">
      <c r="A3337" s="2" t="s">
        <v>642</v>
      </c>
      <c r="B3337" s="1"/>
      <c r="C3337" s="2"/>
      <c r="D3337" s="2"/>
      <c r="E3337" s="2"/>
      <c r="F3337" s="2"/>
      <c r="G3337" s="2"/>
      <c r="H3337" s="2"/>
    </row>
    <row r="3338" spans="1:8">
      <c r="A3338" s="1"/>
      <c r="B3338" s="1"/>
      <c r="C3338" s="3"/>
      <c r="D3338" s="1"/>
      <c r="E3338" s="3"/>
      <c r="F3338" s="1"/>
      <c r="G3338" s="1"/>
    </row>
    <row r="3339" spans="1:8">
      <c r="A3339" s="1"/>
      <c r="B3339" s="1"/>
      <c r="C3339" s="3"/>
      <c r="D3339" s="1"/>
      <c r="E3339" s="3"/>
      <c r="F3339" s="22"/>
      <c r="G3339" s="1"/>
    </row>
    <row r="3340" spans="1:8">
      <c r="A3340" s="458" t="s">
        <v>4</v>
      </c>
      <c r="B3340" s="461" t="s">
        <v>5</v>
      </c>
      <c r="C3340" s="381"/>
      <c r="D3340" s="381" t="s">
        <v>6</v>
      </c>
      <c r="E3340" s="381" t="s">
        <v>7</v>
      </c>
      <c r="F3340" s="381" t="s">
        <v>6</v>
      </c>
      <c r="G3340" s="381" t="s">
        <v>8</v>
      </c>
      <c r="H3340" s="381" t="s">
        <v>9</v>
      </c>
    </row>
    <row r="3341" spans="1:8">
      <c r="A3341" s="459"/>
      <c r="B3341" s="462"/>
      <c r="C3341" s="382" t="s">
        <v>10</v>
      </c>
      <c r="D3341" s="382" t="s">
        <v>11</v>
      </c>
      <c r="E3341" s="382" t="s">
        <v>12</v>
      </c>
      <c r="F3341" s="382" t="s">
        <v>13</v>
      </c>
      <c r="G3341" s="382" t="s">
        <v>14</v>
      </c>
      <c r="H3341" s="382" t="s">
        <v>15</v>
      </c>
    </row>
    <row r="3342" spans="1:8">
      <c r="A3342" s="459"/>
      <c r="B3342" s="462"/>
      <c r="C3342" s="382"/>
      <c r="D3342" s="382" t="s">
        <v>16</v>
      </c>
      <c r="E3342" s="382"/>
      <c r="F3342" s="382" t="s">
        <v>17</v>
      </c>
      <c r="G3342" s="382" t="s">
        <v>18</v>
      </c>
      <c r="H3342" s="382" t="s">
        <v>19</v>
      </c>
    </row>
    <row r="3343" spans="1:8">
      <c r="A3343" s="460"/>
      <c r="B3343" s="463"/>
      <c r="C3343" s="382" t="s">
        <v>20</v>
      </c>
      <c r="D3343" s="383" t="s">
        <v>20</v>
      </c>
      <c r="E3343" s="383" t="s">
        <v>20</v>
      </c>
      <c r="F3343" s="383" t="s">
        <v>20</v>
      </c>
      <c r="G3343" s="383" t="s">
        <v>20</v>
      </c>
      <c r="H3343" s="382" t="s">
        <v>21</v>
      </c>
    </row>
    <row r="3344" spans="1:8">
      <c r="A3344" s="7">
        <v>1</v>
      </c>
      <c r="B3344" s="7">
        <v>2</v>
      </c>
      <c r="C3344" s="8">
        <v>3</v>
      </c>
      <c r="D3344" s="9">
        <v>4</v>
      </c>
      <c r="E3344" s="8">
        <v>5</v>
      </c>
      <c r="F3344" s="8">
        <v>6</v>
      </c>
      <c r="G3344" s="8">
        <v>7</v>
      </c>
      <c r="H3344" s="8">
        <v>8</v>
      </c>
    </row>
    <row r="3345" spans="1:8">
      <c r="A3345" s="33" t="s">
        <v>22</v>
      </c>
      <c r="B3345" s="52" t="s">
        <v>170</v>
      </c>
      <c r="C3345" s="34"/>
      <c r="D3345" s="33"/>
      <c r="E3345" s="53"/>
      <c r="F3345" s="33"/>
      <c r="G3345" s="33"/>
      <c r="H3345" s="33"/>
    </row>
    <row r="3346" spans="1:8">
      <c r="A3346" s="33" t="s">
        <v>23</v>
      </c>
      <c r="B3346" s="33" t="s">
        <v>24</v>
      </c>
      <c r="C3346" s="53"/>
      <c r="D3346" s="33"/>
      <c r="E3346" s="53"/>
      <c r="F3346" s="33"/>
      <c r="G3346" s="33"/>
      <c r="H3346" s="33"/>
    </row>
    <row r="3347" spans="1:8">
      <c r="A3347" s="33" t="s">
        <v>25</v>
      </c>
      <c r="B3347" s="33" t="s">
        <v>161</v>
      </c>
      <c r="C3347" s="53"/>
      <c r="D3347" s="33"/>
      <c r="E3347" s="53"/>
      <c r="F3347" s="33"/>
      <c r="G3347" s="33"/>
      <c r="H3347" s="33"/>
    </row>
    <row r="3348" spans="1:8">
      <c r="A3348" s="33" t="s">
        <v>26</v>
      </c>
      <c r="B3348" s="33" t="s">
        <v>27</v>
      </c>
      <c r="C3348" s="53"/>
      <c r="D3348" s="33"/>
      <c r="E3348" s="53"/>
      <c r="F3348" s="33"/>
      <c r="G3348" s="33"/>
      <c r="H3348" s="33"/>
    </row>
    <row r="3349" spans="1:8">
      <c r="A3349" s="54">
        <v>51</v>
      </c>
      <c r="B3349" s="54" t="s">
        <v>28</v>
      </c>
      <c r="C3349" s="55"/>
      <c r="D3349" s="55"/>
      <c r="E3349" s="56"/>
      <c r="F3349" s="57"/>
      <c r="G3349" s="57"/>
      <c r="H3349" s="57"/>
    </row>
    <row r="3350" spans="1:8">
      <c r="A3350" s="58" t="s">
        <v>29</v>
      </c>
      <c r="B3350" s="59" t="s">
        <v>62</v>
      </c>
      <c r="C3350" s="60"/>
      <c r="D3350" s="230"/>
      <c r="E3350" s="230"/>
      <c r="F3350" s="68"/>
      <c r="G3350" s="68"/>
      <c r="H3350" s="64"/>
    </row>
    <row r="3351" spans="1:8">
      <c r="A3351" s="61">
        <v>525112</v>
      </c>
      <c r="B3351" s="62" t="s">
        <v>32</v>
      </c>
      <c r="C3351" s="53"/>
      <c r="D3351" s="53"/>
      <c r="E3351" s="53"/>
      <c r="F3351" s="53"/>
      <c r="G3351" s="53"/>
      <c r="H3351" s="64"/>
    </row>
    <row r="3352" spans="1:8">
      <c r="A3352" s="66" t="s">
        <v>31</v>
      </c>
      <c r="B3352" s="33" t="s">
        <v>33</v>
      </c>
      <c r="C3352" s="53">
        <v>10000000</v>
      </c>
      <c r="D3352" s="53">
        <v>9960500</v>
      </c>
      <c r="E3352" s="53">
        <v>0</v>
      </c>
      <c r="F3352" s="53">
        <f>D3352+E3352</f>
        <v>9960500</v>
      </c>
      <c r="G3352" s="53">
        <f>C3352-F3352</f>
        <v>39500</v>
      </c>
      <c r="H3352" s="67">
        <f>F3352/C3352*100</f>
        <v>99.605000000000004</v>
      </c>
    </row>
    <row r="3353" spans="1:8">
      <c r="A3353" s="70" t="s">
        <v>31</v>
      </c>
      <c r="B3353" s="33" t="s">
        <v>35</v>
      </c>
      <c r="C3353" s="53">
        <v>4200000</v>
      </c>
      <c r="D3353" s="53">
        <v>0</v>
      </c>
      <c r="E3353" s="53">
        <v>0</v>
      </c>
      <c r="F3353" s="53">
        <f t="shared" ref="F3353" si="1155">D3353+E3353</f>
        <v>0</v>
      </c>
      <c r="G3353" s="53">
        <f t="shared" ref="G3353" si="1156">C3353-F3353</f>
        <v>4200000</v>
      </c>
      <c r="H3353" s="67">
        <f t="shared" ref="H3353" si="1157">F3353/C3353*100</f>
        <v>0</v>
      </c>
    </row>
    <row r="3354" spans="1:8">
      <c r="A3354" s="61">
        <v>525113</v>
      </c>
      <c r="B3354" s="62" t="s">
        <v>39</v>
      </c>
      <c r="C3354" s="53"/>
      <c r="D3354" s="53"/>
      <c r="E3354" s="53"/>
      <c r="F3354" s="53"/>
      <c r="G3354" s="53"/>
      <c r="H3354" s="67"/>
    </row>
    <row r="3355" spans="1:8">
      <c r="A3355" s="61"/>
      <c r="B3355" s="33" t="s">
        <v>376</v>
      </c>
      <c r="C3355" s="53">
        <v>9000000</v>
      </c>
      <c r="D3355" s="53">
        <v>9000000</v>
      </c>
      <c r="E3355" s="53">
        <v>0</v>
      </c>
      <c r="F3355" s="53">
        <f>D3355+E3355</f>
        <v>9000000</v>
      </c>
      <c r="G3355" s="53">
        <f>C3355-F3355</f>
        <v>0</v>
      </c>
      <c r="H3355" s="67">
        <f t="shared" ref="H3355:H3356" si="1158">F3355/C3355*100</f>
        <v>100</v>
      </c>
    </row>
    <row r="3356" spans="1:8">
      <c r="A3356" s="66" t="s">
        <v>31</v>
      </c>
      <c r="B3356" s="33" t="s">
        <v>40</v>
      </c>
      <c r="C3356" s="53">
        <v>5400000</v>
      </c>
      <c r="D3356" s="53">
        <v>0</v>
      </c>
      <c r="E3356" s="53">
        <v>0</v>
      </c>
      <c r="F3356" s="53">
        <f t="shared" ref="F3356" si="1159">D3356+E3356</f>
        <v>0</v>
      </c>
      <c r="G3356" s="53">
        <f t="shared" ref="G3356" si="1160">C3356-F3356</f>
        <v>5400000</v>
      </c>
      <c r="H3356" s="67">
        <f t="shared" si="1158"/>
        <v>0</v>
      </c>
    </row>
    <row r="3357" spans="1:8">
      <c r="A3357" s="61">
        <v>525115</v>
      </c>
      <c r="B3357" s="62" t="s">
        <v>43</v>
      </c>
      <c r="C3357" s="53"/>
      <c r="D3357" s="53"/>
      <c r="E3357" s="53"/>
      <c r="F3357" s="53"/>
      <c r="G3357" s="53"/>
      <c r="H3357" s="67"/>
    </row>
    <row r="3358" spans="1:8">
      <c r="A3358" s="61"/>
      <c r="B3358" s="33" t="s">
        <v>377</v>
      </c>
      <c r="C3358" s="53">
        <v>10200000</v>
      </c>
      <c r="D3358" s="53">
        <v>10200000</v>
      </c>
      <c r="E3358" s="53">
        <v>0</v>
      </c>
      <c r="F3358" s="53">
        <f t="shared" ref="F3358:F3364" si="1161">D3358+E3358</f>
        <v>10200000</v>
      </c>
      <c r="G3358" s="53">
        <f t="shared" ref="G3358:G3364" si="1162">C3358-F3358</f>
        <v>0</v>
      </c>
      <c r="H3358" s="67">
        <f t="shared" ref="H3358:H3364" si="1163">F3358/C3358*100</f>
        <v>100</v>
      </c>
    </row>
    <row r="3359" spans="1:8">
      <c r="A3359" s="61"/>
      <c r="B3359" s="33" t="s">
        <v>378</v>
      </c>
      <c r="C3359" s="53">
        <v>10200000</v>
      </c>
      <c r="D3359" s="53">
        <v>10200000</v>
      </c>
      <c r="E3359" s="53">
        <v>0</v>
      </c>
      <c r="F3359" s="53">
        <f t="shared" si="1161"/>
        <v>10200000</v>
      </c>
      <c r="G3359" s="53">
        <f t="shared" si="1162"/>
        <v>0</v>
      </c>
      <c r="H3359" s="67">
        <f t="shared" si="1163"/>
        <v>100</v>
      </c>
    </row>
    <row r="3360" spans="1:8">
      <c r="A3360" s="66" t="s">
        <v>31</v>
      </c>
      <c r="B3360" s="33" t="s">
        <v>44</v>
      </c>
      <c r="C3360" s="53">
        <v>3700000</v>
      </c>
      <c r="D3360" s="53">
        <v>0</v>
      </c>
      <c r="E3360" s="53">
        <v>0</v>
      </c>
      <c r="F3360" s="53">
        <f t="shared" si="1161"/>
        <v>0</v>
      </c>
      <c r="G3360" s="53">
        <f t="shared" si="1162"/>
        <v>3700000</v>
      </c>
      <c r="H3360" s="67">
        <f t="shared" si="1163"/>
        <v>0</v>
      </c>
    </row>
    <row r="3361" spans="1:8">
      <c r="A3361" s="66"/>
      <c r="B3361" s="33" t="s">
        <v>525</v>
      </c>
      <c r="C3361" s="53">
        <v>6000000</v>
      </c>
      <c r="D3361" s="53">
        <v>5118520</v>
      </c>
      <c r="E3361" s="53">
        <v>0</v>
      </c>
      <c r="F3361" s="53">
        <f t="shared" si="1161"/>
        <v>5118520</v>
      </c>
      <c r="G3361" s="53">
        <f t="shared" si="1162"/>
        <v>881480</v>
      </c>
      <c r="H3361" s="67">
        <f t="shared" si="1163"/>
        <v>85.308666666666667</v>
      </c>
    </row>
    <row r="3362" spans="1:8">
      <c r="A3362" s="66" t="s">
        <v>31</v>
      </c>
      <c r="B3362" s="33" t="s">
        <v>45</v>
      </c>
      <c r="C3362" s="53">
        <v>1200000</v>
      </c>
      <c r="D3362" s="53">
        <v>0</v>
      </c>
      <c r="E3362" s="53">
        <v>0</v>
      </c>
      <c r="F3362" s="53">
        <f t="shared" si="1161"/>
        <v>0</v>
      </c>
      <c r="G3362" s="53">
        <f t="shared" si="1162"/>
        <v>1200000</v>
      </c>
      <c r="H3362" s="67">
        <f t="shared" si="1163"/>
        <v>0</v>
      </c>
    </row>
    <row r="3363" spans="1:8">
      <c r="A3363" s="66" t="s">
        <v>31</v>
      </c>
      <c r="B3363" s="33" t="s">
        <v>46</v>
      </c>
      <c r="C3363" s="53">
        <v>3000000</v>
      </c>
      <c r="D3363" s="53">
        <v>0</v>
      </c>
      <c r="E3363" s="53">
        <v>0</v>
      </c>
      <c r="F3363" s="53">
        <f t="shared" si="1161"/>
        <v>0</v>
      </c>
      <c r="G3363" s="53">
        <f t="shared" si="1162"/>
        <v>3000000</v>
      </c>
      <c r="H3363" s="67">
        <f t="shared" si="1163"/>
        <v>0</v>
      </c>
    </row>
    <row r="3364" spans="1:8">
      <c r="A3364" s="66" t="s">
        <v>31</v>
      </c>
      <c r="B3364" s="33" t="s">
        <v>47</v>
      </c>
      <c r="C3364" s="53">
        <v>3800000</v>
      </c>
      <c r="D3364" s="53">
        <v>0</v>
      </c>
      <c r="E3364" s="53">
        <v>0</v>
      </c>
      <c r="F3364" s="53">
        <f t="shared" si="1161"/>
        <v>0</v>
      </c>
      <c r="G3364" s="53">
        <f t="shared" si="1162"/>
        <v>3800000</v>
      </c>
      <c r="H3364" s="67">
        <f t="shared" si="1163"/>
        <v>0</v>
      </c>
    </row>
    <row r="3365" spans="1:8">
      <c r="A3365" s="61">
        <v>525119</v>
      </c>
      <c r="B3365" s="62" t="s">
        <v>63</v>
      </c>
      <c r="C3365" s="53"/>
      <c r="D3365" s="53"/>
      <c r="E3365" s="53"/>
      <c r="F3365" s="53"/>
      <c r="G3365" s="53"/>
      <c r="H3365" s="67"/>
    </row>
    <row r="3366" spans="1:8">
      <c r="A3366" s="66"/>
      <c r="B3366" s="33" t="s">
        <v>485</v>
      </c>
      <c r="C3366" s="53">
        <v>40000000</v>
      </c>
      <c r="D3366" s="53">
        <v>40000000</v>
      </c>
      <c r="E3366" s="53">
        <v>0</v>
      </c>
      <c r="F3366" s="53">
        <f t="shared" ref="F3366:F3368" si="1164">D3366+E3366</f>
        <v>40000000</v>
      </c>
      <c r="G3366" s="53">
        <f t="shared" ref="G3366:G3368" si="1165">C3366-F3366</f>
        <v>0</v>
      </c>
      <c r="H3366" s="67">
        <f t="shared" ref="H3366:H3368" si="1166">F3366/C3366*100</f>
        <v>100</v>
      </c>
    </row>
    <row r="3367" spans="1:8">
      <c r="A3367" s="66"/>
      <c r="B3367" s="33" t="s">
        <v>486</v>
      </c>
      <c r="C3367" s="53">
        <v>45250000</v>
      </c>
      <c r="D3367" s="53">
        <v>28119000</v>
      </c>
      <c r="E3367" s="53">
        <v>6900000</v>
      </c>
      <c r="F3367" s="53">
        <f t="shared" si="1164"/>
        <v>35019000</v>
      </c>
      <c r="G3367" s="53">
        <f t="shared" si="1165"/>
        <v>10231000</v>
      </c>
      <c r="H3367" s="67">
        <f t="shared" si="1166"/>
        <v>77.390055248618779</v>
      </c>
    </row>
    <row r="3368" spans="1:8">
      <c r="A3368" s="66"/>
      <c r="B3368" s="33" t="s">
        <v>487</v>
      </c>
      <c r="C3368" s="53">
        <v>26400000</v>
      </c>
      <c r="D3368" s="53">
        <v>26000000</v>
      </c>
      <c r="E3368" s="53">
        <v>0</v>
      </c>
      <c r="F3368" s="53">
        <f t="shared" si="1164"/>
        <v>26000000</v>
      </c>
      <c r="G3368" s="53">
        <f t="shared" si="1165"/>
        <v>400000</v>
      </c>
      <c r="H3368" s="67">
        <f t="shared" si="1166"/>
        <v>98.484848484848484</v>
      </c>
    </row>
    <row r="3369" spans="1:8">
      <c r="A3369" s="61">
        <v>537112</v>
      </c>
      <c r="B3369" s="62" t="s">
        <v>478</v>
      </c>
      <c r="C3369" s="53"/>
      <c r="D3369" s="53"/>
      <c r="E3369" s="53"/>
      <c r="F3369" s="53"/>
      <c r="G3369" s="53"/>
      <c r="H3369" s="67"/>
    </row>
    <row r="3370" spans="1:8">
      <c r="A3370" s="66"/>
      <c r="B3370" s="33" t="s">
        <v>488</v>
      </c>
      <c r="C3370" s="53">
        <v>12000000</v>
      </c>
      <c r="D3370" s="53">
        <v>12000000</v>
      </c>
      <c r="E3370" s="53">
        <v>0</v>
      </c>
      <c r="F3370" s="53">
        <f t="shared" ref="F3370:F3373" si="1167">D3370+E3370</f>
        <v>12000000</v>
      </c>
      <c r="G3370" s="53">
        <f t="shared" ref="G3370:G3373" si="1168">C3370-F3370</f>
        <v>0</v>
      </c>
      <c r="H3370" s="67">
        <f t="shared" ref="H3370:H3373" si="1169">F3370/C3370*100</f>
        <v>100</v>
      </c>
    </row>
    <row r="3371" spans="1:8">
      <c r="A3371" s="66"/>
      <c r="B3371" s="33" t="s">
        <v>550</v>
      </c>
      <c r="C3371" s="53">
        <v>93500000</v>
      </c>
      <c r="D3371" s="53">
        <v>89600000</v>
      </c>
      <c r="E3371" s="53">
        <v>0</v>
      </c>
      <c r="F3371" s="53">
        <f t="shared" si="1167"/>
        <v>89600000</v>
      </c>
      <c r="G3371" s="53">
        <f t="shared" si="1168"/>
        <v>3900000</v>
      </c>
      <c r="H3371" s="67">
        <f t="shared" si="1169"/>
        <v>95.828877005347593</v>
      </c>
    </row>
    <row r="3372" spans="1:8">
      <c r="A3372" s="66"/>
      <c r="B3372" s="33" t="s">
        <v>490</v>
      </c>
      <c r="C3372" s="53">
        <v>250000000</v>
      </c>
      <c r="D3372" s="53">
        <v>249975000</v>
      </c>
      <c r="E3372" s="53">
        <v>0</v>
      </c>
      <c r="F3372" s="53">
        <f t="shared" si="1167"/>
        <v>249975000</v>
      </c>
      <c r="G3372" s="53">
        <f t="shared" si="1168"/>
        <v>25000</v>
      </c>
      <c r="H3372" s="67">
        <f t="shared" si="1169"/>
        <v>99.99</v>
      </c>
    </row>
    <row r="3373" spans="1:8">
      <c r="A3373" s="61" t="s">
        <v>31</v>
      </c>
      <c r="B3373" s="33" t="s">
        <v>481</v>
      </c>
      <c r="C3373" s="53">
        <v>5000000</v>
      </c>
      <c r="D3373" s="53">
        <v>5000000</v>
      </c>
      <c r="E3373" s="53"/>
      <c r="F3373" s="53">
        <f t="shared" si="1167"/>
        <v>5000000</v>
      </c>
      <c r="G3373" s="53">
        <f t="shared" si="1168"/>
        <v>0</v>
      </c>
      <c r="H3373" s="67">
        <f t="shared" si="1169"/>
        <v>100</v>
      </c>
    </row>
    <row r="3374" spans="1:8">
      <c r="A3374" s="58" t="s">
        <v>50</v>
      </c>
      <c r="B3374" s="59" t="s">
        <v>51</v>
      </c>
      <c r="C3374" s="60"/>
      <c r="D3374" s="53"/>
      <c r="E3374" s="60"/>
      <c r="F3374" s="53"/>
      <c r="G3374" s="53"/>
      <c r="H3374" s="67"/>
    </row>
    <row r="3375" spans="1:8">
      <c r="A3375" s="61">
        <v>525112</v>
      </c>
      <c r="B3375" s="62" t="s">
        <v>32</v>
      </c>
      <c r="C3375" s="63"/>
      <c r="D3375" s="53"/>
      <c r="E3375" s="53"/>
      <c r="F3375" s="53"/>
      <c r="G3375" s="53"/>
      <c r="H3375" s="67"/>
    </row>
    <row r="3376" spans="1:8">
      <c r="A3376" s="66" t="s">
        <v>31</v>
      </c>
      <c r="B3376" s="33" t="s">
        <v>53</v>
      </c>
      <c r="C3376" s="53">
        <v>1175000</v>
      </c>
      <c r="D3376" s="53">
        <v>0</v>
      </c>
      <c r="E3376" s="53">
        <v>0</v>
      </c>
      <c r="F3376" s="53">
        <f t="shared" ref="F3376:F3377" si="1170">D3376+E3376</f>
        <v>0</v>
      </c>
      <c r="G3376" s="53">
        <f t="shared" ref="G3376:G3377" si="1171">C3376-F3376</f>
        <v>1175000</v>
      </c>
      <c r="H3376" s="67">
        <f t="shared" ref="H3376:H3377" si="1172">F3376/C3376*100</f>
        <v>0</v>
      </c>
    </row>
    <row r="3377" spans="1:8">
      <c r="A3377" s="66" t="s">
        <v>31</v>
      </c>
      <c r="B3377" s="33" t="s">
        <v>54</v>
      </c>
      <c r="C3377" s="53">
        <v>1880000</v>
      </c>
      <c r="D3377" s="53">
        <v>0</v>
      </c>
      <c r="E3377" s="53">
        <v>350000</v>
      </c>
      <c r="F3377" s="53">
        <f t="shared" si="1170"/>
        <v>350000</v>
      </c>
      <c r="G3377" s="53">
        <f t="shared" si="1171"/>
        <v>1530000</v>
      </c>
      <c r="H3377" s="67">
        <f t="shared" si="1172"/>
        <v>18.617021276595743</v>
      </c>
    </row>
    <row r="3378" spans="1:8">
      <c r="A3378" s="61">
        <v>525113</v>
      </c>
      <c r="B3378" s="62" t="s">
        <v>39</v>
      </c>
      <c r="C3378" s="63"/>
      <c r="D3378" s="53"/>
      <c r="E3378" s="53"/>
      <c r="F3378" s="53"/>
      <c r="G3378" s="53"/>
      <c r="H3378" s="67"/>
    </row>
    <row r="3379" spans="1:8">
      <c r="A3379" s="66" t="s">
        <v>31</v>
      </c>
      <c r="B3379" s="33" t="s">
        <v>52</v>
      </c>
      <c r="C3379" s="53">
        <v>2000000</v>
      </c>
      <c r="D3379" s="53">
        <v>0</v>
      </c>
      <c r="E3379" s="53">
        <v>2000000</v>
      </c>
      <c r="F3379" s="53">
        <f t="shared" ref="F3379" si="1173">D3379+E3379</f>
        <v>2000000</v>
      </c>
      <c r="G3379" s="53">
        <f t="shared" ref="G3379" si="1174">C3379-F3379</f>
        <v>0</v>
      </c>
      <c r="H3379" s="67">
        <f t="shared" ref="H3379" si="1175">F3379/C3379*100</f>
        <v>100</v>
      </c>
    </row>
    <row r="3380" spans="1:8">
      <c r="A3380" s="61">
        <v>525115</v>
      </c>
      <c r="B3380" s="62" t="s">
        <v>43</v>
      </c>
      <c r="C3380" s="63"/>
      <c r="D3380" s="53"/>
      <c r="E3380" s="53"/>
      <c r="F3380" s="53"/>
      <c r="G3380" s="53"/>
      <c r="H3380" s="67"/>
    </row>
    <row r="3381" spans="1:8">
      <c r="A3381" s="66" t="s">
        <v>31</v>
      </c>
      <c r="B3381" s="33" t="s">
        <v>55</v>
      </c>
      <c r="C3381" s="53">
        <v>500000</v>
      </c>
      <c r="D3381" s="53">
        <v>0</v>
      </c>
      <c r="E3381" s="53"/>
      <c r="F3381" s="53">
        <f t="shared" ref="F3381" si="1176">D3381+E3381</f>
        <v>0</v>
      </c>
      <c r="G3381" s="53">
        <f t="shared" ref="G3381" si="1177">C3381-F3381</f>
        <v>500000</v>
      </c>
      <c r="H3381" s="67">
        <f t="shared" ref="H3381" si="1178">F3381/C3381*100</f>
        <v>0</v>
      </c>
    </row>
    <row r="3382" spans="1:8">
      <c r="A3382" s="58" t="s">
        <v>56</v>
      </c>
      <c r="B3382" s="59" t="s">
        <v>57</v>
      </c>
      <c r="C3382" s="60"/>
      <c r="D3382" s="53"/>
      <c r="E3382" s="60"/>
      <c r="F3382" s="53"/>
      <c r="G3382" s="53"/>
      <c r="H3382" s="67"/>
    </row>
    <row r="3383" spans="1:8">
      <c r="A3383" s="61">
        <v>525111</v>
      </c>
      <c r="B3383" s="62" t="s">
        <v>30</v>
      </c>
      <c r="C3383" s="63"/>
      <c r="D3383" s="53"/>
      <c r="E3383" s="53"/>
      <c r="F3383" s="53"/>
      <c r="G3383" s="53"/>
      <c r="H3383" s="67"/>
    </row>
    <row r="3384" spans="1:8">
      <c r="A3384" s="66" t="s">
        <v>31</v>
      </c>
      <c r="B3384" s="33" t="s">
        <v>58</v>
      </c>
      <c r="C3384" s="53">
        <v>2000000</v>
      </c>
      <c r="D3384" s="53">
        <v>2000000</v>
      </c>
      <c r="E3384" s="53"/>
      <c r="F3384" s="53">
        <f t="shared" ref="F3384" si="1179">D3384+E3384</f>
        <v>2000000</v>
      </c>
      <c r="G3384" s="53">
        <f t="shared" ref="G3384" si="1180">C3384-F3384</f>
        <v>0</v>
      </c>
      <c r="H3384" s="67">
        <f t="shared" ref="H3384" si="1181">F3384/C3384*100</f>
        <v>100</v>
      </c>
    </row>
    <row r="3385" spans="1:8">
      <c r="A3385" s="61">
        <v>525112</v>
      </c>
      <c r="B3385" s="62" t="s">
        <v>32</v>
      </c>
      <c r="C3385" s="63"/>
      <c r="D3385" s="53"/>
      <c r="E3385" s="53"/>
      <c r="F3385" s="53"/>
      <c r="G3385" s="53"/>
      <c r="H3385" s="67"/>
    </row>
    <row r="3386" spans="1:8">
      <c r="A3386" s="66" t="s">
        <v>31</v>
      </c>
      <c r="B3386" s="321" t="s">
        <v>53</v>
      </c>
      <c r="C3386" s="322">
        <v>2025000</v>
      </c>
      <c r="D3386" s="322">
        <v>3250000</v>
      </c>
      <c r="E3386" s="322">
        <v>0</v>
      </c>
      <c r="F3386" s="322">
        <f t="shared" ref="F3386:F3388" si="1182">D3386+E3386</f>
        <v>3250000</v>
      </c>
      <c r="G3386" s="322">
        <f t="shared" ref="G3386:G3389" si="1183">C3386-F3386</f>
        <v>-1225000</v>
      </c>
      <c r="H3386" s="391">
        <f t="shared" ref="H3386:H3387" si="1184">F3386/C3386*100</f>
        <v>160.49382716049382</v>
      </c>
    </row>
    <row r="3387" spans="1:8">
      <c r="A3387" s="66" t="s">
        <v>31</v>
      </c>
      <c r="B3387" s="33" t="s">
        <v>54</v>
      </c>
      <c r="C3387" s="53">
        <v>3240000</v>
      </c>
      <c r="D3387" s="53">
        <v>1984500</v>
      </c>
      <c r="E3387" s="53">
        <v>0</v>
      </c>
      <c r="F3387" s="53">
        <f t="shared" si="1182"/>
        <v>1984500</v>
      </c>
      <c r="G3387" s="53">
        <f t="shared" si="1183"/>
        <v>1255500</v>
      </c>
      <c r="H3387" s="67">
        <f t="shared" si="1184"/>
        <v>61.250000000000007</v>
      </c>
    </row>
    <row r="3388" spans="1:8">
      <c r="A3388" s="61">
        <v>525115</v>
      </c>
      <c r="B3388" s="62" t="s">
        <v>43</v>
      </c>
      <c r="C3388" s="53"/>
      <c r="D3388" s="53">
        <v>0</v>
      </c>
      <c r="E3388" s="53"/>
      <c r="F3388" s="53">
        <f t="shared" si="1182"/>
        <v>0</v>
      </c>
      <c r="G3388" s="53">
        <f t="shared" si="1183"/>
        <v>0</v>
      </c>
      <c r="H3388" s="67"/>
    </row>
    <row r="3389" spans="1:8">
      <c r="A3389" s="66" t="s">
        <v>31</v>
      </c>
      <c r="B3389" s="33" t="s">
        <v>55</v>
      </c>
      <c r="C3389" s="53">
        <v>300000</v>
      </c>
      <c r="D3389" s="53">
        <v>300000</v>
      </c>
      <c r="E3389" s="53"/>
      <c r="F3389" s="53">
        <v>300000</v>
      </c>
      <c r="G3389" s="53">
        <f t="shared" si="1183"/>
        <v>0</v>
      </c>
      <c r="H3389" s="67">
        <f t="shared" ref="H3389" si="1185">F3389/C3389*100</f>
        <v>100</v>
      </c>
    </row>
    <row r="3390" spans="1:8">
      <c r="A3390" s="54">
        <v>52</v>
      </c>
      <c r="B3390" s="54" t="s">
        <v>61</v>
      </c>
      <c r="C3390" s="55"/>
      <c r="D3390" s="56"/>
      <c r="E3390" s="56"/>
      <c r="F3390" s="56"/>
      <c r="G3390" s="56"/>
      <c r="H3390" s="69"/>
    </row>
    <row r="3391" spans="1:8">
      <c r="A3391" s="58" t="s">
        <v>29</v>
      </c>
      <c r="B3391" s="59" t="s">
        <v>62</v>
      </c>
      <c r="C3391" s="60"/>
      <c r="D3391" s="53"/>
      <c r="E3391" s="60"/>
      <c r="F3391" s="53"/>
      <c r="G3391" s="53"/>
      <c r="H3391" s="67"/>
    </row>
    <row r="3392" spans="1:8">
      <c r="A3392" s="66">
        <v>525119</v>
      </c>
      <c r="B3392" s="33" t="s">
        <v>63</v>
      </c>
      <c r="C3392" s="53"/>
      <c r="D3392" s="53"/>
      <c r="E3392" s="53"/>
      <c r="F3392" s="53"/>
      <c r="G3392" s="53"/>
      <c r="H3392" s="67"/>
    </row>
    <row r="3393" spans="1:8">
      <c r="A3393" s="66" t="s">
        <v>31</v>
      </c>
      <c r="B3393" s="33" t="s">
        <v>64</v>
      </c>
      <c r="C3393" s="53"/>
      <c r="D3393" s="53"/>
      <c r="E3393" s="53"/>
      <c r="F3393" s="53"/>
      <c r="G3393" s="53"/>
      <c r="H3393" s="67"/>
    </row>
    <row r="3394" spans="1:8">
      <c r="A3394" s="66" t="s">
        <v>31</v>
      </c>
      <c r="B3394" s="33" t="s">
        <v>65</v>
      </c>
      <c r="C3394" s="53">
        <v>70500000</v>
      </c>
      <c r="D3394" s="53">
        <v>0</v>
      </c>
      <c r="E3394" s="53">
        <v>0</v>
      </c>
      <c r="F3394" s="53">
        <f t="shared" ref="F3394:F3395" si="1186">D3394+E3394</f>
        <v>0</v>
      </c>
      <c r="G3394" s="53">
        <f t="shared" ref="G3394:G3395" si="1187">C3394-F3394</f>
        <v>70500000</v>
      </c>
      <c r="H3394" s="67">
        <f t="shared" ref="H3394:H3395" si="1188">F3394/C3394*100</f>
        <v>0</v>
      </c>
    </row>
    <row r="3395" spans="1:8">
      <c r="A3395" s="66" t="s">
        <v>31</v>
      </c>
      <c r="B3395" s="33" t="s">
        <v>66</v>
      </c>
      <c r="C3395" s="53">
        <v>21150000</v>
      </c>
      <c r="D3395" s="53">
        <v>0</v>
      </c>
      <c r="E3395" s="53">
        <v>0</v>
      </c>
      <c r="F3395" s="53">
        <f t="shared" si="1186"/>
        <v>0</v>
      </c>
      <c r="G3395" s="53">
        <f t="shared" si="1187"/>
        <v>21150000</v>
      </c>
      <c r="H3395" s="67">
        <f t="shared" si="1188"/>
        <v>0</v>
      </c>
    </row>
    <row r="3396" spans="1:8">
      <c r="A3396" s="66" t="s">
        <v>31</v>
      </c>
      <c r="B3396" s="33" t="s">
        <v>67</v>
      </c>
      <c r="C3396" s="53"/>
      <c r="D3396" s="53"/>
      <c r="E3396" s="53"/>
      <c r="F3396" s="53"/>
      <c r="G3396" s="53"/>
      <c r="H3396" s="67"/>
    </row>
    <row r="3397" spans="1:8">
      <c r="A3397" s="66" t="s">
        <v>31</v>
      </c>
      <c r="B3397" s="33" t="s">
        <v>68</v>
      </c>
      <c r="C3397" s="53">
        <v>121500000</v>
      </c>
      <c r="D3397" s="53">
        <v>0</v>
      </c>
      <c r="E3397" s="53">
        <v>0</v>
      </c>
      <c r="F3397" s="53">
        <f t="shared" ref="F3397:F3398" si="1189">D3397+E3397</f>
        <v>0</v>
      </c>
      <c r="G3397" s="53">
        <f t="shared" ref="G3397:G3398" si="1190">C3397-F3397</f>
        <v>121500000</v>
      </c>
      <c r="H3397" s="67">
        <f t="shared" ref="H3397:H3398" si="1191">F3397/C3397*100</f>
        <v>0</v>
      </c>
    </row>
    <row r="3398" spans="1:8">
      <c r="A3398" s="66" t="s">
        <v>31</v>
      </c>
      <c r="B3398" s="33" t="s">
        <v>66</v>
      </c>
      <c r="C3398" s="53">
        <v>36450000</v>
      </c>
      <c r="D3398" s="53">
        <v>0</v>
      </c>
      <c r="E3398" s="53">
        <v>0</v>
      </c>
      <c r="F3398" s="53">
        <f t="shared" si="1189"/>
        <v>0</v>
      </c>
      <c r="G3398" s="53">
        <f t="shared" si="1190"/>
        <v>36450000</v>
      </c>
      <c r="H3398" s="67">
        <f t="shared" si="1191"/>
        <v>0</v>
      </c>
    </row>
    <row r="3399" spans="1:8">
      <c r="A3399" s="66" t="s">
        <v>31</v>
      </c>
      <c r="B3399" s="33" t="s">
        <v>69</v>
      </c>
      <c r="C3399" s="53"/>
      <c r="D3399" s="53"/>
      <c r="E3399" s="53"/>
      <c r="F3399" s="53"/>
      <c r="G3399" s="53"/>
      <c r="H3399" s="67"/>
    </row>
    <row r="3400" spans="1:8">
      <c r="A3400" s="66" t="s">
        <v>31</v>
      </c>
      <c r="B3400" s="33" t="s">
        <v>68</v>
      </c>
      <c r="C3400" s="53">
        <v>37500000</v>
      </c>
      <c r="D3400" s="53">
        <v>0</v>
      </c>
      <c r="E3400" s="53">
        <v>0</v>
      </c>
      <c r="F3400" s="53">
        <f t="shared" ref="F3400:F3404" si="1192">D3400+E3400</f>
        <v>0</v>
      </c>
      <c r="G3400" s="53">
        <f t="shared" ref="G3400:G3404" si="1193">C3400-F3400</f>
        <v>37500000</v>
      </c>
      <c r="H3400" s="67">
        <f t="shared" ref="H3400:H3401" si="1194">F3400/C3400*100</f>
        <v>0</v>
      </c>
    </row>
    <row r="3401" spans="1:8">
      <c r="A3401" s="66" t="s">
        <v>31</v>
      </c>
      <c r="B3401" s="33" t="s">
        <v>66</v>
      </c>
      <c r="C3401" s="53">
        <v>11250000</v>
      </c>
      <c r="D3401" s="53">
        <v>0</v>
      </c>
      <c r="E3401" s="53">
        <v>0</v>
      </c>
      <c r="F3401" s="53">
        <f t="shared" si="1192"/>
        <v>0</v>
      </c>
      <c r="G3401" s="53">
        <f t="shared" si="1193"/>
        <v>11250000</v>
      </c>
      <c r="H3401" s="67">
        <f t="shared" si="1194"/>
        <v>0</v>
      </c>
    </row>
    <row r="3402" spans="1:8">
      <c r="A3402" s="66">
        <v>525121</v>
      </c>
      <c r="B3402" s="33" t="s">
        <v>70</v>
      </c>
      <c r="C3402" s="53"/>
      <c r="D3402" s="53">
        <v>0</v>
      </c>
      <c r="E3402" s="53"/>
      <c r="F3402" s="53">
        <f t="shared" si="1192"/>
        <v>0</v>
      </c>
      <c r="G3402" s="53">
        <f t="shared" si="1193"/>
        <v>0</v>
      </c>
      <c r="H3402" s="67"/>
    </row>
    <row r="3403" spans="1:8">
      <c r="A3403" s="66" t="s">
        <v>31</v>
      </c>
      <c r="B3403" s="33" t="s">
        <v>71</v>
      </c>
      <c r="C3403" s="53">
        <v>55171000</v>
      </c>
      <c r="D3403" s="53">
        <v>20657200</v>
      </c>
      <c r="E3403" s="53">
        <v>3465000</v>
      </c>
      <c r="F3403" s="53">
        <f t="shared" si="1192"/>
        <v>24122200</v>
      </c>
      <c r="G3403" s="53">
        <f t="shared" si="1193"/>
        <v>31048800</v>
      </c>
      <c r="H3403" s="67">
        <f t="shared" ref="H3403:H3404" si="1195">F3403/C3403*100</f>
        <v>43.722607891827224</v>
      </c>
    </row>
    <row r="3404" spans="1:8">
      <c r="A3404" s="66" t="s">
        <v>31</v>
      </c>
      <c r="B3404" s="33" t="s">
        <v>72</v>
      </c>
      <c r="C3404" s="53">
        <v>105000000</v>
      </c>
      <c r="D3404" s="53">
        <v>85729600</v>
      </c>
      <c r="E3404" s="53">
        <v>0</v>
      </c>
      <c r="F3404" s="53">
        <f t="shared" si="1192"/>
        <v>85729600</v>
      </c>
      <c r="G3404" s="53">
        <f t="shared" si="1193"/>
        <v>19270400</v>
      </c>
      <c r="H3404" s="67">
        <f t="shared" si="1195"/>
        <v>81.647238095238095</v>
      </c>
    </row>
    <row r="3405" spans="1:8">
      <c r="A3405" s="58" t="s">
        <v>50</v>
      </c>
      <c r="B3405" s="59" t="s">
        <v>51</v>
      </c>
      <c r="C3405" s="60"/>
      <c r="D3405" s="53"/>
      <c r="E3405" s="53"/>
      <c r="F3405" s="53"/>
      <c r="G3405" s="53"/>
      <c r="H3405" s="67"/>
    </row>
    <row r="3406" spans="1:8">
      <c r="A3406" s="66">
        <v>525113</v>
      </c>
      <c r="B3406" s="33" t="s">
        <v>39</v>
      </c>
      <c r="C3406" s="53"/>
      <c r="D3406" s="53"/>
      <c r="E3406" s="53"/>
      <c r="F3406" s="53"/>
      <c r="G3406" s="53"/>
      <c r="H3406" s="67"/>
    </row>
    <row r="3407" spans="1:8">
      <c r="A3407" s="66" t="s">
        <v>31</v>
      </c>
      <c r="B3407" s="33" t="s">
        <v>73</v>
      </c>
      <c r="C3407" s="53">
        <v>10500000</v>
      </c>
      <c r="D3407" s="53">
        <v>5250000</v>
      </c>
      <c r="E3407" s="53">
        <v>0</v>
      </c>
      <c r="F3407" s="53">
        <f t="shared" ref="F3407:F3409" si="1196">D3407+E3407</f>
        <v>5250000</v>
      </c>
      <c r="G3407" s="53">
        <f t="shared" ref="G3407:G3409" si="1197">C3407-F3407</f>
        <v>5250000</v>
      </c>
      <c r="H3407" s="67">
        <f t="shared" ref="H3407:H3409" si="1198">F3407/C3407*100</f>
        <v>50</v>
      </c>
    </row>
    <row r="3408" spans="1:8">
      <c r="A3408" s="66" t="s">
        <v>31</v>
      </c>
      <c r="B3408" s="33" t="s">
        <v>74</v>
      </c>
      <c r="C3408" s="53">
        <v>10000000</v>
      </c>
      <c r="D3408" s="53">
        <v>2550000</v>
      </c>
      <c r="E3408" s="53">
        <v>500000</v>
      </c>
      <c r="F3408" s="53">
        <f t="shared" si="1196"/>
        <v>3050000</v>
      </c>
      <c r="G3408" s="53">
        <f t="shared" si="1197"/>
        <v>6950000</v>
      </c>
      <c r="H3408" s="67">
        <f t="shared" si="1198"/>
        <v>30.5</v>
      </c>
    </row>
    <row r="3409" spans="1:8">
      <c r="A3409" s="66"/>
      <c r="B3409" s="33" t="s">
        <v>158</v>
      </c>
      <c r="C3409" s="53">
        <v>8000000</v>
      </c>
      <c r="D3409" s="53">
        <v>0</v>
      </c>
      <c r="E3409" s="53">
        <v>0</v>
      </c>
      <c r="F3409" s="53">
        <f t="shared" si="1196"/>
        <v>0</v>
      </c>
      <c r="G3409" s="53">
        <f t="shared" si="1197"/>
        <v>8000000</v>
      </c>
      <c r="H3409" s="67">
        <f t="shared" si="1198"/>
        <v>0</v>
      </c>
    </row>
    <row r="3410" spans="1:8">
      <c r="A3410" s="66">
        <v>525115</v>
      </c>
      <c r="B3410" s="33" t="s">
        <v>43</v>
      </c>
      <c r="C3410" s="53"/>
      <c r="D3410" s="53"/>
      <c r="E3410" s="53"/>
      <c r="F3410" s="53"/>
      <c r="G3410" s="53"/>
      <c r="H3410" s="67"/>
    </row>
    <row r="3411" spans="1:8">
      <c r="A3411" s="66" t="s">
        <v>31</v>
      </c>
      <c r="B3411" s="33" t="s">
        <v>160</v>
      </c>
      <c r="C3411" s="53">
        <v>3600000</v>
      </c>
      <c r="D3411" s="53">
        <v>0</v>
      </c>
      <c r="E3411" s="53">
        <v>0</v>
      </c>
      <c r="F3411" s="53">
        <f t="shared" ref="F3411:F3412" si="1199">D3411+E3411</f>
        <v>0</v>
      </c>
      <c r="G3411" s="53">
        <f t="shared" ref="G3411:G3413" si="1200">C3411-F3411</f>
        <v>3600000</v>
      </c>
      <c r="H3411" s="67">
        <f t="shared" ref="H3411:H3413" si="1201">F3411/C3411*100</f>
        <v>0</v>
      </c>
    </row>
    <row r="3412" spans="1:8">
      <c r="A3412" s="66" t="s">
        <v>31</v>
      </c>
      <c r="B3412" s="33" t="s">
        <v>159</v>
      </c>
      <c r="C3412" s="53">
        <v>10500000</v>
      </c>
      <c r="D3412" s="53">
        <v>3300000</v>
      </c>
      <c r="E3412" s="53"/>
      <c r="F3412" s="53">
        <f t="shared" si="1199"/>
        <v>3300000</v>
      </c>
      <c r="G3412" s="53">
        <f t="shared" si="1200"/>
        <v>7200000</v>
      </c>
      <c r="H3412" s="67">
        <f t="shared" si="1201"/>
        <v>31.428571428571427</v>
      </c>
    </row>
    <row r="3413" spans="1:8">
      <c r="A3413" s="66" t="s">
        <v>31</v>
      </c>
      <c r="B3413" s="33" t="s">
        <v>76</v>
      </c>
      <c r="C3413" s="53">
        <v>21000000</v>
      </c>
      <c r="D3413" s="53">
        <v>3000000</v>
      </c>
      <c r="E3413" s="53">
        <v>0</v>
      </c>
      <c r="F3413" s="53">
        <f>D3413+E3413</f>
        <v>3000000</v>
      </c>
      <c r="G3413" s="53">
        <f t="shared" si="1200"/>
        <v>18000000</v>
      </c>
      <c r="H3413" s="67">
        <f t="shared" si="1201"/>
        <v>14.285714285714285</v>
      </c>
    </row>
    <row r="3414" spans="1:8">
      <c r="A3414" s="58" t="s">
        <v>56</v>
      </c>
      <c r="B3414" s="59" t="s">
        <v>77</v>
      </c>
      <c r="C3414" s="60"/>
      <c r="D3414" s="53"/>
      <c r="E3414" s="60"/>
      <c r="F3414" s="53"/>
      <c r="G3414" s="53"/>
      <c r="H3414" s="67"/>
    </row>
    <row r="3415" spans="1:8">
      <c r="A3415" s="66">
        <v>525113</v>
      </c>
      <c r="B3415" s="33" t="s">
        <v>39</v>
      </c>
      <c r="C3415" s="53"/>
      <c r="D3415" s="53"/>
      <c r="E3415" s="53"/>
      <c r="F3415" s="53"/>
      <c r="G3415" s="53"/>
      <c r="H3415" s="67"/>
    </row>
    <row r="3416" spans="1:8">
      <c r="A3416" s="66" t="s">
        <v>31</v>
      </c>
      <c r="B3416" s="33" t="s">
        <v>78</v>
      </c>
      <c r="C3416" s="53">
        <v>6300000</v>
      </c>
      <c r="D3416" s="53">
        <v>3300000</v>
      </c>
      <c r="E3416" s="53"/>
      <c r="F3416" s="53">
        <f t="shared" ref="F3416:F3418" si="1202">D3416+E3416</f>
        <v>3300000</v>
      </c>
      <c r="G3416" s="53">
        <f t="shared" ref="G3416:G3418" si="1203">C3416-F3416</f>
        <v>3000000</v>
      </c>
      <c r="H3416" s="67">
        <f t="shared" ref="H3416:H3418" si="1204">F3416/C3416*100</f>
        <v>52.380952380952387</v>
      </c>
    </row>
    <row r="3417" spans="1:8">
      <c r="A3417" s="66" t="s">
        <v>31</v>
      </c>
      <c r="B3417" s="33" t="s">
        <v>79</v>
      </c>
      <c r="C3417" s="53">
        <v>16000000</v>
      </c>
      <c r="D3417" s="53">
        <v>950000</v>
      </c>
      <c r="E3417" s="53">
        <v>1000000</v>
      </c>
      <c r="F3417" s="53">
        <f t="shared" si="1202"/>
        <v>1950000</v>
      </c>
      <c r="G3417" s="53">
        <f t="shared" si="1203"/>
        <v>14050000</v>
      </c>
      <c r="H3417" s="67">
        <f t="shared" si="1204"/>
        <v>12.1875</v>
      </c>
    </row>
    <row r="3418" spans="1:8">
      <c r="A3418" s="66"/>
      <c r="B3418" s="33" t="s">
        <v>158</v>
      </c>
      <c r="C3418" s="53">
        <v>20000000</v>
      </c>
      <c r="D3418" s="53">
        <v>0</v>
      </c>
      <c r="E3418" s="53">
        <v>0</v>
      </c>
      <c r="F3418" s="53">
        <f t="shared" si="1202"/>
        <v>0</v>
      </c>
      <c r="G3418" s="53">
        <f t="shared" si="1203"/>
        <v>20000000</v>
      </c>
      <c r="H3418" s="67">
        <f t="shared" si="1204"/>
        <v>0</v>
      </c>
    </row>
    <row r="3419" spans="1:8">
      <c r="A3419" s="66">
        <v>525115</v>
      </c>
      <c r="B3419" s="33" t="s">
        <v>43</v>
      </c>
      <c r="C3419" s="53"/>
      <c r="D3419" s="53"/>
      <c r="E3419" s="53"/>
      <c r="F3419" s="53"/>
      <c r="G3419" s="53"/>
      <c r="H3419" s="67"/>
    </row>
    <row r="3420" spans="1:8">
      <c r="A3420" s="66" t="s">
        <v>31</v>
      </c>
      <c r="B3420" s="33" t="s">
        <v>75</v>
      </c>
      <c r="C3420" s="53">
        <v>6300000</v>
      </c>
      <c r="D3420" s="53">
        <v>3300000</v>
      </c>
      <c r="E3420" s="53">
        <v>0</v>
      </c>
      <c r="F3420" s="53">
        <f t="shared" ref="F3420:F3422" si="1205">D3420+E3420</f>
        <v>3300000</v>
      </c>
      <c r="G3420" s="53">
        <f t="shared" ref="G3420:G3422" si="1206">C3420-F3420</f>
        <v>3000000</v>
      </c>
      <c r="H3420" s="67">
        <f t="shared" ref="H3420:H3422" si="1207">F3420/C3420*100</f>
        <v>52.380952380952387</v>
      </c>
    </row>
    <row r="3421" spans="1:8">
      <c r="A3421" s="66" t="s">
        <v>31</v>
      </c>
      <c r="B3421" s="33" t="s">
        <v>80</v>
      </c>
      <c r="C3421" s="53">
        <v>1500000</v>
      </c>
      <c r="D3421" s="53">
        <v>0</v>
      </c>
      <c r="E3421" s="53">
        <v>0</v>
      </c>
      <c r="F3421" s="53">
        <f t="shared" si="1205"/>
        <v>0</v>
      </c>
      <c r="G3421" s="53">
        <f t="shared" si="1206"/>
        <v>1500000</v>
      </c>
      <c r="H3421" s="67">
        <f t="shared" si="1207"/>
        <v>0</v>
      </c>
    </row>
    <row r="3422" spans="1:8">
      <c r="A3422" s="66" t="s">
        <v>31</v>
      </c>
      <c r="B3422" s="33" t="s">
        <v>81</v>
      </c>
      <c r="C3422" s="53">
        <v>21000000</v>
      </c>
      <c r="D3422" s="53">
        <v>2400000</v>
      </c>
      <c r="E3422" s="53">
        <v>0</v>
      </c>
      <c r="F3422" s="53">
        <f t="shared" si="1205"/>
        <v>2400000</v>
      </c>
      <c r="G3422" s="53">
        <f t="shared" si="1206"/>
        <v>18600000</v>
      </c>
      <c r="H3422" s="67">
        <f t="shared" si="1207"/>
        <v>11.428571428571429</v>
      </c>
    </row>
    <row r="3423" spans="1:8">
      <c r="A3423" s="54">
        <v>53</v>
      </c>
      <c r="B3423" s="54" t="s">
        <v>82</v>
      </c>
      <c r="C3423" s="55"/>
      <c r="D3423" s="56"/>
      <c r="E3423" s="56"/>
      <c r="F3423" s="56"/>
      <c r="G3423" s="56"/>
      <c r="H3423" s="69"/>
    </row>
    <row r="3424" spans="1:8">
      <c r="A3424" s="58" t="s">
        <v>50</v>
      </c>
      <c r="B3424" s="59" t="s">
        <v>51</v>
      </c>
      <c r="C3424" s="60"/>
      <c r="D3424" s="53"/>
      <c r="E3424" s="60"/>
      <c r="F3424" s="53"/>
      <c r="G3424" s="53"/>
      <c r="H3424" s="67"/>
    </row>
    <row r="3425" spans="1:8">
      <c r="A3425" s="66">
        <v>525113</v>
      </c>
      <c r="B3425" s="33" t="s">
        <v>39</v>
      </c>
      <c r="C3425" s="53"/>
      <c r="D3425" s="53"/>
      <c r="E3425" s="53"/>
      <c r="F3425" s="53"/>
      <c r="G3425" s="53"/>
      <c r="H3425" s="67"/>
    </row>
    <row r="3426" spans="1:8">
      <c r="A3426" s="66" t="s">
        <v>31</v>
      </c>
      <c r="B3426" s="33" t="s">
        <v>103</v>
      </c>
      <c r="C3426" s="53">
        <v>1400000</v>
      </c>
      <c r="D3426" s="53">
        <v>1400000</v>
      </c>
      <c r="E3426" s="53">
        <v>0</v>
      </c>
      <c r="F3426" s="53">
        <f t="shared" ref="F3426:F3428" si="1208">D3426+E3426</f>
        <v>1400000</v>
      </c>
      <c r="G3426" s="53">
        <f t="shared" ref="G3426:G3428" si="1209">C3426-F3426</f>
        <v>0</v>
      </c>
      <c r="H3426" s="67">
        <f t="shared" ref="H3426:H3428" si="1210">F3426/C3426*100</f>
        <v>100</v>
      </c>
    </row>
    <row r="3427" spans="1:8">
      <c r="A3427" s="66"/>
      <c r="B3427" s="33" t="s">
        <v>491</v>
      </c>
      <c r="C3427" s="53">
        <v>3650000</v>
      </c>
      <c r="D3427" s="53">
        <v>2350000</v>
      </c>
      <c r="E3427" s="53">
        <v>0</v>
      </c>
      <c r="F3427" s="53">
        <f t="shared" si="1208"/>
        <v>2350000</v>
      </c>
      <c r="G3427" s="53">
        <f t="shared" si="1209"/>
        <v>1300000</v>
      </c>
      <c r="H3427" s="67">
        <f t="shared" si="1210"/>
        <v>64.38356164383562</v>
      </c>
    </row>
    <row r="3428" spans="1:8">
      <c r="A3428" s="66"/>
      <c r="B3428" s="33" t="s">
        <v>492</v>
      </c>
      <c r="C3428" s="53">
        <v>1175000</v>
      </c>
      <c r="D3428" s="53">
        <v>0</v>
      </c>
      <c r="E3428" s="53">
        <v>0</v>
      </c>
      <c r="F3428" s="53">
        <f t="shared" si="1208"/>
        <v>0</v>
      </c>
      <c r="G3428" s="53">
        <f t="shared" si="1209"/>
        <v>1175000</v>
      </c>
      <c r="H3428" s="67">
        <f t="shared" si="1210"/>
        <v>0</v>
      </c>
    </row>
    <row r="3429" spans="1:8">
      <c r="A3429" s="66">
        <v>525115</v>
      </c>
      <c r="B3429" s="33" t="s">
        <v>43</v>
      </c>
      <c r="C3429" s="53"/>
      <c r="D3429" s="53"/>
      <c r="E3429" s="53"/>
      <c r="F3429" s="53"/>
      <c r="G3429" s="53"/>
      <c r="H3429" s="67"/>
    </row>
    <row r="3430" spans="1:8">
      <c r="A3430" s="66" t="s">
        <v>31</v>
      </c>
      <c r="B3430" s="33" t="s">
        <v>392</v>
      </c>
      <c r="C3430" s="53">
        <v>1200000</v>
      </c>
      <c r="D3430" s="53">
        <v>1080000</v>
      </c>
      <c r="E3430" s="53"/>
      <c r="F3430" s="53">
        <f t="shared" ref="F3430:F3436" si="1211">D3430+E3430</f>
        <v>1080000</v>
      </c>
      <c r="G3430" s="53">
        <f t="shared" ref="G3430:G3436" si="1212">C3430-F3430</f>
        <v>120000</v>
      </c>
      <c r="H3430" s="67">
        <f t="shared" ref="H3430:H3433" si="1213">F3430/C3430*100</f>
        <v>90</v>
      </c>
    </row>
    <row r="3431" spans="1:8">
      <c r="A3431" s="66" t="s">
        <v>31</v>
      </c>
      <c r="B3431" s="33" t="s">
        <v>445</v>
      </c>
      <c r="C3431" s="53">
        <v>400000</v>
      </c>
      <c r="D3431" s="53">
        <v>300000</v>
      </c>
      <c r="E3431" s="53">
        <v>0</v>
      </c>
      <c r="F3431" s="53">
        <f t="shared" si="1211"/>
        <v>300000</v>
      </c>
      <c r="G3431" s="53">
        <f t="shared" si="1212"/>
        <v>100000</v>
      </c>
      <c r="H3431" s="67">
        <f t="shared" si="1213"/>
        <v>75</v>
      </c>
    </row>
    <row r="3432" spans="1:8">
      <c r="A3432" s="66" t="s">
        <v>31</v>
      </c>
      <c r="B3432" s="33" t="s">
        <v>394</v>
      </c>
      <c r="C3432" s="53">
        <v>7000000</v>
      </c>
      <c r="D3432" s="53">
        <v>5970000</v>
      </c>
      <c r="E3432" s="53">
        <v>0</v>
      </c>
      <c r="F3432" s="53">
        <f t="shared" si="1211"/>
        <v>5970000</v>
      </c>
      <c r="G3432" s="53">
        <f t="shared" si="1212"/>
        <v>1030000</v>
      </c>
      <c r="H3432" s="67">
        <f t="shared" si="1213"/>
        <v>85.285714285714292</v>
      </c>
    </row>
    <row r="3433" spans="1:8">
      <c r="A3433" s="66" t="s">
        <v>31</v>
      </c>
      <c r="B3433" s="33" t="s">
        <v>395</v>
      </c>
      <c r="C3433" s="53">
        <v>4200000</v>
      </c>
      <c r="D3433" s="53">
        <v>2000000</v>
      </c>
      <c r="E3433" s="53"/>
      <c r="F3433" s="53">
        <f t="shared" si="1211"/>
        <v>2000000</v>
      </c>
      <c r="G3433" s="53">
        <f t="shared" si="1212"/>
        <v>2200000</v>
      </c>
      <c r="H3433" s="67">
        <f t="shared" si="1213"/>
        <v>47.619047619047613</v>
      </c>
    </row>
    <row r="3434" spans="1:8">
      <c r="A3434" s="66"/>
      <c r="B3434" s="321" t="s">
        <v>396</v>
      </c>
      <c r="C3434" s="322">
        <v>2000000</v>
      </c>
      <c r="D3434" s="322">
        <v>5000000</v>
      </c>
      <c r="E3434" s="322">
        <v>0</v>
      </c>
      <c r="F3434" s="322">
        <f t="shared" si="1211"/>
        <v>5000000</v>
      </c>
      <c r="G3434" s="322">
        <f t="shared" si="1212"/>
        <v>-3000000</v>
      </c>
      <c r="H3434" s="391">
        <f>F3434/C3434*100</f>
        <v>250</v>
      </c>
    </row>
    <row r="3435" spans="1:8">
      <c r="A3435" s="66" t="s">
        <v>31</v>
      </c>
      <c r="B3435" s="33" t="s">
        <v>87</v>
      </c>
      <c r="C3435" s="53">
        <v>6000000</v>
      </c>
      <c r="D3435" s="53">
        <v>2400000</v>
      </c>
      <c r="E3435" s="53">
        <v>0</v>
      </c>
      <c r="F3435" s="53">
        <f t="shared" si="1211"/>
        <v>2400000</v>
      </c>
      <c r="G3435" s="53">
        <f t="shared" si="1212"/>
        <v>3600000</v>
      </c>
      <c r="H3435" s="67">
        <f t="shared" ref="H3435:H3436" si="1214">F3435/C3435*100</f>
        <v>40</v>
      </c>
    </row>
    <row r="3436" spans="1:8">
      <c r="A3436" s="66" t="s">
        <v>31</v>
      </c>
      <c r="B3436" s="33" t="s">
        <v>88</v>
      </c>
      <c r="C3436" s="53">
        <v>2250000</v>
      </c>
      <c r="D3436" s="53">
        <v>1600000</v>
      </c>
      <c r="E3436" s="53">
        <v>0</v>
      </c>
      <c r="F3436" s="53">
        <f t="shared" si="1211"/>
        <v>1600000</v>
      </c>
      <c r="G3436" s="53">
        <f t="shared" si="1212"/>
        <v>650000</v>
      </c>
      <c r="H3436" s="67">
        <f t="shared" si="1214"/>
        <v>71.111111111111114</v>
      </c>
    </row>
    <row r="3437" spans="1:8">
      <c r="A3437" s="66">
        <v>525119</v>
      </c>
      <c r="B3437" s="33" t="s">
        <v>63</v>
      </c>
      <c r="C3437" s="53"/>
      <c r="D3437" s="53"/>
      <c r="E3437" s="53"/>
      <c r="F3437" s="53"/>
      <c r="G3437" s="53"/>
      <c r="H3437" s="67"/>
    </row>
    <row r="3438" spans="1:8">
      <c r="A3438" s="66" t="s">
        <v>31</v>
      </c>
      <c r="B3438" s="33" t="s">
        <v>89</v>
      </c>
      <c r="C3438" s="53">
        <v>1150000</v>
      </c>
      <c r="D3438" s="53">
        <v>1120000</v>
      </c>
      <c r="E3438" s="53">
        <v>0</v>
      </c>
      <c r="F3438" s="53">
        <f t="shared" ref="F3438:F3441" si="1215">D3438+E3438</f>
        <v>1120000</v>
      </c>
      <c r="G3438" s="53">
        <f t="shared" ref="G3438:G3441" si="1216">C3438-F3438</f>
        <v>30000</v>
      </c>
      <c r="H3438" s="67">
        <f t="shared" ref="H3438:H3441" si="1217">F3438/C3438*100</f>
        <v>97.391304347826093</v>
      </c>
    </row>
    <row r="3439" spans="1:8">
      <c r="A3439" s="66" t="s">
        <v>31</v>
      </c>
      <c r="B3439" s="33" t="s">
        <v>90</v>
      </c>
      <c r="C3439" s="53">
        <v>20000000</v>
      </c>
      <c r="D3439" s="53">
        <v>20000000</v>
      </c>
      <c r="E3439" s="53">
        <v>0</v>
      </c>
      <c r="F3439" s="53">
        <f t="shared" si="1215"/>
        <v>20000000</v>
      </c>
      <c r="G3439" s="53">
        <f t="shared" si="1216"/>
        <v>0</v>
      </c>
      <c r="H3439" s="67">
        <f t="shared" si="1217"/>
        <v>100</v>
      </c>
    </row>
    <row r="3440" spans="1:8">
      <c r="A3440" s="66" t="s">
        <v>31</v>
      </c>
      <c r="B3440" s="33" t="s">
        <v>99</v>
      </c>
      <c r="C3440" s="53">
        <v>46000000</v>
      </c>
      <c r="D3440" s="53">
        <v>45072000</v>
      </c>
      <c r="E3440" s="53">
        <v>0</v>
      </c>
      <c r="F3440" s="53">
        <f t="shared" si="1215"/>
        <v>45072000</v>
      </c>
      <c r="G3440" s="53">
        <f t="shared" si="1216"/>
        <v>928000</v>
      </c>
      <c r="H3440" s="67">
        <f t="shared" si="1217"/>
        <v>97.982608695652175</v>
      </c>
    </row>
    <row r="3441" spans="1:8">
      <c r="A3441" s="66" t="s">
        <v>31</v>
      </c>
      <c r="B3441" s="33" t="s">
        <v>101</v>
      </c>
      <c r="C3441" s="53">
        <v>23000000</v>
      </c>
      <c r="D3441" s="53">
        <v>23000000</v>
      </c>
      <c r="E3441" s="53">
        <v>0</v>
      </c>
      <c r="F3441" s="53">
        <f t="shared" si="1215"/>
        <v>23000000</v>
      </c>
      <c r="G3441" s="53">
        <f t="shared" si="1216"/>
        <v>0</v>
      </c>
      <c r="H3441" s="67">
        <f t="shared" si="1217"/>
        <v>100</v>
      </c>
    </row>
    <row r="3442" spans="1:8">
      <c r="A3442" s="58" t="s">
        <v>56</v>
      </c>
      <c r="B3442" s="59" t="s">
        <v>102</v>
      </c>
      <c r="C3442" s="53"/>
      <c r="D3442" s="53"/>
      <c r="E3442" s="60"/>
      <c r="F3442" s="53"/>
      <c r="G3442" s="53"/>
      <c r="H3442" s="67"/>
    </row>
    <row r="3443" spans="1:8">
      <c r="A3443" s="66">
        <v>525113</v>
      </c>
      <c r="B3443" s="33" t="s">
        <v>39</v>
      </c>
      <c r="C3443" s="53"/>
      <c r="D3443" s="53"/>
      <c r="E3443" s="53"/>
      <c r="F3443" s="53"/>
      <c r="G3443" s="53"/>
      <c r="H3443" s="67"/>
    </row>
    <row r="3444" spans="1:8">
      <c r="A3444" s="66" t="s">
        <v>31</v>
      </c>
      <c r="B3444" s="33" t="s">
        <v>103</v>
      </c>
      <c r="C3444" s="53">
        <v>3600000</v>
      </c>
      <c r="D3444" s="53">
        <v>0</v>
      </c>
      <c r="E3444" s="53">
        <v>0</v>
      </c>
      <c r="F3444" s="53">
        <f t="shared" ref="F3444" si="1218">D3444+E3444</f>
        <v>0</v>
      </c>
      <c r="G3444" s="53">
        <f t="shared" ref="G3444" si="1219">C3444-F3444</f>
        <v>3600000</v>
      </c>
      <c r="H3444" s="67">
        <f t="shared" ref="H3444" si="1220">F3444/C3444*100</f>
        <v>0</v>
      </c>
    </row>
    <row r="3445" spans="1:8">
      <c r="A3445" s="66">
        <v>525115</v>
      </c>
      <c r="B3445" s="33" t="s">
        <v>43</v>
      </c>
      <c r="C3445" s="53"/>
      <c r="D3445" s="53"/>
      <c r="E3445" s="53"/>
      <c r="F3445" s="53"/>
      <c r="G3445" s="53"/>
      <c r="H3445" s="67"/>
    </row>
    <row r="3446" spans="1:8">
      <c r="A3446" s="66" t="s">
        <v>31</v>
      </c>
      <c r="B3446" s="33" t="s">
        <v>401</v>
      </c>
      <c r="C3446" s="53">
        <v>5700000</v>
      </c>
      <c r="D3446" s="53">
        <v>0</v>
      </c>
      <c r="E3446" s="53"/>
      <c r="F3446" s="53">
        <f t="shared" ref="F3446:F3448" si="1221">D3446+E3446</f>
        <v>0</v>
      </c>
      <c r="G3446" s="53">
        <f t="shared" ref="G3446:G3448" si="1222">C3446-F3446</f>
        <v>5700000</v>
      </c>
      <c r="H3446" s="67">
        <f t="shared" ref="H3446:H3448" si="1223">F3446/C3446*100</f>
        <v>0</v>
      </c>
    </row>
    <row r="3447" spans="1:8">
      <c r="A3447" s="66" t="s">
        <v>31</v>
      </c>
      <c r="B3447" s="33" t="s">
        <v>402</v>
      </c>
      <c r="C3447" s="53">
        <v>4500000</v>
      </c>
      <c r="D3447" s="53">
        <v>0</v>
      </c>
      <c r="E3447" s="53"/>
      <c r="F3447" s="53">
        <f t="shared" si="1221"/>
        <v>0</v>
      </c>
      <c r="G3447" s="53">
        <f t="shared" si="1222"/>
        <v>4500000</v>
      </c>
      <c r="H3447" s="67">
        <f t="shared" si="1223"/>
        <v>0</v>
      </c>
    </row>
    <row r="3448" spans="1:8">
      <c r="A3448" s="66" t="s">
        <v>31</v>
      </c>
      <c r="B3448" s="33" t="s">
        <v>110</v>
      </c>
      <c r="C3448" s="53">
        <v>5600000</v>
      </c>
      <c r="D3448" s="53">
        <v>0</v>
      </c>
      <c r="E3448" s="53">
        <v>0</v>
      </c>
      <c r="F3448" s="53">
        <f t="shared" si="1221"/>
        <v>0</v>
      </c>
      <c r="G3448" s="53">
        <f t="shared" si="1222"/>
        <v>5600000</v>
      </c>
      <c r="H3448" s="67">
        <f t="shared" si="1223"/>
        <v>0</v>
      </c>
    </row>
    <row r="3449" spans="1:8">
      <c r="A3449" s="66">
        <v>525119</v>
      </c>
      <c r="B3449" s="33" t="s">
        <v>63</v>
      </c>
      <c r="C3449" s="53"/>
      <c r="D3449" s="53"/>
      <c r="E3449" s="53"/>
      <c r="F3449" s="53"/>
      <c r="G3449" s="53"/>
      <c r="H3449" s="67"/>
    </row>
    <row r="3450" spans="1:8">
      <c r="A3450" s="66" t="s">
        <v>31</v>
      </c>
      <c r="B3450" s="33" t="s">
        <v>115</v>
      </c>
      <c r="C3450" s="53">
        <v>3000000</v>
      </c>
      <c r="D3450" s="53">
        <v>0</v>
      </c>
      <c r="E3450" s="53">
        <v>0</v>
      </c>
      <c r="F3450" s="53">
        <f t="shared" ref="F3450:F3456" si="1224">D3450+E3450</f>
        <v>0</v>
      </c>
      <c r="G3450" s="53">
        <f t="shared" ref="G3450:G3456" si="1225">C3450-F3450</f>
        <v>3000000</v>
      </c>
      <c r="H3450" s="67">
        <f t="shared" ref="H3450:H3456" si="1226">F3450/C3450*100</f>
        <v>0</v>
      </c>
    </row>
    <row r="3451" spans="1:8">
      <c r="A3451" s="70" t="s">
        <v>31</v>
      </c>
      <c r="B3451" s="33" t="s">
        <v>117</v>
      </c>
      <c r="C3451" s="53">
        <v>20000000</v>
      </c>
      <c r="D3451" s="53">
        <v>0</v>
      </c>
      <c r="E3451" s="53">
        <v>0</v>
      </c>
      <c r="F3451" s="53">
        <f t="shared" si="1224"/>
        <v>0</v>
      </c>
      <c r="G3451" s="53">
        <f t="shared" si="1225"/>
        <v>20000000</v>
      </c>
      <c r="H3451" s="67">
        <f t="shared" si="1226"/>
        <v>0</v>
      </c>
    </row>
    <row r="3452" spans="1:8">
      <c r="A3452" s="66"/>
      <c r="B3452" s="33" t="s">
        <v>127</v>
      </c>
      <c r="C3452" s="53">
        <v>6150000</v>
      </c>
      <c r="D3452" s="53">
        <v>0</v>
      </c>
      <c r="E3452" s="53">
        <v>0</v>
      </c>
      <c r="F3452" s="53">
        <f t="shared" si="1224"/>
        <v>0</v>
      </c>
      <c r="G3452" s="53">
        <f t="shared" si="1225"/>
        <v>6150000</v>
      </c>
      <c r="H3452" s="67">
        <f t="shared" si="1226"/>
        <v>0</v>
      </c>
    </row>
    <row r="3453" spans="1:8">
      <c r="A3453" s="66"/>
      <c r="B3453" s="33" t="s">
        <v>129</v>
      </c>
      <c r="C3453" s="53">
        <v>28700000</v>
      </c>
      <c r="D3453" s="53">
        <v>0</v>
      </c>
      <c r="E3453" s="53">
        <v>0</v>
      </c>
      <c r="F3453" s="53">
        <f t="shared" si="1224"/>
        <v>0</v>
      </c>
      <c r="G3453" s="53">
        <f t="shared" si="1225"/>
        <v>28700000</v>
      </c>
      <c r="H3453" s="67">
        <f t="shared" si="1226"/>
        <v>0</v>
      </c>
    </row>
    <row r="3454" spans="1:8">
      <c r="A3454" s="66"/>
      <c r="B3454" s="33" t="s">
        <v>405</v>
      </c>
      <c r="C3454" s="53">
        <v>4100000</v>
      </c>
      <c r="D3454" s="53">
        <v>0</v>
      </c>
      <c r="E3454" s="53">
        <v>0</v>
      </c>
      <c r="F3454" s="53">
        <f t="shared" si="1224"/>
        <v>0</v>
      </c>
      <c r="G3454" s="53">
        <f t="shared" si="1225"/>
        <v>4100000</v>
      </c>
      <c r="H3454" s="67">
        <f t="shared" si="1226"/>
        <v>0</v>
      </c>
    </row>
    <row r="3455" spans="1:8">
      <c r="A3455" s="66"/>
      <c r="B3455" s="33" t="s">
        <v>131</v>
      </c>
      <c r="C3455" s="53">
        <v>6150000</v>
      </c>
      <c r="D3455" s="53">
        <v>0</v>
      </c>
      <c r="E3455" s="53">
        <v>0</v>
      </c>
      <c r="F3455" s="53">
        <f t="shared" si="1224"/>
        <v>0</v>
      </c>
      <c r="G3455" s="53">
        <f t="shared" si="1225"/>
        <v>6150000</v>
      </c>
      <c r="H3455" s="67">
        <f t="shared" si="1226"/>
        <v>0</v>
      </c>
    </row>
    <row r="3456" spans="1:8">
      <c r="A3456" s="70"/>
      <c r="B3456" s="33" t="s">
        <v>132</v>
      </c>
      <c r="C3456" s="53">
        <v>2000000</v>
      </c>
      <c r="D3456" s="53">
        <v>0</v>
      </c>
      <c r="E3456" s="53">
        <v>0</v>
      </c>
      <c r="F3456" s="53">
        <f t="shared" si="1224"/>
        <v>0</v>
      </c>
      <c r="G3456" s="53">
        <f t="shared" si="1225"/>
        <v>2000000</v>
      </c>
      <c r="H3456" s="67">
        <f t="shared" si="1226"/>
        <v>0</v>
      </c>
    </row>
    <row r="3457" spans="1:8">
      <c r="A3457" s="58" t="s">
        <v>59</v>
      </c>
      <c r="B3457" s="59" t="s">
        <v>60</v>
      </c>
      <c r="C3457" s="53"/>
      <c r="D3457" s="53"/>
      <c r="E3457" s="60"/>
      <c r="F3457" s="53"/>
      <c r="G3457" s="53"/>
      <c r="H3457" s="67"/>
    </row>
    <row r="3458" spans="1:8">
      <c r="A3458" s="66">
        <v>525113</v>
      </c>
      <c r="B3458" s="33" t="s">
        <v>39</v>
      </c>
      <c r="C3458" s="53"/>
      <c r="D3458" s="53"/>
      <c r="E3458" s="53"/>
      <c r="F3458" s="53"/>
      <c r="G3458" s="53"/>
      <c r="H3458" s="67"/>
    </row>
    <row r="3459" spans="1:8">
      <c r="A3459" s="66" t="s">
        <v>31</v>
      </c>
      <c r="B3459" s="33" t="s">
        <v>133</v>
      </c>
      <c r="C3459" s="53">
        <v>12000000</v>
      </c>
      <c r="D3459" s="53">
        <v>6000000</v>
      </c>
      <c r="E3459" s="53">
        <v>0</v>
      </c>
      <c r="F3459" s="53">
        <f t="shared" ref="F3459:F3462" si="1227">D3459+E3459</f>
        <v>6000000</v>
      </c>
      <c r="G3459" s="53">
        <f t="shared" ref="G3459:G3462" si="1228">C3459-F3459</f>
        <v>6000000</v>
      </c>
      <c r="H3459" s="67">
        <f t="shared" ref="H3459:H3462" si="1229">F3459/C3459*100</f>
        <v>50</v>
      </c>
    </row>
    <row r="3460" spans="1:8">
      <c r="A3460" s="66" t="s">
        <v>31</v>
      </c>
      <c r="B3460" s="33" t="s">
        <v>134</v>
      </c>
      <c r="C3460" s="53">
        <v>9600000</v>
      </c>
      <c r="D3460" s="53">
        <v>0</v>
      </c>
      <c r="E3460" s="53">
        <v>0</v>
      </c>
      <c r="F3460" s="53">
        <f t="shared" si="1227"/>
        <v>0</v>
      </c>
      <c r="G3460" s="53">
        <f t="shared" si="1228"/>
        <v>9600000</v>
      </c>
      <c r="H3460" s="67">
        <f t="shared" si="1229"/>
        <v>0</v>
      </c>
    </row>
    <row r="3461" spans="1:8">
      <c r="A3461" s="66" t="s">
        <v>31</v>
      </c>
      <c r="B3461" s="33" t="s">
        <v>135</v>
      </c>
      <c r="C3461" s="53">
        <v>3600000</v>
      </c>
      <c r="D3461" s="53">
        <v>0</v>
      </c>
      <c r="E3461" s="53">
        <v>0</v>
      </c>
      <c r="F3461" s="53">
        <f t="shared" si="1227"/>
        <v>0</v>
      </c>
      <c r="G3461" s="53">
        <f t="shared" si="1228"/>
        <v>3600000</v>
      </c>
      <c r="H3461" s="67">
        <f t="shared" si="1229"/>
        <v>0</v>
      </c>
    </row>
    <row r="3462" spans="1:8">
      <c r="A3462" s="66" t="s">
        <v>31</v>
      </c>
      <c r="B3462" s="33" t="s">
        <v>73</v>
      </c>
      <c r="C3462" s="53">
        <v>14400000</v>
      </c>
      <c r="D3462" s="53">
        <v>0</v>
      </c>
      <c r="E3462" s="53">
        <v>0</v>
      </c>
      <c r="F3462" s="53">
        <f t="shared" si="1227"/>
        <v>0</v>
      </c>
      <c r="G3462" s="53">
        <f t="shared" si="1228"/>
        <v>14400000</v>
      </c>
      <c r="H3462" s="67">
        <f t="shared" si="1229"/>
        <v>0</v>
      </c>
    </row>
    <row r="3463" spans="1:8">
      <c r="A3463" s="66">
        <v>525115</v>
      </c>
      <c r="B3463" s="33" t="s">
        <v>43</v>
      </c>
      <c r="C3463" s="53"/>
      <c r="D3463" s="53"/>
      <c r="E3463" s="53"/>
      <c r="F3463" s="53"/>
      <c r="G3463" s="53"/>
      <c r="H3463" s="67"/>
    </row>
    <row r="3464" spans="1:8">
      <c r="A3464" s="66" t="s">
        <v>31</v>
      </c>
      <c r="B3464" s="33" t="s">
        <v>136</v>
      </c>
      <c r="C3464" s="53">
        <v>18750000</v>
      </c>
      <c r="D3464" s="53">
        <v>0</v>
      </c>
      <c r="E3464" s="53">
        <v>0</v>
      </c>
      <c r="F3464" s="53">
        <f t="shared" ref="F3464:F3468" si="1230">D3464+E3464</f>
        <v>0</v>
      </c>
      <c r="G3464" s="53">
        <f t="shared" ref="G3464:G3468" si="1231">C3464-F3464</f>
        <v>18750000</v>
      </c>
      <c r="H3464" s="67">
        <f t="shared" ref="H3464:H3467" si="1232">F3464/C3464*100</f>
        <v>0</v>
      </c>
    </row>
    <row r="3465" spans="1:8">
      <c r="A3465" s="66" t="s">
        <v>31</v>
      </c>
      <c r="B3465" s="33" t="s">
        <v>137</v>
      </c>
      <c r="C3465" s="53">
        <v>5000000</v>
      </c>
      <c r="D3465" s="53">
        <v>0</v>
      </c>
      <c r="E3465" s="53">
        <v>0</v>
      </c>
      <c r="F3465" s="53">
        <f t="shared" si="1230"/>
        <v>0</v>
      </c>
      <c r="G3465" s="53">
        <f t="shared" si="1231"/>
        <v>5000000</v>
      </c>
      <c r="H3465" s="67">
        <f t="shared" si="1232"/>
        <v>0</v>
      </c>
    </row>
    <row r="3466" spans="1:8">
      <c r="A3466" s="66" t="s">
        <v>31</v>
      </c>
      <c r="B3466" s="33" t="s">
        <v>138</v>
      </c>
      <c r="C3466" s="53">
        <v>6000000</v>
      </c>
      <c r="D3466" s="53">
        <v>600000</v>
      </c>
      <c r="E3466" s="53">
        <v>0</v>
      </c>
      <c r="F3466" s="53">
        <f t="shared" si="1230"/>
        <v>600000</v>
      </c>
      <c r="G3466" s="53">
        <f t="shared" si="1231"/>
        <v>5400000</v>
      </c>
      <c r="H3466" s="67">
        <f t="shared" si="1232"/>
        <v>10</v>
      </c>
    </row>
    <row r="3467" spans="1:8">
      <c r="A3467" s="66" t="s">
        <v>31</v>
      </c>
      <c r="B3467" s="33" t="s">
        <v>139</v>
      </c>
      <c r="C3467" s="53">
        <v>6300000</v>
      </c>
      <c r="D3467" s="53">
        <v>2300000</v>
      </c>
      <c r="E3467" s="53">
        <v>0</v>
      </c>
      <c r="F3467" s="53">
        <f t="shared" si="1230"/>
        <v>2300000</v>
      </c>
      <c r="G3467" s="53">
        <f t="shared" si="1231"/>
        <v>4000000</v>
      </c>
      <c r="H3467" s="67">
        <f t="shared" si="1232"/>
        <v>36.507936507936506</v>
      </c>
    </row>
    <row r="3468" spans="1:8">
      <c r="A3468" s="66"/>
      <c r="B3468" s="33" t="s">
        <v>142</v>
      </c>
      <c r="C3468" s="53">
        <v>3600000</v>
      </c>
      <c r="D3468" s="53">
        <v>0</v>
      </c>
      <c r="E3468" s="53">
        <v>0</v>
      </c>
      <c r="F3468" s="53">
        <f t="shared" si="1230"/>
        <v>0</v>
      </c>
      <c r="G3468" s="53">
        <f t="shared" si="1231"/>
        <v>3600000</v>
      </c>
      <c r="H3468" s="67">
        <f>F3468/C3468*100</f>
        <v>0</v>
      </c>
    </row>
    <row r="3469" spans="1:8">
      <c r="A3469" s="66">
        <v>525119</v>
      </c>
      <c r="B3469" s="33" t="s">
        <v>63</v>
      </c>
      <c r="C3469" s="53"/>
      <c r="D3469" s="53"/>
      <c r="E3469" s="53"/>
      <c r="F3469" s="53"/>
      <c r="G3469" s="53"/>
      <c r="H3469" s="67"/>
    </row>
    <row r="3470" spans="1:8">
      <c r="A3470" s="66" t="s">
        <v>31</v>
      </c>
      <c r="B3470" s="33" t="s">
        <v>143</v>
      </c>
      <c r="C3470" s="53">
        <v>35000000</v>
      </c>
      <c r="D3470" s="53">
        <v>0</v>
      </c>
      <c r="E3470" s="53">
        <v>0</v>
      </c>
      <c r="F3470" s="53">
        <f t="shared" ref="F3470:F3471" si="1233">D3470+E3470</f>
        <v>0</v>
      </c>
      <c r="G3470" s="53">
        <f t="shared" ref="G3470:G3473" si="1234">C3470-F3470</f>
        <v>35000000</v>
      </c>
      <c r="H3470" s="67">
        <f t="shared" ref="H3470:H3473" si="1235">F3470/C3470*100</f>
        <v>0</v>
      </c>
    </row>
    <row r="3471" spans="1:8">
      <c r="A3471" s="66" t="s">
        <v>31</v>
      </c>
      <c r="B3471" s="33" t="s">
        <v>144</v>
      </c>
      <c r="C3471" s="53">
        <v>20000000</v>
      </c>
      <c r="D3471" s="53">
        <v>0</v>
      </c>
      <c r="E3471" s="53">
        <v>0</v>
      </c>
      <c r="F3471" s="53">
        <f t="shared" si="1233"/>
        <v>0</v>
      </c>
      <c r="G3471" s="53">
        <f t="shared" si="1234"/>
        <v>20000000</v>
      </c>
      <c r="H3471" s="67">
        <f t="shared" si="1235"/>
        <v>0</v>
      </c>
    </row>
    <row r="3472" spans="1:8">
      <c r="A3472" s="66" t="s">
        <v>31</v>
      </c>
      <c r="B3472" s="33" t="s">
        <v>145</v>
      </c>
      <c r="C3472" s="53">
        <v>18750000</v>
      </c>
      <c r="D3472" s="53">
        <v>4361500</v>
      </c>
      <c r="E3472" s="53">
        <v>0</v>
      </c>
      <c r="F3472" s="53">
        <f>D3472+E3472</f>
        <v>4361500</v>
      </c>
      <c r="G3472" s="53">
        <f t="shared" si="1234"/>
        <v>14388500</v>
      </c>
      <c r="H3472" s="67">
        <f t="shared" si="1235"/>
        <v>23.261333333333333</v>
      </c>
    </row>
    <row r="3473" spans="1:8">
      <c r="A3473" s="66" t="s">
        <v>31</v>
      </c>
      <c r="B3473" s="33" t="s">
        <v>146</v>
      </c>
      <c r="C3473" s="53">
        <v>3750000</v>
      </c>
      <c r="D3473" s="53">
        <v>0</v>
      </c>
      <c r="E3473" s="53">
        <v>0</v>
      </c>
      <c r="F3473" s="53">
        <f t="shared" ref="F3473" si="1236">D3473+E3473</f>
        <v>0</v>
      </c>
      <c r="G3473" s="53">
        <f t="shared" si="1234"/>
        <v>3750000</v>
      </c>
      <c r="H3473" s="67">
        <f t="shared" si="1235"/>
        <v>0</v>
      </c>
    </row>
    <row r="3474" spans="1:8">
      <c r="A3474" s="54">
        <v>54</v>
      </c>
      <c r="B3474" s="54" t="s">
        <v>147</v>
      </c>
      <c r="C3474" s="55"/>
      <c r="D3474" s="56"/>
      <c r="E3474" s="56"/>
      <c r="F3474" s="69"/>
      <c r="G3474" s="69"/>
      <c r="H3474" s="69"/>
    </row>
    <row r="3475" spans="1:8">
      <c r="A3475" s="58" t="s">
        <v>50</v>
      </c>
      <c r="B3475" s="59" t="s">
        <v>51</v>
      </c>
      <c r="C3475" s="60"/>
      <c r="D3475" s="59"/>
      <c r="E3475" s="60"/>
      <c r="F3475" s="53"/>
      <c r="G3475" s="53"/>
      <c r="H3475" s="67"/>
    </row>
    <row r="3476" spans="1:8">
      <c r="A3476" s="61">
        <v>525113</v>
      </c>
      <c r="B3476" s="62" t="s">
        <v>39</v>
      </c>
      <c r="C3476" s="60"/>
      <c r="D3476" s="59"/>
      <c r="E3476" s="60"/>
      <c r="F3476" s="53"/>
      <c r="G3476" s="53"/>
      <c r="H3476" s="67"/>
    </row>
    <row r="3477" spans="1:8">
      <c r="A3477" s="66" t="s">
        <v>31</v>
      </c>
      <c r="B3477" s="33" t="s">
        <v>148</v>
      </c>
      <c r="C3477" s="53">
        <v>3900000</v>
      </c>
      <c r="D3477" s="53">
        <v>0</v>
      </c>
      <c r="E3477" s="53"/>
      <c r="F3477" s="53">
        <f t="shared" ref="F3477:F3480" si="1237">D3477+E3477</f>
        <v>0</v>
      </c>
      <c r="G3477" s="53">
        <f t="shared" ref="G3477:G3480" si="1238">C3477-F3477</f>
        <v>3900000</v>
      </c>
      <c r="H3477" s="67">
        <f t="shared" ref="H3477:H3478" si="1239">F3477/C3477*100</f>
        <v>0</v>
      </c>
    </row>
    <row r="3478" spans="1:8">
      <c r="A3478" s="66" t="s">
        <v>31</v>
      </c>
      <c r="B3478" s="33" t="s">
        <v>149</v>
      </c>
      <c r="C3478" s="53">
        <v>6760000</v>
      </c>
      <c r="D3478" s="53">
        <v>0</v>
      </c>
      <c r="E3478" s="65"/>
      <c r="F3478" s="65">
        <f t="shared" si="1237"/>
        <v>0</v>
      </c>
      <c r="G3478" s="53">
        <f t="shared" si="1238"/>
        <v>6760000</v>
      </c>
      <c r="H3478" s="67">
        <f t="shared" si="1239"/>
        <v>0</v>
      </c>
    </row>
    <row r="3479" spans="1:8">
      <c r="A3479" s="66">
        <v>525119</v>
      </c>
      <c r="B3479" s="33" t="s">
        <v>63</v>
      </c>
      <c r="C3479" s="53"/>
      <c r="D3479" s="53">
        <v>0</v>
      </c>
      <c r="E3479" s="53"/>
      <c r="F3479" s="53">
        <f t="shared" si="1237"/>
        <v>0</v>
      </c>
      <c r="G3479" s="53">
        <f t="shared" si="1238"/>
        <v>0</v>
      </c>
      <c r="H3479" s="67"/>
    </row>
    <row r="3480" spans="1:8">
      <c r="A3480" s="66" t="s">
        <v>31</v>
      </c>
      <c r="B3480" s="33" t="s">
        <v>150</v>
      </c>
      <c r="C3480" s="53">
        <v>1700000</v>
      </c>
      <c r="D3480" s="53">
        <v>1698500</v>
      </c>
      <c r="E3480" s="53">
        <v>0</v>
      </c>
      <c r="F3480" s="53">
        <f t="shared" si="1237"/>
        <v>1698500</v>
      </c>
      <c r="G3480" s="53">
        <f t="shared" si="1238"/>
        <v>1500</v>
      </c>
      <c r="H3480" s="67">
        <f t="shared" ref="H3480" si="1240">F3480/C3480*100</f>
        <v>99.911764705882362</v>
      </c>
    </row>
    <row r="3481" spans="1:8">
      <c r="A3481" s="58" t="s">
        <v>56</v>
      </c>
      <c r="B3481" s="59" t="s">
        <v>57</v>
      </c>
      <c r="C3481" s="60"/>
      <c r="D3481" s="60"/>
      <c r="E3481" s="53"/>
      <c r="F3481" s="53"/>
      <c r="G3481" s="53"/>
      <c r="H3481" s="67"/>
    </row>
    <row r="3482" spans="1:8">
      <c r="A3482" s="66">
        <v>525113</v>
      </c>
      <c r="B3482" s="33" t="s">
        <v>39</v>
      </c>
      <c r="C3482" s="53"/>
      <c r="D3482" s="53"/>
      <c r="E3482" s="53"/>
      <c r="F3482" s="53"/>
      <c r="G3482" s="53"/>
      <c r="H3482" s="67"/>
    </row>
    <row r="3483" spans="1:8">
      <c r="A3483" s="66" t="s">
        <v>31</v>
      </c>
      <c r="B3483" s="33" t="s">
        <v>151</v>
      </c>
      <c r="C3483" s="53">
        <v>5100000</v>
      </c>
      <c r="D3483" s="53">
        <v>2100000</v>
      </c>
      <c r="E3483" s="53">
        <v>0</v>
      </c>
      <c r="F3483" s="53">
        <f t="shared" ref="F3483:F3484" si="1241">D3483+E3483</f>
        <v>2100000</v>
      </c>
      <c r="G3483" s="53">
        <f t="shared" ref="G3483:G3484" si="1242">C3483-F3483</f>
        <v>3000000</v>
      </c>
      <c r="H3483" s="67">
        <f t="shared" ref="H3483:H3484" si="1243">F3483/C3483*100</f>
        <v>41.17647058823529</v>
      </c>
    </row>
    <row r="3484" spans="1:8">
      <c r="A3484" s="66" t="s">
        <v>31</v>
      </c>
      <c r="B3484" s="33" t="s">
        <v>152</v>
      </c>
      <c r="C3484" s="53">
        <v>11200000</v>
      </c>
      <c r="D3484" s="53">
        <v>10395000</v>
      </c>
      <c r="E3484" s="53">
        <v>0</v>
      </c>
      <c r="F3484" s="53">
        <f t="shared" si="1241"/>
        <v>10395000</v>
      </c>
      <c r="G3484" s="53">
        <f t="shared" si="1242"/>
        <v>805000</v>
      </c>
      <c r="H3484" s="67">
        <f t="shared" si="1243"/>
        <v>92.8125</v>
      </c>
    </row>
    <row r="3485" spans="1:8">
      <c r="A3485" s="66">
        <v>525119</v>
      </c>
      <c r="B3485" s="33" t="s">
        <v>63</v>
      </c>
      <c r="C3485" s="53"/>
      <c r="D3485" s="53"/>
      <c r="E3485" s="53"/>
      <c r="F3485" s="53"/>
      <c r="G3485" s="53"/>
      <c r="H3485" s="67"/>
    </row>
    <row r="3486" spans="1:8">
      <c r="A3486" s="66" t="s">
        <v>31</v>
      </c>
      <c r="B3486" s="33" t="s">
        <v>150</v>
      </c>
      <c r="C3486" s="53">
        <v>2500000</v>
      </c>
      <c r="D3486" s="53">
        <v>2497500</v>
      </c>
      <c r="E3486" s="53">
        <v>0</v>
      </c>
      <c r="F3486" s="53">
        <f t="shared" ref="F3486" si="1244">D3486+E3486</f>
        <v>2497500</v>
      </c>
      <c r="G3486" s="53">
        <f t="shared" ref="G3486" si="1245">C3486-F3486</f>
        <v>2500</v>
      </c>
      <c r="H3486" s="67">
        <f t="shared" ref="H3486" si="1246">F3486/C3486*100</f>
        <v>99.9</v>
      </c>
    </row>
    <row r="3487" spans="1:8">
      <c r="A3487" s="58" t="s">
        <v>59</v>
      </c>
      <c r="B3487" s="59" t="s">
        <v>60</v>
      </c>
      <c r="C3487" s="60"/>
      <c r="D3487" s="60"/>
      <c r="E3487" s="53"/>
      <c r="F3487" s="53"/>
      <c r="G3487" s="53"/>
      <c r="H3487" s="67"/>
    </row>
    <row r="3488" spans="1:8">
      <c r="A3488" s="66">
        <v>525119</v>
      </c>
      <c r="B3488" s="33" t="s">
        <v>63</v>
      </c>
      <c r="C3488" s="53"/>
      <c r="D3488" s="53"/>
      <c r="E3488" s="53"/>
      <c r="F3488" s="53"/>
      <c r="G3488" s="53"/>
      <c r="H3488" s="67"/>
    </row>
    <row r="3489" spans="1:8">
      <c r="A3489" s="66" t="s">
        <v>31</v>
      </c>
      <c r="B3489" s="33" t="s">
        <v>150</v>
      </c>
      <c r="C3489" s="53">
        <v>1869000</v>
      </c>
      <c r="D3489" s="53">
        <v>1864500</v>
      </c>
      <c r="E3489" s="53">
        <v>0</v>
      </c>
      <c r="F3489" s="53">
        <f t="shared" ref="F3489" si="1247">D3489+E3489</f>
        <v>1864500</v>
      </c>
      <c r="G3489" s="53">
        <f t="shared" ref="G3489" si="1248">C3489-F3489</f>
        <v>4500</v>
      </c>
      <c r="H3489" s="67">
        <f t="shared" ref="H3489" si="1249">F3489/C3489*100</f>
        <v>99.759229534510425</v>
      </c>
    </row>
    <row r="3490" spans="1:8" ht="13.5" thickBot="1">
      <c r="A3490" s="231"/>
      <c r="B3490" s="36"/>
      <c r="C3490" s="37"/>
      <c r="D3490" s="36"/>
      <c r="E3490" s="37"/>
      <c r="F3490" s="36"/>
      <c r="G3490" s="36"/>
      <c r="H3490" s="36"/>
    </row>
    <row r="3491" spans="1:8" ht="18.75" customHeight="1" thickTop="1">
      <c r="A3491" s="40"/>
      <c r="B3491" s="383" t="s">
        <v>166</v>
      </c>
      <c r="C3491" s="41">
        <f>SUM(C3352:C3489)</f>
        <v>1543895000</v>
      </c>
      <c r="D3491" s="41">
        <f t="shared" ref="D3491:G3491" si="1250">SUM(D3352:D3489)</f>
        <v>776253320</v>
      </c>
      <c r="E3491" s="41">
        <f t="shared" si="1250"/>
        <v>14215000</v>
      </c>
      <c r="F3491" s="41">
        <f t="shared" si="1250"/>
        <v>790468320</v>
      </c>
      <c r="G3491" s="41">
        <f t="shared" si="1250"/>
        <v>753426680</v>
      </c>
      <c r="H3491" s="44">
        <f>F3491/C3491*100</f>
        <v>51.199616554234581</v>
      </c>
    </row>
    <row r="3493" spans="1:8" ht="13.5">
      <c r="D3493" s="24"/>
      <c r="F3493" s="464" t="s">
        <v>646</v>
      </c>
      <c r="G3493" s="464"/>
      <c r="H3493" s="464"/>
    </row>
    <row r="3494" spans="1:8" ht="13.5">
      <c r="F3494" s="384"/>
      <c r="G3494" s="384"/>
      <c r="H3494" s="384"/>
    </row>
    <row r="3495" spans="1:8" ht="13.5">
      <c r="D3495" s="24"/>
      <c r="F3495" s="464" t="s">
        <v>154</v>
      </c>
      <c r="G3495" s="464"/>
      <c r="H3495" s="464"/>
    </row>
    <row r="3496" spans="1:8" ht="13.5">
      <c r="D3496" s="24"/>
      <c r="F3496" s="464" t="s">
        <v>155</v>
      </c>
      <c r="G3496" s="464"/>
      <c r="H3496" s="464"/>
    </row>
    <row r="3497" spans="1:8" ht="13.5">
      <c r="D3497" s="24"/>
      <c r="F3497" s="20"/>
      <c r="G3497" s="20"/>
      <c r="H3497" s="21"/>
    </row>
    <row r="3498" spans="1:8" ht="13.5">
      <c r="D3498" s="24"/>
      <c r="F3498" s="20"/>
      <c r="G3498" s="20"/>
      <c r="H3498" s="21"/>
    </row>
    <row r="3499" spans="1:8" ht="13.5">
      <c r="F3499" s="20"/>
      <c r="G3499" s="20"/>
      <c r="H3499" s="20"/>
    </row>
    <row r="3500" spans="1:8" ht="13.5">
      <c r="F3500" s="465" t="s">
        <v>156</v>
      </c>
      <c r="G3500" s="465"/>
      <c r="H3500" s="465"/>
    </row>
    <row r="3501" spans="1:8" ht="13.5">
      <c r="F3501" s="456" t="s">
        <v>157</v>
      </c>
      <c r="G3501" s="456"/>
      <c r="H3501" s="456"/>
    </row>
    <row r="3535" spans="1:8" ht="15.75">
      <c r="A3535" s="457" t="s">
        <v>0</v>
      </c>
      <c r="B3535" s="457"/>
      <c r="C3535" s="457"/>
      <c r="D3535" s="457"/>
      <c r="E3535" s="457"/>
      <c r="F3535" s="457"/>
      <c r="G3535" s="457"/>
      <c r="H3535" s="457"/>
    </row>
    <row r="3536" spans="1:8" ht="15.75">
      <c r="A3536" s="457" t="s">
        <v>1</v>
      </c>
      <c r="B3536" s="457"/>
      <c r="C3536" s="457"/>
      <c r="D3536" s="457"/>
      <c r="E3536" s="457"/>
      <c r="F3536" s="457"/>
      <c r="G3536" s="457"/>
      <c r="H3536" s="457"/>
    </row>
    <row r="3537" spans="1:8" ht="15.75">
      <c r="A3537" s="457" t="s">
        <v>2</v>
      </c>
      <c r="B3537" s="457"/>
      <c r="C3537" s="457"/>
      <c r="D3537" s="457"/>
      <c r="E3537" s="457"/>
      <c r="F3537" s="457"/>
      <c r="G3537" s="457"/>
      <c r="H3537" s="457"/>
    </row>
    <row r="3538" spans="1:8">
      <c r="A3538" s="2"/>
      <c r="B3538" s="2"/>
      <c r="C3538" s="2"/>
      <c r="D3538" s="2"/>
      <c r="E3538" s="2"/>
      <c r="F3538" s="2"/>
      <c r="G3538" s="2"/>
      <c r="H3538" s="2"/>
    </row>
    <row r="3539" spans="1:8">
      <c r="A3539" s="2" t="s">
        <v>3</v>
      </c>
      <c r="B3539" s="2"/>
      <c r="C3539" s="2"/>
      <c r="D3539" s="2"/>
      <c r="E3539" s="2"/>
      <c r="F3539" s="2"/>
      <c r="G3539" s="2"/>
      <c r="H3539" s="2"/>
    </row>
    <row r="3540" spans="1:8">
      <c r="A3540" s="422" t="s">
        <v>674</v>
      </c>
      <c r="B3540" s="422"/>
      <c r="C3540" s="2"/>
      <c r="D3540" s="2"/>
      <c r="E3540" s="2"/>
      <c r="F3540" s="2"/>
      <c r="G3540" s="2"/>
      <c r="H3540" s="2"/>
    </row>
    <row r="3541" spans="1:8">
      <c r="A3541" s="2" t="s">
        <v>642</v>
      </c>
      <c r="B3541" s="1"/>
      <c r="C3541" s="2"/>
      <c r="D3541" s="2"/>
      <c r="E3541" s="2"/>
      <c r="F3541" s="2"/>
      <c r="G3541" s="2"/>
      <c r="H3541" s="2"/>
    </row>
    <row r="3542" spans="1:8">
      <c r="A3542" s="1"/>
      <c r="B3542" s="1"/>
      <c r="C3542" s="3"/>
      <c r="D3542" s="1"/>
      <c r="E3542" s="3"/>
      <c r="F3542" s="1"/>
      <c r="G3542" s="1"/>
    </row>
    <row r="3543" spans="1:8">
      <c r="A3543" s="1"/>
      <c r="B3543" s="1"/>
      <c r="C3543" s="3"/>
      <c r="D3543" s="1"/>
      <c r="E3543" s="3"/>
      <c r="F3543" s="22"/>
      <c r="G3543" s="1"/>
    </row>
    <row r="3544" spans="1:8">
      <c r="A3544" s="458" t="s">
        <v>4</v>
      </c>
      <c r="B3544" s="461" t="s">
        <v>5</v>
      </c>
      <c r="C3544" s="412"/>
      <c r="D3544" s="412" t="s">
        <v>6</v>
      </c>
      <c r="E3544" s="412" t="s">
        <v>7</v>
      </c>
      <c r="F3544" s="412" t="s">
        <v>6</v>
      </c>
      <c r="G3544" s="412" t="s">
        <v>8</v>
      </c>
      <c r="H3544" s="412" t="s">
        <v>9</v>
      </c>
    </row>
    <row r="3545" spans="1:8">
      <c r="A3545" s="459"/>
      <c r="B3545" s="462"/>
      <c r="C3545" s="413" t="s">
        <v>10</v>
      </c>
      <c r="D3545" s="413" t="s">
        <v>11</v>
      </c>
      <c r="E3545" s="413" t="s">
        <v>12</v>
      </c>
      <c r="F3545" s="413" t="s">
        <v>13</v>
      </c>
      <c r="G3545" s="413" t="s">
        <v>14</v>
      </c>
      <c r="H3545" s="413" t="s">
        <v>15</v>
      </c>
    </row>
    <row r="3546" spans="1:8">
      <c r="A3546" s="459"/>
      <c r="B3546" s="462"/>
      <c r="C3546" s="413"/>
      <c r="D3546" s="413" t="s">
        <v>16</v>
      </c>
      <c r="E3546" s="413"/>
      <c r="F3546" s="413" t="s">
        <v>17</v>
      </c>
      <c r="G3546" s="413" t="s">
        <v>18</v>
      </c>
      <c r="H3546" s="413" t="s">
        <v>19</v>
      </c>
    </row>
    <row r="3547" spans="1:8">
      <c r="A3547" s="460"/>
      <c r="B3547" s="463"/>
      <c r="C3547" s="413" t="s">
        <v>20</v>
      </c>
      <c r="D3547" s="414" t="s">
        <v>20</v>
      </c>
      <c r="E3547" s="414" t="s">
        <v>20</v>
      </c>
      <c r="F3547" s="414" t="s">
        <v>20</v>
      </c>
      <c r="G3547" s="414" t="s">
        <v>20</v>
      </c>
      <c r="H3547" s="413" t="s">
        <v>21</v>
      </c>
    </row>
    <row r="3548" spans="1:8">
      <c r="A3548" s="7">
        <v>1</v>
      </c>
      <c r="B3548" s="7">
        <v>2</v>
      </c>
      <c r="C3548" s="8">
        <v>3</v>
      </c>
      <c r="D3548" s="9">
        <v>4</v>
      </c>
      <c r="E3548" s="8">
        <v>5</v>
      </c>
      <c r="F3548" s="8">
        <v>6</v>
      </c>
      <c r="G3548" s="8">
        <v>7</v>
      </c>
      <c r="H3548" s="8">
        <v>8</v>
      </c>
    </row>
    <row r="3549" spans="1:8">
      <c r="A3549" s="33" t="s">
        <v>22</v>
      </c>
      <c r="B3549" s="52" t="s">
        <v>170</v>
      </c>
      <c r="C3549" s="34"/>
      <c r="D3549" s="33"/>
      <c r="E3549" s="53"/>
      <c r="F3549" s="33"/>
      <c r="G3549" s="33"/>
      <c r="H3549" s="33"/>
    </row>
    <row r="3550" spans="1:8">
      <c r="A3550" s="33" t="s">
        <v>23</v>
      </c>
      <c r="B3550" s="33" t="s">
        <v>24</v>
      </c>
      <c r="C3550" s="53"/>
      <c r="D3550" s="33"/>
      <c r="E3550" s="53"/>
      <c r="F3550" s="33"/>
      <c r="G3550" s="33"/>
      <c r="H3550" s="33"/>
    </row>
    <row r="3551" spans="1:8">
      <c r="A3551" s="33" t="s">
        <v>25</v>
      </c>
      <c r="B3551" s="33" t="s">
        <v>161</v>
      </c>
      <c r="C3551" s="53"/>
      <c r="D3551" s="33"/>
      <c r="E3551" s="53"/>
      <c r="F3551" s="33"/>
      <c r="G3551" s="33"/>
      <c r="H3551" s="33"/>
    </row>
    <row r="3552" spans="1:8">
      <c r="A3552" s="33" t="s">
        <v>26</v>
      </c>
      <c r="B3552" s="33" t="s">
        <v>27</v>
      </c>
      <c r="C3552" s="53"/>
      <c r="D3552" s="33"/>
      <c r="E3552" s="53"/>
      <c r="F3552" s="33"/>
      <c r="G3552" s="33"/>
      <c r="H3552" s="33"/>
    </row>
    <row r="3553" spans="1:10">
      <c r="A3553" s="54">
        <v>51</v>
      </c>
      <c r="B3553" s="54" t="s">
        <v>28</v>
      </c>
      <c r="C3553" s="55"/>
      <c r="D3553" s="55"/>
      <c r="E3553" s="56"/>
      <c r="F3553" s="57"/>
      <c r="G3553" s="57"/>
      <c r="H3553" s="57"/>
      <c r="I3553" s="24">
        <f>SUM(G3556:G3643)</f>
        <v>679807680</v>
      </c>
    </row>
    <row r="3554" spans="1:10">
      <c r="A3554" s="58" t="s">
        <v>29</v>
      </c>
      <c r="B3554" s="59" t="s">
        <v>62</v>
      </c>
      <c r="C3554" s="60"/>
      <c r="D3554" s="230"/>
      <c r="E3554" s="230"/>
      <c r="F3554" s="68"/>
      <c r="G3554" s="68"/>
      <c r="H3554" s="64"/>
    </row>
    <row r="3555" spans="1:10">
      <c r="A3555" s="61">
        <v>525112</v>
      </c>
      <c r="B3555" s="62" t="s">
        <v>32</v>
      </c>
      <c r="C3555" s="53"/>
      <c r="D3555" s="53"/>
      <c r="E3555" s="53"/>
      <c r="F3555" s="53"/>
      <c r="G3555" s="53"/>
      <c r="H3555" s="64"/>
    </row>
    <row r="3556" spans="1:10">
      <c r="A3556" s="66" t="s">
        <v>31</v>
      </c>
      <c r="B3556" s="33" t="s">
        <v>33</v>
      </c>
      <c r="C3556" s="53">
        <v>10000000</v>
      </c>
      <c r="D3556" s="53">
        <v>9960500</v>
      </c>
      <c r="E3556" s="53">
        <v>0</v>
      </c>
      <c r="F3556" s="53">
        <f>D3556+E3556</f>
        <v>9960500</v>
      </c>
      <c r="G3556" s="53">
        <f>C3556-F3556</f>
        <v>39500</v>
      </c>
      <c r="H3556" s="67">
        <f>F3556/C3556*100</f>
        <v>99.605000000000004</v>
      </c>
      <c r="J3556" s="3"/>
    </row>
    <row r="3557" spans="1:10">
      <c r="A3557" s="70" t="s">
        <v>31</v>
      </c>
      <c r="B3557" s="33" t="s">
        <v>35</v>
      </c>
      <c r="C3557" s="53">
        <v>4200000</v>
      </c>
      <c r="D3557" s="53">
        <v>0</v>
      </c>
      <c r="E3557" s="53">
        <v>0</v>
      </c>
      <c r="F3557" s="53">
        <f t="shared" ref="F3557:F3620" si="1251">D3557+E3557</f>
        <v>0</v>
      </c>
      <c r="G3557" s="53">
        <f t="shared" ref="G3557:G3620" si="1252">C3557-F3557</f>
        <v>4200000</v>
      </c>
      <c r="H3557" s="67">
        <f t="shared" ref="H3557:H3620" si="1253">F3557/C3557*100</f>
        <v>0</v>
      </c>
    </row>
    <row r="3558" spans="1:10">
      <c r="A3558" s="70"/>
      <c r="B3558" s="33" t="s">
        <v>675</v>
      </c>
      <c r="C3558" s="53">
        <v>57100000</v>
      </c>
      <c r="D3558" s="53"/>
      <c r="E3558" s="53"/>
      <c r="F3558" s="53">
        <f t="shared" si="1251"/>
        <v>0</v>
      </c>
      <c r="G3558" s="53">
        <f t="shared" si="1252"/>
        <v>57100000</v>
      </c>
      <c r="H3558" s="67">
        <f t="shared" si="1253"/>
        <v>0</v>
      </c>
    </row>
    <row r="3559" spans="1:10">
      <c r="A3559" s="61">
        <v>525113</v>
      </c>
      <c r="B3559" s="62" t="s">
        <v>39</v>
      </c>
      <c r="C3559" s="53"/>
      <c r="D3559" s="53"/>
      <c r="E3559" s="53"/>
      <c r="F3559" s="53"/>
      <c r="G3559" s="53"/>
      <c r="H3559" s="67"/>
    </row>
    <row r="3560" spans="1:10">
      <c r="A3560" s="61"/>
      <c r="B3560" s="33" t="s">
        <v>376</v>
      </c>
      <c r="C3560" s="53">
        <v>9000000</v>
      </c>
      <c r="D3560" s="53">
        <v>9000000</v>
      </c>
      <c r="E3560" s="53">
        <v>0</v>
      </c>
      <c r="F3560" s="53">
        <f t="shared" si="1251"/>
        <v>9000000</v>
      </c>
      <c r="G3560" s="53">
        <f t="shared" si="1252"/>
        <v>0</v>
      </c>
      <c r="H3560" s="67">
        <f t="shared" si="1253"/>
        <v>100</v>
      </c>
    </row>
    <row r="3561" spans="1:10">
      <c r="A3561" s="66" t="s">
        <v>31</v>
      </c>
      <c r="B3561" s="33" t="s">
        <v>40</v>
      </c>
      <c r="C3561" s="53">
        <v>5400000</v>
      </c>
      <c r="D3561" s="53">
        <v>0</v>
      </c>
      <c r="E3561" s="53">
        <v>0</v>
      </c>
      <c r="F3561" s="53">
        <f t="shared" si="1251"/>
        <v>0</v>
      </c>
      <c r="G3561" s="53">
        <f t="shared" si="1252"/>
        <v>5400000</v>
      </c>
      <c r="H3561" s="67">
        <f t="shared" si="1253"/>
        <v>0</v>
      </c>
    </row>
    <row r="3562" spans="1:10">
      <c r="A3562" s="61">
        <v>525115</v>
      </c>
      <c r="B3562" s="62" t="s">
        <v>43</v>
      </c>
      <c r="C3562" s="53"/>
      <c r="D3562" s="53"/>
      <c r="E3562" s="53"/>
      <c r="F3562" s="53"/>
      <c r="G3562" s="53"/>
      <c r="H3562" s="67"/>
    </row>
    <row r="3563" spans="1:10">
      <c r="A3563" s="61"/>
      <c r="B3563" s="33" t="s">
        <v>377</v>
      </c>
      <c r="C3563" s="53">
        <v>10200000</v>
      </c>
      <c r="D3563" s="53">
        <v>10200000</v>
      </c>
      <c r="E3563" s="53">
        <v>0</v>
      </c>
      <c r="F3563" s="53">
        <f t="shared" si="1251"/>
        <v>10200000</v>
      </c>
      <c r="G3563" s="53">
        <f t="shared" si="1252"/>
        <v>0</v>
      </c>
      <c r="H3563" s="67">
        <f t="shared" si="1253"/>
        <v>100</v>
      </c>
    </row>
    <row r="3564" spans="1:10">
      <c r="A3564" s="61"/>
      <c r="B3564" s="33" t="s">
        <v>378</v>
      </c>
      <c r="C3564" s="53">
        <v>10200000</v>
      </c>
      <c r="D3564" s="53">
        <v>10200000</v>
      </c>
      <c r="E3564" s="53">
        <v>0</v>
      </c>
      <c r="F3564" s="53">
        <f t="shared" si="1251"/>
        <v>10200000</v>
      </c>
      <c r="G3564" s="53">
        <f t="shared" si="1252"/>
        <v>0</v>
      </c>
      <c r="H3564" s="67">
        <f t="shared" si="1253"/>
        <v>100</v>
      </c>
    </row>
    <row r="3565" spans="1:10">
      <c r="A3565" s="66" t="s">
        <v>31</v>
      </c>
      <c r="B3565" s="33" t="s">
        <v>44</v>
      </c>
      <c r="C3565" s="53">
        <v>3700000</v>
      </c>
      <c r="D3565" s="53">
        <v>0</v>
      </c>
      <c r="E3565" s="53">
        <v>0</v>
      </c>
      <c r="F3565" s="53">
        <f t="shared" si="1251"/>
        <v>0</v>
      </c>
      <c r="G3565" s="53">
        <f t="shared" si="1252"/>
        <v>3700000</v>
      </c>
      <c r="H3565" s="67">
        <f t="shared" si="1253"/>
        <v>0</v>
      </c>
    </row>
    <row r="3566" spans="1:10">
      <c r="A3566" s="66"/>
      <c r="B3566" s="33" t="s">
        <v>525</v>
      </c>
      <c r="C3566" s="53">
        <v>6000000</v>
      </c>
      <c r="D3566" s="53">
        <v>5118520</v>
      </c>
      <c r="E3566" s="53">
        <v>0</v>
      </c>
      <c r="F3566" s="53">
        <f t="shared" si="1251"/>
        <v>5118520</v>
      </c>
      <c r="G3566" s="53">
        <f t="shared" si="1252"/>
        <v>881480</v>
      </c>
      <c r="H3566" s="67">
        <f t="shared" si="1253"/>
        <v>85.308666666666667</v>
      </c>
    </row>
    <row r="3567" spans="1:10">
      <c r="A3567" s="66" t="s">
        <v>31</v>
      </c>
      <c r="B3567" s="33" t="s">
        <v>45</v>
      </c>
      <c r="C3567" s="53">
        <v>1200000</v>
      </c>
      <c r="D3567" s="53">
        <v>0</v>
      </c>
      <c r="E3567" s="53">
        <v>0</v>
      </c>
      <c r="F3567" s="53">
        <f t="shared" si="1251"/>
        <v>0</v>
      </c>
      <c r="G3567" s="53">
        <f t="shared" si="1252"/>
        <v>1200000</v>
      </c>
      <c r="H3567" s="67">
        <f t="shared" si="1253"/>
        <v>0</v>
      </c>
    </row>
    <row r="3568" spans="1:10">
      <c r="A3568" s="66" t="s">
        <v>31</v>
      </c>
      <c r="B3568" s="33" t="s">
        <v>46</v>
      </c>
      <c r="C3568" s="53">
        <v>3000000</v>
      </c>
      <c r="D3568" s="53">
        <v>0</v>
      </c>
      <c r="E3568" s="53">
        <v>0</v>
      </c>
      <c r="F3568" s="53">
        <f t="shared" si="1251"/>
        <v>0</v>
      </c>
      <c r="G3568" s="53">
        <f t="shared" si="1252"/>
        <v>3000000</v>
      </c>
      <c r="H3568" s="67">
        <f t="shared" si="1253"/>
        <v>0</v>
      </c>
    </row>
    <row r="3569" spans="1:8">
      <c r="A3569" s="66" t="s">
        <v>31</v>
      </c>
      <c r="B3569" s="33" t="s">
        <v>47</v>
      </c>
      <c r="C3569" s="53">
        <v>3800000</v>
      </c>
      <c r="D3569" s="53">
        <v>0</v>
      </c>
      <c r="E3569" s="53">
        <v>0</v>
      </c>
      <c r="F3569" s="53">
        <f t="shared" si="1251"/>
        <v>0</v>
      </c>
      <c r="G3569" s="53">
        <f t="shared" si="1252"/>
        <v>3800000</v>
      </c>
      <c r="H3569" s="67">
        <f t="shared" si="1253"/>
        <v>0</v>
      </c>
    </row>
    <row r="3570" spans="1:8">
      <c r="A3570" s="61">
        <v>525119</v>
      </c>
      <c r="B3570" s="62" t="s">
        <v>63</v>
      </c>
      <c r="C3570" s="53"/>
      <c r="D3570" s="53"/>
      <c r="E3570" s="53"/>
      <c r="F3570" s="53"/>
      <c r="G3570" s="53"/>
      <c r="H3570" s="67"/>
    </row>
    <row r="3571" spans="1:8">
      <c r="A3571" s="66"/>
      <c r="B3571" s="33" t="s">
        <v>485</v>
      </c>
      <c r="C3571" s="53">
        <v>40000000</v>
      </c>
      <c r="D3571" s="53">
        <v>40000000</v>
      </c>
      <c r="E3571" s="53">
        <v>0</v>
      </c>
      <c r="F3571" s="53">
        <f t="shared" si="1251"/>
        <v>40000000</v>
      </c>
      <c r="G3571" s="53">
        <f t="shared" si="1252"/>
        <v>0</v>
      </c>
      <c r="H3571" s="67">
        <f t="shared" si="1253"/>
        <v>100</v>
      </c>
    </row>
    <row r="3572" spans="1:8">
      <c r="A3572" s="66"/>
      <c r="B3572" s="33" t="s">
        <v>486</v>
      </c>
      <c r="C3572" s="53">
        <v>41025000</v>
      </c>
      <c r="D3572" s="53">
        <v>35019000</v>
      </c>
      <c r="E3572" s="53">
        <v>0</v>
      </c>
      <c r="F3572" s="53">
        <f t="shared" si="1251"/>
        <v>35019000</v>
      </c>
      <c r="G3572" s="53">
        <f t="shared" si="1252"/>
        <v>6006000</v>
      </c>
      <c r="H3572" s="67">
        <f t="shared" si="1253"/>
        <v>85.36014625228519</v>
      </c>
    </row>
    <row r="3573" spans="1:8">
      <c r="A3573" s="66"/>
      <c r="B3573" s="33" t="s">
        <v>487</v>
      </c>
      <c r="C3573" s="53">
        <v>26400000</v>
      </c>
      <c r="D3573" s="53">
        <v>26000000</v>
      </c>
      <c r="E3573" s="53">
        <v>0</v>
      </c>
      <c r="F3573" s="53">
        <f t="shared" si="1251"/>
        <v>26000000</v>
      </c>
      <c r="G3573" s="53">
        <f t="shared" si="1252"/>
        <v>400000</v>
      </c>
      <c r="H3573" s="67">
        <f t="shared" si="1253"/>
        <v>98.484848484848484</v>
      </c>
    </row>
    <row r="3574" spans="1:8">
      <c r="A3574" s="66"/>
      <c r="B3574" s="33" t="s">
        <v>676</v>
      </c>
      <c r="C3574" s="53">
        <v>65222000</v>
      </c>
      <c r="D3574" s="53"/>
      <c r="E3574" s="53"/>
      <c r="F3574" s="53">
        <f t="shared" si="1251"/>
        <v>0</v>
      </c>
      <c r="G3574" s="53">
        <f t="shared" si="1252"/>
        <v>65222000</v>
      </c>
      <c r="H3574" s="67">
        <f t="shared" si="1253"/>
        <v>0</v>
      </c>
    </row>
    <row r="3575" spans="1:8">
      <c r="A3575" s="61" t="s">
        <v>678</v>
      </c>
      <c r="B3575" s="62" t="s">
        <v>70</v>
      </c>
      <c r="C3575" s="53"/>
      <c r="D3575" s="53"/>
      <c r="E3575" s="53"/>
      <c r="F3575" s="53"/>
      <c r="G3575" s="53"/>
      <c r="H3575" s="67"/>
    </row>
    <row r="3576" spans="1:8">
      <c r="A3576" s="66"/>
      <c r="B3576" s="33" t="s">
        <v>677</v>
      </c>
      <c r="C3576" s="53">
        <v>325040000</v>
      </c>
      <c r="D3576" s="53"/>
      <c r="E3576" s="53"/>
      <c r="F3576" s="53">
        <f t="shared" si="1251"/>
        <v>0</v>
      </c>
      <c r="G3576" s="53">
        <f t="shared" si="1252"/>
        <v>325040000</v>
      </c>
      <c r="H3576" s="67">
        <f t="shared" si="1253"/>
        <v>0</v>
      </c>
    </row>
    <row r="3577" spans="1:8">
      <c r="A3577" s="61">
        <v>537112</v>
      </c>
      <c r="B3577" s="62" t="s">
        <v>478</v>
      </c>
      <c r="C3577" s="53"/>
      <c r="D3577" s="53"/>
      <c r="E3577" s="53"/>
      <c r="F3577" s="53"/>
      <c r="G3577" s="53"/>
      <c r="H3577" s="67"/>
    </row>
    <row r="3578" spans="1:8">
      <c r="A3578" s="66"/>
      <c r="B3578" s="33" t="s">
        <v>488</v>
      </c>
      <c r="C3578" s="53">
        <v>12000000</v>
      </c>
      <c r="D3578" s="53">
        <v>12000000</v>
      </c>
      <c r="E3578" s="53">
        <v>0</v>
      </c>
      <c r="F3578" s="53">
        <f t="shared" si="1251"/>
        <v>12000000</v>
      </c>
      <c r="G3578" s="53">
        <f t="shared" si="1252"/>
        <v>0</v>
      </c>
      <c r="H3578" s="67">
        <f t="shared" si="1253"/>
        <v>100</v>
      </c>
    </row>
    <row r="3579" spans="1:8">
      <c r="A3579" s="66"/>
      <c r="B3579" s="33" t="s">
        <v>550</v>
      </c>
      <c r="C3579" s="53">
        <v>93500000</v>
      </c>
      <c r="D3579" s="53">
        <v>89600000</v>
      </c>
      <c r="E3579" s="53">
        <v>0</v>
      </c>
      <c r="F3579" s="53">
        <f t="shared" si="1251"/>
        <v>89600000</v>
      </c>
      <c r="G3579" s="53">
        <f t="shared" si="1252"/>
        <v>3900000</v>
      </c>
      <c r="H3579" s="67">
        <f t="shared" si="1253"/>
        <v>95.828877005347593</v>
      </c>
    </row>
    <row r="3580" spans="1:8">
      <c r="A3580" s="66"/>
      <c r="B3580" s="33" t="s">
        <v>490</v>
      </c>
      <c r="C3580" s="53">
        <v>250000000</v>
      </c>
      <c r="D3580" s="53">
        <v>249975000</v>
      </c>
      <c r="E3580" s="53">
        <v>0</v>
      </c>
      <c r="F3580" s="53">
        <f t="shared" si="1251"/>
        <v>249975000</v>
      </c>
      <c r="G3580" s="53">
        <f t="shared" si="1252"/>
        <v>25000</v>
      </c>
      <c r="H3580" s="67">
        <f t="shared" si="1253"/>
        <v>99.99</v>
      </c>
    </row>
    <row r="3581" spans="1:8">
      <c r="A3581" s="61" t="s">
        <v>479</v>
      </c>
      <c r="B3581" s="62" t="s">
        <v>480</v>
      </c>
      <c r="C3581" s="53"/>
      <c r="D3581" s="53"/>
      <c r="E3581" s="53"/>
      <c r="F3581" s="53">
        <f t="shared" si="1251"/>
        <v>0</v>
      </c>
      <c r="G3581" s="53"/>
      <c r="H3581" s="67"/>
    </row>
    <row r="3582" spans="1:8">
      <c r="A3582" s="61" t="s">
        <v>31</v>
      </c>
      <c r="B3582" s="33" t="s">
        <v>481</v>
      </c>
      <c r="C3582" s="53">
        <v>5000000</v>
      </c>
      <c r="D3582" s="53">
        <v>5000000</v>
      </c>
      <c r="E3582" s="53"/>
      <c r="F3582" s="53">
        <f t="shared" si="1251"/>
        <v>5000000</v>
      </c>
      <c r="G3582" s="53">
        <f t="shared" si="1252"/>
        <v>0</v>
      </c>
      <c r="H3582" s="67">
        <f t="shared" si="1253"/>
        <v>100</v>
      </c>
    </row>
    <row r="3583" spans="1:8">
      <c r="A3583" s="58" t="s">
        <v>50</v>
      </c>
      <c r="B3583" s="59" t="s">
        <v>51</v>
      </c>
      <c r="C3583" s="60"/>
      <c r="D3583" s="53"/>
      <c r="E3583" s="60"/>
      <c r="F3583" s="53"/>
      <c r="G3583" s="53"/>
      <c r="H3583" s="67"/>
    </row>
    <row r="3584" spans="1:8">
      <c r="A3584" s="61">
        <v>525112</v>
      </c>
      <c r="B3584" s="62" t="s">
        <v>32</v>
      </c>
      <c r="C3584" s="63"/>
      <c r="D3584" s="53"/>
      <c r="E3584" s="53"/>
      <c r="F3584" s="53"/>
      <c r="G3584" s="53"/>
      <c r="H3584" s="67"/>
    </row>
    <row r="3585" spans="1:9">
      <c r="A3585" s="66" t="s">
        <v>31</v>
      </c>
      <c r="B3585" s="33" t="s">
        <v>53</v>
      </c>
      <c r="C3585" s="53">
        <v>1650000</v>
      </c>
      <c r="D3585" s="53">
        <v>0</v>
      </c>
      <c r="E3585" s="65"/>
      <c r="F3585" s="53">
        <f t="shared" si="1251"/>
        <v>0</v>
      </c>
      <c r="G3585" s="53">
        <f t="shared" si="1252"/>
        <v>1650000</v>
      </c>
      <c r="H3585" s="67">
        <f t="shared" si="1253"/>
        <v>0</v>
      </c>
    </row>
    <row r="3586" spans="1:9">
      <c r="A3586" s="66" t="s">
        <v>31</v>
      </c>
      <c r="B3586" s="33" t="s">
        <v>54</v>
      </c>
      <c r="C3586" s="53">
        <v>1880000</v>
      </c>
      <c r="D3586" s="53">
        <v>350000</v>
      </c>
      <c r="E3586" s="53">
        <v>0</v>
      </c>
      <c r="F3586" s="53">
        <f t="shared" si="1251"/>
        <v>350000</v>
      </c>
      <c r="G3586" s="53">
        <f t="shared" si="1252"/>
        <v>1530000</v>
      </c>
      <c r="H3586" s="67">
        <f t="shared" si="1253"/>
        <v>18.617021276595743</v>
      </c>
    </row>
    <row r="3587" spans="1:9">
      <c r="A3587" s="61">
        <v>525113</v>
      </c>
      <c r="B3587" s="62" t="s">
        <v>39</v>
      </c>
      <c r="C3587" s="63"/>
      <c r="D3587" s="53"/>
      <c r="E3587" s="53"/>
      <c r="F3587" s="53"/>
      <c r="G3587" s="53"/>
      <c r="H3587" s="67"/>
    </row>
    <row r="3588" spans="1:9">
      <c r="A3588" s="66" t="s">
        <v>31</v>
      </c>
      <c r="B3588" s="33" t="s">
        <v>52</v>
      </c>
      <c r="C3588" s="53">
        <v>2000000</v>
      </c>
      <c r="D3588" s="53">
        <v>2000000</v>
      </c>
      <c r="E3588" s="53">
        <v>0</v>
      </c>
      <c r="F3588" s="53">
        <f t="shared" si="1251"/>
        <v>2000000</v>
      </c>
      <c r="G3588" s="53">
        <f t="shared" si="1252"/>
        <v>0</v>
      </c>
      <c r="H3588" s="67">
        <f t="shared" si="1253"/>
        <v>100</v>
      </c>
    </row>
    <row r="3589" spans="1:9">
      <c r="A3589" s="58" t="s">
        <v>56</v>
      </c>
      <c r="B3589" s="59" t="s">
        <v>57</v>
      </c>
      <c r="C3589" s="60"/>
      <c r="D3589" s="53"/>
      <c r="E3589" s="60"/>
      <c r="F3589" s="53"/>
      <c r="G3589" s="53"/>
      <c r="H3589" s="67"/>
    </row>
    <row r="3590" spans="1:9">
      <c r="A3590" s="61">
        <v>525111</v>
      </c>
      <c r="B3590" s="62" t="s">
        <v>30</v>
      </c>
      <c r="C3590" s="63"/>
      <c r="D3590" s="53"/>
      <c r="E3590" s="53"/>
      <c r="F3590" s="53"/>
      <c r="G3590" s="53"/>
      <c r="H3590" s="67"/>
    </row>
    <row r="3591" spans="1:9">
      <c r="A3591" s="66" t="s">
        <v>31</v>
      </c>
      <c r="B3591" s="33" t="s">
        <v>58</v>
      </c>
      <c r="C3591" s="53">
        <v>2000000</v>
      </c>
      <c r="D3591" s="53">
        <v>2000000</v>
      </c>
      <c r="E3591" s="53"/>
      <c r="F3591" s="53">
        <f t="shared" si="1251"/>
        <v>2000000</v>
      </c>
      <c r="G3591" s="53">
        <f t="shared" si="1252"/>
        <v>0</v>
      </c>
      <c r="H3591" s="67">
        <f t="shared" si="1253"/>
        <v>100</v>
      </c>
    </row>
    <row r="3592" spans="1:9">
      <c r="A3592" s="61">
        <v>525112</v>
      </c>
      <c r="B3592" s="62" t="s">
        <v>32</v>
      </c>
      <c r="C3592" s="63"/>
      <c r="D3592" s="53"/>
      <c r="E3592" s="53"/>
      <c r="F3592" s="53"/>
      <c r="G3592" s="53"/>
      <c r="H3592" s="67"/>
    </row>
    <row r="3593" spans="1:9">
      <c r="A3593" s="66" t="s">
        <v>31</v>
      </c>
      <c r="B3593" s="33" t="s">
        <v>53</v>
      </c>
      <c r="C3593" s="53">
        <v>3250000</v>
      </c>
      <c r="D3593" s="53">
        <v>3250000</v>
      </c>
      <c r="E3593" s="53">
        <v>0</v>
      </c>
      <c r="F3593" s="53">
        <f t="shared" si="1251"/>
        <v>3250000</v>
      </c>
      <c r="G3593" s="53">
        <f t="shared" si="1252"/>
        <v>0</v>
      </c>
      <c r="H3593" s="67">
        <f t="shared" si="1253"/>
        <v>100</v>
      </c>
    </row>
    <row r="3594" spans="1:9">
      <c r="A3594" s="66" t="s">
        <v>31</v>
      </c>
      <c r="B3594" s="33" t="s">
        <v>54</v>
      </c>
      <c r="C3594" s="53">
        <v>2000000</v>
      </c>
      <c r="D3594" s="53">
        <v>1984500</v>
      </c>
      <c r="E3594" s="53">
        <v>0</v>
      </c>
      <c r="F3594" s="53">
        <f t="shared" si="1251"/>
        <v>1984500</v>
      </c>
      <c r="G3594" s="53">
        <f t="shared" si="1252"/>
        <v>15500</v>
      </c>
      <c r="H3594" s="67">
        <f t="shared" si="1253"/>
        <v>99.224999999999994</v>
      </c>
    </row>
    <row r="3595" spans="1:9">
      <c r="A3595" s="61">
        <v>525115</v>
      </c>
      <c r="B3595" s="62" t="s">
        <v>43</v>
      </c>
      <c r="C3595" s="53"/>
      <c r="D3595" s="53"/>
      <c r="E3595" s="53"/>
      <c r="F3595" s="53"/>
      <c r="G3595" s="53"/>
      <c r="H3595" s="67"/>
    </row>
    <row r="3596" spans="1:9">
      <c r="A3596" s="66" t="s">
        <v>31</v>
      </c>
      <c r="B3596" s="33" t="s">
        <v>55</v>
      </c>
      <c r="C3596" s="53">
        <v>300000</v>
      </c>
      <c r="D3596" s="53">
        <v>300000</v>
      </c>
      <c r="E3596" s="53"/>
      <c r="F3596" s="53">
        <f t="shared" si="1251"/>
        <v>300000</v>
      </c>
      <c r="G3596" s="53">
        <f t="shared" si="1252"/>
        <v>0</v>
      </c>
      <c r="H3596" s="67">
        <f t="shared" si="1253"/>
        <v>100</v>
      </c>
    </row>
    <row r="3597" spans="1:9">
      <c r="A3597" s="54">
        <v>52</v>
      </c>
      <c r="B3597" s="54" t="s">
        <v>61</v>
      </c>
      <c r="C3597" s="55"/>
      <c r="D3597" s="56"/>
      <c r="E3597" s="56"/>
      <c r="F3597" s="56"/>
      <c r="G3597" s="56"/>
      <c r="H3597" s="56"/>
      <c r="I3597" s="24">
        <f>SUM(G3598:G3643)</f>
        <v>196698200</v>
      </c>
    </row>
    <row r="3598" spans="1:9">
      <c r="A3598" s="58" t="s">
        <v>29</v>
      </c>
      <c r="B3598" s="59" t="s">
        <v>62</v>
      </c>
      <c r="C3598" s="60"/>
      <c r="D3598" s="53"/>
      <c r="E3598" s="60"/>
      <c r="F3598" s="53"/>
      <c r="G3598" s="53"/>
      <c r="H3598" s="67"/>
    </row>
    <row r="3599" spans="1:9" ht="12.75" customHeight="1">
      <c r="A3599" s="66">
        <v>525119</v>
      </c>
      <c r="B3599" s="33" t="s">
        <v>63</v>
      </c>
      <c r="C3599" s="53"/>
      <c r="D3599" s="53"/>
      <c r="E3599" s="53"/>
      <c r="F3599" s="53"/>
      <c r="G3599" s="53"/>
      <c r="H3599" s="67"/>
    </row>
    <row r="3600" spans="1:9" ht="12.75" customHeight="1">
      <c r="A3600" s="66" t="s">
        <v>31</v>
      </c>
      <c r="B3600" s="33" t="s">
        <v>64</v>
      </c>
      <c r="C3600" s="53"/>
      <c r="D3600" s="53"/>
      <c r="E3600" s="53"/>
      <c r="F3600" s="53"/>
      <c r="G3600" s="53"/>
      <c r="H3600" s="67"/>
    </row>
    <row r="3601" spans="1:8" ht="12.75" customHeight="1">
      <c r="A3601" s="66" t="s">
        <v>31</v>
      </c>
      <c r="B3601" s="33" t="s">
        <v>679</v>
      </c>
      <c r="C3601" s="53">
        <v>1500000</v>
      </c>
      <c r="D3601" s="53">
        <v>0</v>
      </c>
      <c r="E3601" s="53">
        <v>0</v>
      </c>
      <c r="F3601" s="53">
        <f t="shared" si="1251"/>
        <v>0</v>
      </c>
      <c r="G3601" s="53">
        <f t="shared" si="1252"/>
        <v>1500000</v>
      </c>
      <c r="H3601" s="67">
        <f t="shared" si="1253"/>
        <v>0</v>
      </c>
    </row>
    <row r="3602" spans="1:8" ht="12.75" customHeight="1">
      <c r="A3602" s="66"/>
      <c r="B3602" s="33" t="s">
        <v>680</v>
      </c>
      <c r="C3602" s="53">
        <v>7500000</v>
      </c>
      <c r="D3602" s="53"/>
      <c r="E3602" s="53"/>
      <c r="F3602" s="53">
        <f t="shared" si="1251"/>
        <v>0</v>
      </c>
      <c r="G3602" s="53">
        <f t="shared" si="1252"/>
        <v>7500000</v>
      </c>
      <c r="H3602" s="67">
        <f t="shared" si="1253"/>
        <v>0</v>
      </c>
    </row>
    <row r="3603" spans="1:8" ht="12.75" customHeight="1">
      <c r="A3603" s="66" t="s">
        <v>31</v>
      </c>
      <c r="B3603" s="33" t="s">
        <v>681</v>
      </c>
      <c r="C3603" s="53">
        <v>1500000</v>
      </c>
      <c r="D3603" s="53">
        <v>0</v>
      </c>
      <c r="E3603" s="53">
        <v>0</v>
      </c>
      <c r="F3603" s="53">
        <f t="shared" si="1251"/>
        <v>0</v>
      </c>
      <c r="G3603" s="53">
        <f t="shared" si="1252"/>
        <v>1500000</v>
      </c>
      <c r="H3603" s="67">
        <f t="shared" si="1253"/>
        <v>0</v>
      </c>
    </row>
    <row r="3604" spans="1:8" ht="12.75" customHeight="1">
      <c r="A3604" s="66" t="s">
        <v>31</v>
      </c>
      <c r="B3604" s="33" t="s">
        <v>67</v>
      </c>
      <c r="C3604" s="53"/>
      <c r="D3604" s="53"/>
      <c r="E3604" s="53"/>
      <c r="F3604" s="53"/>
      <c r="G3604" s="53"/>
      <c r="H3604" s="67"/>
    </row>
    <row r="3605" spans="1:8" ht="12.75" customHeight="1">
      <c r="A3605" s="66" t="s">
        <v>31</v>
      </c>
      <c r="B3605" s="33" t="s">
        <v>679</v>
      </c>
      <c r="C3605" s="53">
        <v>1500000</v>
      </c>
      <c r="D3605" s="53">
        <v>0</v>
      </c>
      <c r="E3605" s="53">
        <v>0</v>
      </c>
      <c r="F3605" s="53">
        <f t="shared" si="1251"/>
        <v>0</v>
      </c>
      <c r="G3605" s="53">
        <f t="shared" si="1252"/>
        <v>1500000</v>
      </c>
      <c r="H3605" s="67">
        <f t="shared" si="1253"/>
        <v>0</v>
      </c>
    </row>
    <row r="3606" spans="1:8" ht="12.75" customHeight="1">
      <c r="A3606" s="66"/>
      <c r="B3606" s="33" t="s">
        <v>680</v>
      </c>
      <c r="C3606" s="53">
        <v>14800000</v>
      </c>
      <c r="D3606" s="53"/>
      <c r="E3606" s="53"/>
      <c r="F3606" s="53">
        <f t="shared" si="1251"/>
        <v>0</v>
      </c>
      <c r="G3606" s="53">
        <f t="shared" si="1252"/>
        <v>14800000</v>
      </c>
      <c r="H3606" s="67">
        <f t="shared" si="1253"/>
        <v>0</v>
      </c>
    </row>
    <row r="3607" spans="1:8" ht="12.75" customHeight="1">
      <c r="A3607" s="66" t="s">
        <v>31</v>
      </c>
      <c r="B3607" s="33" t="s">
        <v>681</v>
      </c>
      <c r="C3607" s="53">
        <v>11100000</v>
      </c>
      <c r="D3607" s="53">
        <v>0</v>
      </c>
      <c r="E3607" s="53">
        <v>0</v>
      </c>
      <c r="F3607" s="53">
        <f t="shared" si="1251"/>
        <v>0</v>
      </c>
      <c r="G3607" s="53">
        <f t="shared" si="1252"/>
        <v>11100000</v>
      </c>
      <c r="H3607" s="67">
        <f t="shared" si="1253"/>
        <v>0</v>
      </c>
    </row>
    <row r="3608" spans="1:8" ht="12.75" customHeight="1">
      <c r="A3608" s="66" t="s">
        <v>682</v>
      </c>
      <c r="B3608" s="33" t="s">
        <v>39</v>
      </c>
      <c r="C3608" s="53"/>
      <c r="D3608" s="53"/>
      <c r="E3608" s="53"/>
      <c r="F3608" s="53"/>
      <c r="G3608" s="53"/>
      <c r="H3608" s="67"/>
    </row>
    <row r="3609" spans="1:8" ht="12.75" customHeight="1">
      <c r="A3609" s="436" t="s">
        <v>31</v>
      </c>
      <c r="B3609" s="33" t="s">
        <v>64</v>
      </c>
      <c r="C3609" s="53"/>
      <c r="D3609" s="53"/>
      <c r="E3609" s="53"/>
      <c r="F3609" s="53"/>
      <c r="G3609" s="53"/>
      <c r="H3609" s="67"/>
    </row>
    <row r="3610" spans="1:8" ht="12.75" customHeight="1">
      <c r="A3610" s="436" t="s">
        <v>31</v>
      </c>
      <c r="B3610" s="33" t="s">
        <v>683</v>
      </c>
      <c r="C3610" s="53">
        <v>27000000</v>
      </c>
      <c r="D3610" s="53"/>
      <c r="E3610" s="53"/>
      <c r="F3610" s="53">
        <f t="shared" si="1251"/>
        <v>0</v>
      </c>
      <c r="G3610" s="53">
        <f t="shared" si="1252"/>
        <v>27000000</v>
      </c>
      <c r="H3610" s="67">
        <f t="shared" si="1253"/>
        <v>0</v>
      </c>
    </row>
    <row r="3611" spans="1:8" ht="12.75" customHeight="1">
      <c r="A3611" s="436" t="s">
        <v>31</v>
      </c>
      <c r="B3611" s="33" t="s">
        <v>684</v>
      </c>
      <c r="C3611" s="53"/>
      <c r="D3611" s="53"/>
      <c r="E3611" s="53"/>
      <c r="F3611" s="53"/>
      <c r="G3611" s="53"/>
      <c r="H3611" s="67"/>
    </row>
    <row r="3612" spans="1:8" ht="12.75" customHeight="1">
      <c r="A3612" s="436" t="s">
        <v>31</v>
      </c>
      <c r="B3612" s="33" t="s">
        <v>685</v>
      </c>
      <c r="C3612" s="53">
        <v>27000000</v>
      </c>
      <c r="D3612" s="53"/>
      <c r="E3612" s="53"/>
      <c r="F3612" s="53">
        <f t="shared" si="1251"/>
        <v>0</v>
      </c>
      <c r="G3612" s="53">
        <f t="shared" si="1252"/>
        <v>27000000</v>
      </c>
      <c r="H3612" s="67">
        <f t="shared" si="1253"/>
        <v>0</v>
      </c>
    </row>
    <row r="3613" spans="1:8" ht="12.75" customHeight="1">
      <c r="A3613" s="66" t="s">
        <v>686</v>
      </c>
      <c r="B3613" s="33" t="s">
        <v>43</v>
      </c>
      <c r="C3613" s="53"/>
      <c r="D3613" s="53"/>
      <c r="E3613" s="53"/>
      <c r="F3613" s="53"/>
      <c r="G3613" s="53"/>
      <c r="H3613" s="67"/>
    </row>
    <row r="3614" spans="1:8" ht="12.75" customHeight="1">
      <c r="A3614" s="436" t="s">
        <v>31</v>
      </c>
      <c r="B3614" s="33" t="s">
        <v>64</v>
      </c>
      <c r="C3614" s="53"/>
      <c r="D3614" s="53"/>
      <c r="E3614" s="53"/>
      <c r="F3614" s="53"/>
      <c r="G3614" s="53"/>
      <c r="H3614" s="67"/>
    </row>
    <row r="3615" spans="1:8" ht="12.75" customHeight="1">
      <c r="A3615" s="436" t="s">
        <v>31</v>
      </c>
      <c r="B3615" s="33" t="s">
        <v>687</v>
      </c>
      <c r="C3615" s="53">
        <v>1750000</v>
      </c>
      <c r="D3615" s="53"/>
      <c r="E3615" s="53"/>
      <c r="F3615" s="53">
        <f t="shared" si="1251"/>
        <v>0</v>
      </c>
      <c r="G3615" s="53">
        <f t="shared" si="1252"/>
        <v>1750000</v>
      </c>
      <c r="H3615" s="67">
        <f t="shared" si="1253"/>
        <v>0</v>
      </c>
    </row>
    <row r="3616" spans="1:8" ht="12.75" customHeight="1">
      <c r="A3616" s="66" t="s">
        <v>688</v>
      </c>
      <c r="B3616" s="33" t="s">
        <v>63</v>
      </c>
      <c r="C3616" s="53"/>
      <c r="D3616" s="53"/>
      <c r="E3616" s="53"/>
      <c r="F3616" s="53"/>
      <c r="G3616" s="53"/>
      <c r="H3616" s="67"/>
    </row>
    <row r="3617" spans="1:8" ht="12.75" customHeight="1">
      <c r="A3617" s="436" t="s">
        <v>31</v>
      </c>
      <c r="B3617" s="33" t="s">
        <v>64</v>
      </c>
      <c r="C3617" s="53"/>
      <c r="D3617" s="53"/>
      <c r="E3617" s="53"/>
      <c r="F3617" s="53"/>
      <c r="G3617" s="53"/>
      <c r="H3617" s="67"/>
    </row>
    <row r="3618" spans="1:8" ht="12.75" customHeight="1">
      <c r="A3618" s="436" t="s">
        <v>31</v>
      </c>
      <c r="B3618" s="33" t="s">
        <v>693</v>
      </c>
      <c r="C3618" s="53">
        <v>9200000</v>
      </c>
      <c r="D3618" s="53"/>
      <c r="E3618" s="53"/>
      <c r="F3618" s="53">
        <f t="shared" si="1251"/>
        <v>0</v>
      </c>
      <c r="G3618" s="53">
        <f t="shared" si="1252"/>
        <v>9200000</v>
      </c>
      <c r="H3618" s="67">
        <f t="shared" si="1253"/>
        <v>0</v>
      </c>
    </row>
    <row r="3619" spans="1:8" ht="12.75" customHeight="1">
      <c r="A3619" s="436" t="s">
        <v>31</v>
      </c>
      <c r="B3619" s="33" t="s">
        <v>684</v>
      </c>
      <c r="C3619" s="53"/>
      <c r="D3619" s="53"/>
      <c r="E3619" s="53"/>
      <c r="F3619" s="53"/>
      <c r="G3619" s="53"/>
      <c r="H3619" s="67"/>
    </row>
    <row r="3620" spans="1:8" ht="12.75" customHeight="1">
      <c r="A3620" s="436" t="s">
        <v>31</v>
      </c>
      <c r="B3620" s="33" t="s">
        <v>689</v>
      </c>
      <c r="C3620" s="53">
        <v>750000</v>
      </c>
      <c r="D3620" s="53"/>
      <c r="E3620" s="53"/>
      <c r="F3620" s="53">
        <f t="shared" si="1251"/>
        <v>0</v>
      </c>
      <c r="G3620" s="53">
        <f t="shared" si="1252"/>
        <v>750000</v>
      </c>
      <c r="H3620" s="67">
        <f t="shared" si="1253"/>
        <v>0</v>
      </c>
    </row>
    <row r="3621" spans="1:8" ht="12.75" customHeight="1">
      <c r="A3621" s="436" t="s">
        <v>31</v>
      </c>
      <c r="B3621" s="33" t="s">
        <v>690</v>
      </c>
      <c r="C3621" s="53">
        <v>14800000</v>
      </c>
      <c r="D3621" s="53"/>
      <c r="E3621" s="53"/>
      <c r="F3621" s="53">
        <f t="shared" ref="F3621:F3684" si="1254">D3621+E3621</f>
        <v>0</v>
      </c>
      <c r="G3621" s="53">
        <f t="shared" ref="G3621:G3684" si="1255">C3621-F3621</f>
        <v>14800000</v>
      </c>
      <c r="H3621" s="67">
        <f t="shared" ref="H3621:H3684" si="1256">F3621/C3621*100</f>
        <v>0</v>
      </c>
    </row>
    <row r="3622" spans="1:8" ht="12.75" customHeight="1">
      <c r="A3622" s="436" t="s">
        <v>31</v>
      </c>
      <c r="B3622" s="33" t="s">
        <v>691</v>
      </c>
      <c r="C3622" s="53"/>
      <c r="D3622" s="53"/>
      <c r="E3622" s="53"/>
      <c r="F3622" s="53"/>
      <c r="G3622" s="53"/>
      <c r="H3622" s="67"/>
    </row>
    <row r="3623" spans="1:8" ht="12.75" customHeight="1">
      <c r="A3623" s="436" t="s">
        <v>31</v>
      </c>
      <c r="B3623" s="33" t="s">
        <v>692</v>
      </c>
      <c r="C3623" s="53">
        <v>2400000</v>
      </c>
      <c r="D3623" s="53"/>
      <c r="E3623" s="53"/>
      <c r="F3623" s="53">
        <f t="shared" si="1254"/>
        <v>0</v>
      </c>
      <c r="G3623" s="53">
        <f t="shared" si="1255"/>
        <v>2400000</v>
      </c>
      <c r="H3623" s="67">
        <f t="shared" si="1256"/>
        <v>0</v>
      </c>
    </row>
    <row r="3624" spans="1:8">
      <c r="A3624" s="66">
        <v>525121</v>
      </c>
      <c r="B3624" s="33" t="s">
        <v>70</v>
      </c>
      <c r="C3624" s="53"/>
      <c r="D3624" s="53"/>
      <c r="E3624" s="53"/>
      <c r="F3624" s="53"/>
      <c r="G3624" s="53"/>
      <c r="H3624" s="67"/>
    </row>
    <row r="3625" spans="1:8">
      <c r="A3625" s="66" t="s">
        <v>31</v>
      </c>
      <c r="B3625" s="33" t="s">
        <v>71</v>
      </c>
      <c r="C3625" s="53">
        <v>27170000</v>
      </c>
      <c r="D3625" s="53">
        <v>24122200</v>
      </c>
      <c r="E3625" s="53">
        <v>0</v>
      </c>
      <c r="F3625" s="53">
        <f t="shared" si="1254"/>
        <v>24122200</v>
      </c>
      <c r="G3625" s="53">
        <f t="shared" si="1255"/>
        <v>3047800</v>
      </c>
      <c r="H3625" s="67">
        <f t="shared" si="1256"/>
        <v>88.782480677217521</v>
      </c>
    </row>
    <row r="3626" spans="1:8">
      <c r="A3626" s="66" t="s">
        <v>31</v>
      </c>
      <c r="B3626" s="33" t="s">
        <v>72</v>
      </c>
      <c r="C3626" s="53">
        <v>95880000</v>
      </c>
      <c r="D3626" s="53">
        <v>85729600</v>
      </c>
      <c r="E3626" s="53">
        <v>0</v>
      </c>
      <c r="F3626" s="53">
        <f t="shared" si="1254"/>
        <v>85729600</v>
      </c>
      <c r="G3626" s="53">
        <f t="shared" si="1255"/>
        <v>10150400</v>
      </c>
      <c r="H3626" s="67">
        <f t="shared" si="1256"/>
        <v>89.413433458489777</v>
      </c>
    </row>
    <row r="3627" spans="1:8">
      <c r="A3627" s="58" t="s">
        <v>50</v>
      </c>
      <c r="B3627" s="59" t="s">
        <v>51</v>
      </c>
      <c r="C3627" s="60"/>
      <c r="D3627" s="53"/>
      <c r="E3627" s="53"/>
      <c r="F3627" s="53"/>
      <c r="G3627" s="53"/>
      <c r="H3627" s="67"/>
    </row>
    <row r="3628" spans="1:8">
      <c r="A3628" s="66">
        <v>525113</v>
      </c>
      <c r="B3628" s="33" t="s">
        <v>39</v>
      </c>
      <c r="C3628" s="53"/>
      <c r="D3628" s="53"/>
      <c r="E3628" s="53"/>
      <c r="F3628" s="53"/>
      <c r="G3628" s="53"/>
      <c r="H3628" s="67"/>
    </row>
    <row r="3629" spans="1:8">
      <c r="A3629" s="66" t="s">
        <v>31</v>
      </c>
      <c r="B3629" s="33" t="s">
        <v>73</v>
      </c>
      <c r="C3629" s="53">
        <v>10500000</v>
      </c>
      <c r="D3629" s="53">
        <v>5250000</v>
      </c>
      <c r="E3629" s="53">
        <v>0</v>
      </c>
      <c r="F3629" s="53">
        <f t="shared" si="1254"/>
        <v>5250000</v>
      </c>
      <c r="G3629" s="53">
        <f t="shared" si="1255"/>
        <v>5250000</v>
      </c>
      <c r="H3629" s="67">
        <f t="shared" si="1256"/>
        <v>50</v>
      </c>
    </row>
    <row r="3630" spans="1:8">
      <c r="A3630" s="66" t="s">
        <v>31</v>
      </c>
      <c r="B3630" s="33" t="s">
        <v>74</v>
      </c>
      <c r="C3630" s="53">
        <v>10000000</v>
      </c>
      <c r="D3630" s="53">
        <v>3050000</v>
      </c>
      <c r="E3630" s="53">
        <v>0</v>
      </c>
      <c r="F3630" s="53">
        <f t="shared" si="1254"/>
        <v>3050000</v>
      </c>
      <c r="G3630" s="53">
        <f t="shared" si="1255"/>
        <v>6950000</v>
      </c>
      <c r="H3630" s="67">
        <f t="shared" si="1256"/>
        <v>30.5</v>
      </c>
    </row>
    <row r="3631" spans="1:8">
      <c r="A3631" s="66"/>
      <c r="B3631" s="33" t="s">
        <v>158</v>
      </c>
      <c r="C3631" s="53">
        <v>8000000</v>
      </c>
      <c r="D3631" s="53">
        <v>0</v>
      </c>
      <c r="E3631" s="65"/>
      <c r="F3631" s="53">
        <f t="shared" si="1254"/>
        <v>0</v>
      </c>
      <c r="G3631" s="53">
        <f t="shared" si="1255"/>
        <v>8000000</v>
      </c>
      <c r="H3631" s="67">
        <f t="shared" si="1256"/>
        <v>0</v>
      </c>
    </row>
    <row r="3632" spans="1:8">
      <c r="A3632" s="66">
        <v>525115</v>
      </c>
      <c r="B3632" s="33" t="s">
        <v>43</v>
      </c>
      <c r="C3632" s="53"/>
      <c r="D3632" s="53"/>
      <c r="E3632" s="53"/>
      <c r="F3632" s="53"/>
      <c r="G3632" s="53"/>
      <c r="H3632" s="67"/>
    </row>
    <row r="3633" spans="1:15">
      <c r="A3633" s="66" t="s">
        <v>31</v>
      </c>
      <c r="B3633" s="33" t="s">
        <v>160</v>
      </c>
      <c r="C3633" s="53">
        <v>3450000</v>
      </c>
      <c r="D3633" s="53">
        <v>0</v>
      </c>
      <c r="E3633" s="53">
        <v>0</v>
      </c>
      <c r="F3633" s="53">
        <f t="shared" si="1254"/>
        <v>0</v>
      </c>
      <c r="G3633" s="53">
        <f t="shared" si="1255"/>
        <v>3450000</v>
      </c>
      <c r="H3633" s="67">
        <f t="shared" si="1256"/>
        <v>0</v>
      </c>
    </row>
    <row r="3634" spans="1:15">
      <c r="A3634" s="66" t="s">
        <v>31</v>
      </c>
      <c r="B3634" s="423" t="s">
        <v>159</v>
      </c>
      <c r="C3634" s="26"/>
      <c r="D3634" s="25"/>
      <c r="E3634" s="26"/>
      <c r="F3634" s="425"/>
      <c r="G3634" s="25"/>
      <c r="H3634" s="10"/>
      <c r="J3634" s="350">
        <v>10500000</v>
      </c>
      <c r="K3634" s="350">
        <v>3300000</v>
      </c>
      <c r="L3634" s="350"/>
      <c r="M3634" s="350">
        <f>K3634+L3634</f>
        <v>3300000</v>
      </c>
      <c r="N3634" s="350">
        <f>J3634-M3634</f>
        <v>7200000</v>
      </c>
      <c r="O3634" s="424">
        <f>M3634/J3634*100</f>
        <v>31.428571428571427</v>
      </c>
    </row>
    <row r="3635" spans="1:15">
      <c r="A3635" s="66" t="s">
        <v>31</v>
      </c>
      <c r="B3635" s="33" t="s">
        <v>76</v>
      </c>
      <c r="C3635" s="53">
        <v>3000000</v>
      </c>
      <c r="D3635" s="53">
        <v>3000000</v>
      </c>
      <c r="E3635" s="53">
        <v>0</v>
      </c>
      <c r="F3635" s="53">
        <f t="shared" si="1254"/>
        <v>3000000</v>
      </c>
      <c r="G3635" s="53">
        <f t="shared" si="1255"/>
        <v>0</v>
      </c>
      <c r="H3635" s="67">
        <f t="shared" si="1256"/>
        <v>100</v>
      </c>
    </row>
    <row r="3636" spans="1:15">
      <c r="A3636" s="58" t="s">
        <v>56</v>
      </c>
      <c r="B3636" s="59" t="s">
        <v>77</v>
      </c>
      <c r="C3636" s="60"/>
      <c r="D3636" s="53"/>
      <c r="E3636" s="60"/>
      <c r="F3636" s="53"/>
      <c r="G3636" s="53"/>
      <c r="H3636" s="67"/>
    </row>
    <row r="3637" spans="1:15">
      <c r="A3637" s="66">
        <v>525113</v>
      </c>
      <c r="B3637" s="33" t="s">
        <v>39</v>
      </c>
      <c r="C3637" s="53"/>
      <c r="D3637" s="53"/>
      <c r="E3637" s="53"/>
      <c r="F3637" s="53"/>
      <c r="G3637" s="53"/>
      <c r="H3637" s="67"/>
    </row>
    <row r="3638" spans="1:15">
      <c r="A3638" s="66" t="s">
        <v>31</v>
      </c>
      <c r="B3638" s="33" t="s">
        <v>78</v>
      </c>
      <c r="C3638" s="53">
        <v>6300000</v>
      </c>
      <c r="D3638" s="53">
        <v>3300000</v>
      </c>
      <c r="E3638" s="53"/>
      <c r="F3638" s="53">
        <f t="shared" si="1254"/>
        <v>3300000</v>
      </c>
      <c r="G3638" s="53">
        <f t="shared" si="1255"/>
        <v>3000000</v>
      </c>
      <c r="H3638" s="67">
        <f t="shared" si="1256"/>
        <v>52.380952380952387</v>
      </c>
    </row>
    <row r="3639" spans="1:15">
      <c r="A3639" s="66" t="s">
        <v>31</v>
      </c>
      <c r="B3639" s="33" t="s">
        <v>79</v>
      </c>
      <c r="C3639" s="53">
        <v>16000000</v>
      </c>
      <c r="D3639" s="53">
        <v>1950000</v>
      </c>
      <c r="E3639" s="53">
        <v>0</v>
      </c>
      <c r="F3639" s="53">
        <f t="shared" si="1254"/>
        <v>1950000</v>
      </c>
      <c r="G3639" s="53">
        <f t="shared" si="1255"/>
        <v>14050000</v>
      </c>
      <c r="H3639" s="67">
        <f t="shared" si="1256"/>
        <v>12.1875</v>
      </c>
    </row>
    <row r="3640" spans="1:15">
      <c r="A3640" s="66"/>
      <c r="B3640" s="33" t="s">
        <v>158</v>
      </c>
      <c r="C3640" s="53">
        <v>22000000</v>
      </c>
      <c r="D3640" s="53">
        <v>0</v>
      </c>
      <c r="E3640" s="53">
        <v>0</v>
      </c>
      <c r="F3640" s="53">
        <f t="shared" si="1254"/>
        <v>0</v>
      </c>
      <c r="G3640" s="53">
        <f t="shared" si="1255"/>
        <v>22000000</v>
      </c>
      <c r="H3640" s="67">
        <f t="shared" si="1256"/>
        <v>0</v>
      </c>
    </row>
    <row r="3641" spans="1:15">
      <c r="A3641" s="66">
        <v>525115</v>
      </c>
      <c r="B3641" s="33" t="s">
        <v>43</v>
      </c>
      <c r="C3641" s="53"/>
      <c r="D3641" s="53"/>
      <c r="E3641" s="53"/>
      <c r="F3641" s="53"/>
      <c r="G3641" s="53"/>
      <c r="H3641" s="67"/>
    </row>
    <row r="3642" spans="1:15">
      <c r="A3642" s="66" t="s">
        <v>31</v>
      </c>
      <c r="B3642" s="33" t="s">
        <v>75</v>
      </c>
      <c r="C3642" s="53">
        <v>3300000</v>
      </c>
      <c r="D3642" s="53">
        <v>3300000</v>
      </c>
      <c r="E3642" s="53">
        <v>0</v>
      </c>
      <c r="F3642" s="53">
        <f t="shared" si="1254"/>
        <v>3300000</v>
      </c>
      <c r="G3642" s="53">
        <f t="shared" si="1255"/>
        <v>0</v>
      </c>
      <c r="H3642" s="67">
        <f t="shared" si="1256"/>
        <v>100</v>
      </c>
    </row>
    <row r="3643" spans="1:15">
      <c r="A3643" s="66" t="s">
        <v>31</v>
      </c>
      <c r="B3643" s="33" t="s">
        <v>81</v>
      </c>
      <c r="C3643" s="53">
        <v>2400000</v>
      </c>
      <c r="D3643" s="53">
        <v>2400000</v>
      </c>
      <c r="E3643" s="53">
        <v>0</v>
      </c>
      <c r="F3643" s="53">
        <f t="shared" si="1254"/>
        <v>2400000</v>
      </c>
      <c r="G3643" s="53">
        <f t="shared" si="1255"/>
        <v>0</v>
      </c>
      <c r="H3643" s="67">
        <f t="shared" si="1256"/>
        <v>100</v>
      </c>
    </row>
    <row r="3644" spans="1:15">
      <c r="A3644" s="54">
        <v>53</v>
      </c>
      <c r="B3644" s="54" t="s">
        <v>82</v>
      </c>
      <c r="C3644" s="55"/>
      <c r="D3644" s="56"/>
      <c r="E3644" s="56"/>
      <c r="F3644" s="56"/>
      <c r="G3644" s="56"/>
      <c r="H3644" s="56"/>
      <c r="I3644" s="24">
        <f>SUM(G3645:G3679)</f>
        <v>67325500</v>
      </c>
    </row>
    <row r="3645" spans="1:15">
      <c r="A3645" s="58" t="s">
        <v>50</v>
      </c>
      <c r="B3645" s="59" t="s">
        <v>51</v>
      </c>
      <c r="C3645" s="60"/>
      <c r="D3645" s="53"/>
      <c r="E3645" s="60"/>
      <c r="F3645" s="53"/>
      <c r="G3645" s="53"/>
      <c r="H3645" s="67"/>
    </row>
    <row r="3646" spans="1:15">
      <c r="A3646" s="66">
        <v>525113</v>
      </c>
      <c r="B3646" s="33" t="s">
        <v>39</v>
      </c>
      <c r="C3646" s="53"/>
      <c r="D3646" s="53"/>
      <c r="E3646" s="53"/>
      <c r="F3646" s="53"/>
      <c r="G3646" s="53"/>
      <c r="H3646" s="67"/>
    </row>
    <row r="3647" spans="1:15">
      <c r="A3647" s="66" t="s">
        <v>31</v>
      </c>
      <c r="B3647" s="33" t="s">
        <v>103</v>
      </c>
      <c r="C3647" s="53">
        <v>1400000</v>
      </c>
      <c r="D3647" s="53">
        <v>1400000</v>
      </c>
      <c r="E3647" s="53">
        <v>0</v>
      </c>
      <c r="F3647" s="53">
        <f t="shared" si="1254"/>
        <v>1400000</v>
      </c>
      <c r="G3647" s="53">
        <f t="shared" si="1255"/>
        <v>0</v>
      </c>
      <c r="H3647" s="67">
        <f t="shared" si="1256"/>
        <v>100</v>
      </c>
      <c r="J3647" s="3"/>
    </row>
    <row r="3648" spans="1:15">
      <c r="A3648" s="66"/>
      <c r="B3648" s="33" t="s">
        <v>491</v>
      </c>
      <c r="C3648" s="53">
        <v>2409000</v>
      </c>
      <c r="D3648" s="53">
        <v>2350000</v>
      </c>
      <c r="E3648" s="53">
        <v>0</v>
      </c>
      <c r="F3648" s="53">
        <f t="shared" si="1254"/>
        <v>2350000</v>
      </c>
      <c r="G3648" s="53">
        <f t="shared" si="1255"/>
        <v>59000</v>
      </c>
      <c r="H3648" s="67">
        <f t="shared" si="1256"/>
        <v>97.55085097550851</v>
      </c>
    </row>
    <row r="3649" spans="1:8">
      <c r="A3649" s="66">
        <v>525115</v>
      </c>
      <c r="B3649" s="33" t="s">
        <v>43</v>
      </c>
      <c r="C3649" s="53"/>
      <c r="D3649" s="53"/>
      <c r="E3649" s="53"/>
      <c r="F3649" s="53"/>
      <c r="G3649" s="53"/>
      <c r="H3649" s="67"/>
    </row>
    <row r="3650" spans="1:8">
      <c r="A3650" s="66" t="s">
        <v>31</v>
      </c>
      <c r="B3650" s="33" t="s">
        <v>392</v>
      </c>
      <c r="C3650" s="53">
        <v>1100000</v>
      </c>
      <c r="D3650" s="53">
        <v>1080000</v>
      </c>
      <c r="E3650" s="53"/>
      <c r="F3650" s="53">
        <f t="shared" si="1254"/>
        <v>1080000</v>
      </c>
      <c r="G3650" s="53">
        <f t="shared" si="1255"/>
        <v>20000</v>
      </c>
      <c r="H3650" s="67">
        <f t="shared" si="1256"/>
        <v>98.181818181818187</v>
      </c>
    </row>
    <row r="3651" spans="1:8">
      <c r="A3651" s="66" t="s">
        <v>31</v>
      </c>
      <c r="B3651" s="33" t="s">
        <v>445</v>
      </c>
      <c r="C3651" s="53">
        <v>300000</v>
      </c>
      <c r="D3651" s="53">
        <v>300000</v>
      </c>
      <c r="E3651" s="53">
        <v>0</v>
      </c>
      <c r="F3651" s="53">
        <f t="shared" si="1254"/>
        <v>300000</v>
      </c>
      <c r="G3651" s="53">
        <f t="shared" si="1255"/>
        <v>0</v>
      </c>
      <c r="H3651" s="67">
        <f t="shared" si="1256"/>
        <v>100</v>
      </c>
    </row>
    <row r="3652" spans="1:8">
      <c r="A3652" s="66" t="s">
        <v>31</v>
      </c>
      <c r="B3652" s="33" t="s">
        <v>394</v>
      </c>
      <c r="C3652" s="53">
        <v>6020000</v>
      </c>
      <c r="D3652" s="53">
        <v>5970000</v>
      </c>
      <c r="E3652" s="53">
        <v>0</v>
      </c>
      <c r="F3652" s="53">
        <f t="shared" si="1254"/>
        <v>5970000</v>
      </c>
      <c r="G3652" s="53">
        <f t="shared" si="1255"/>
        <v>50000</v>
      </c>
      <c r="H3652" s="67">
        <f t="shared" si="1256"/>
        <v>99.169435215946848</v>
      </c>
    </row>
    <row r="3653" spans="1:8">
      <c r="A3653" s="66" t="s">
        <v>31</v>
      </c>
      <c r="B3653" s="33" t="s">
        <v>395</v>
      </c>
      <c r="C3653" s="53">
        <v>2100000</v>
      </c>
      <c r="D3653" s="53">
        <v>2000000</v>
      </c>
      <c r="E3653" s="53"/>
      <c r="F3653" s="53">
        <f t="shared" si="1254"/>
        <v>2000000</v>
      </c>
      <c r="G3653" s="53">
        <f t="shared" si="1255"/>
        <v>100000</v>
      </c>
      <c r="H3653" s="67">
        <f t="shared" si="1256"/>
        <v>95.238095238095227</v>
      </c>
    </row>
    <row r="3654" spans="1:8">
      <c r="A3654" s="66"/>
      <c r="B3654" s="33" t="s">
        <v>396</v>
      </c>
      <c r="C3654" s="53">
        <v>5000000</v>
      </c>
      <c r="D3654" s="53">
        <v>5000000</v>
      </c>
      <c r="E3654" s="53">
        <v>0</v>
      </c>
      <c r="F3654" s="53">
        <f t="shared" si="1254"/>
        <v>5000000</v>
      </c>
      <c r="G3654" s="53">
        <f t="shared" si="1255"/>
        <v>0</v>
      </c>
      <c r="H3654" s="67">
        <f t="shared" si="1256"/>
        <v>100</v>
      </c>
    </row>
    <row r="3655" spans="1:8">
      <c r="A3655" s="66" t="s">
        <v>31</v>
      </c>
      <c r="B3655" s="33" t="s">
        <v>87</v>
      </c>
      <c r="C3655" s="53">
        <v>3600000</v>
      </c>
      <c r="D3655" s="53">
        <v>2400000</v>
      </c>
      <c r="E3655" s="53">
        <v>0</v>
      </c>
      <c r="F3655" s="53">
        <f t="shared" si="1254"/>
        <v>2400000</v>
      </c>
      <c r="G3655" s="53">
        <f t="shared" si="1255"/>
        <v>1200000</v>
      </c>
      <c r="H3655" s="67">
        <f t="shared" si="1256"/>
        <v>66.666666666666657</v>
      </c>
    </row>
    <row r="3656" spans="1:8">
      <c r="A3656" s="66" t="s">
        <v>31</v>
      </c>
      <c r="B3656" s="33" t="s">
        <v>88</v>
      </c>
      <c r="C3656" s="53">
        <v>1650000</v>
      </c>
      <c r="D3656" s="53">
        <v>1600000</v>
      </c>
      <c r="E3656" s="53">
        <v>0</v>
      </c>
      <c r="F3656" s="53">
        <f t="shared" si="1254"/>
        <v>1600000</v>
      </c>
      <c r="G3656" s="53">
        <f t="shared" si="1255"/>
        <v>50000</v>
      </c>
      <c r="H3656" s="67">
        <f t="shared" si="1256"/>
        <v>96.969696969696969</v>
      </c>
    </row>
    <row r="3657" spans="1:8">
      <c r="A3657" s="66">
        <v>525119</v>
      </c>
      <c r="B3657" s="33" t="s">
        <v>63</v>
      </c>
      <c r="C3657" s="53"/>
      <c r="D3657" s="53"/>
      <c r="E3657" s="53"/>
      <c r="F3657" s="53"/>
      <c r="G3657" s="53"/>
      <c r="H3657" s="67"/>
    </row>
    <row r="3658" spans="1:8">
      <c r="A3658" s="66" t="s">
        <v>31</v>
      </c>
      <c r="B3658" s="33" t="s">
        <v>89</v>
      </c>
      <c r="C3658" s="53">
        <v>1150000</v>
      </c>
      <c r="D3658" s="53">
        <v>1120000</v>
      </c>
      <c r="E3658" s="53">
        <v>0</v>
      </c>
      <c r="F3658" s="53">
        <f t="shared" si="1254"/>
        <v>1120000</v>
      </c>
      <c r="G3658" s="53">
        <f t="shared" si="1255"/>
        <v>30000</v>
      </c>
      <c r="H3658" s="67">
        <f t="shared" si="1256"/>
        <v>97.391304347826093</v>
      </c>
    </row>
    <row r="3659" spans="1:8">
      <c r="A3659" s="66" t="s">
        <v>31</v>
      </c>
      <c r="B3659" s="33" t="s">
        <v>90</v>
      </c>
      <c r="C3659" s="53">
        <v>20000000</v>
      </c>
      <c r="D3659" s="53">
        <v>20000000</v>
      </c>
      <c r="E3659" s="53">
        <v>0</v>
      </c>
      <c r="F3659" s="53">
        <f t="shared" si="1254"/>
        <v>20000000</v>
      </c>
      <c r="G3659" s="53">
        <f t="shared" si="1255"/>
        <v>0</v>
      </c>
      <c r="H3659" s="67">
        <f t="shared" si="1256"/>
        <v>100</v>
      </c>
    </row>
    <row r="3660" spans="1:8">
      <c r="A3660" s="66" t="s">
        <v>31</v>
      </c>
      <c r="B3660" s="33" t="s">
        <v>99</v>
      </c>
      <c r="C3660" s="53">
        <v>45100000</v>
      </c>
      <c r="D3660" s="53">
        <v>45072000</v>
      </c>
      <c r="E3660" s="53">
        <v>0</v>
      </c>
      <c r="F3660" s="53">
        <f t="shared" si="1254"/>
        <v>45072000</v>
      </c>
      <c r="G3660" s="53">
        <f t="shared" si="1255"/>
        <v>28000</v>
      </c>
      <c r="H3660" s="67">
        <f t="shared" si="1256"/>
        <v>99.937915742793791</v>
      </c>
    </row>
    <row r="3661" spans="1:8">
      <c r="A3661" s="66" t="s">
        <v>31</v>
      </c>
      <c r="B3661" s="33" t="s">
        <v>101</v>
      </c>
      <c r="C3661" s="53">
        <v>23000000</v>
      </c>
      <c r="D3661" s="53">
        <v>23000000</v>
      </c>
      <c r="E3661" s="53">
        <v>0</v>
      </c>
      <c r="F3661" s="53">
        <f t="shared" si="1254"/>
        <v>23000000</v>
      </c>
      <c r="G3661" s="53">
        <f t="shared" si="1255"/>
        <v>0</v>
      </c>
      <c r="H3661" s="67">
        <f t="shared" si="1256"/>
        <v>100</v>
      </c>
    </row>
    <row r="3662" spans="1:8">
      <c r="A3662" s="58" t="s">
        <v>56</v>
      </c>
      <c r="B3662" s="59" t="s">
        <v>102</v>
      </c>
      <c r="C3662" s="53"/>
      <c r="D3662" s="53"/>
      <c r="E3662" s="60"/>
      <c r="F3662" s="53"/>
      <c r="G3662" s="53"/>
      <c r="H3662" s="67"/>
    </row>
    <row r="3663" spans="1:8">
      <c r="A3663" s="66">
        <v>525113</v>
      </c>
      <c r="B3663" s="33" t="s">
        <v>39</v>
      </c>
      <c r="C3663" s="53"/>
      <c r="D3663" s="53"/>
      <c r="E3663" s="53"/>
      <c r="F3663" s="53"/>
      <c r="G3663" s="53"/>
      <c r="H3663" s="67"/>
    </row>
    <row r="3664" spans="1:8">
      <c r="A3664" s="66" t="s">
        <v>31</v>
      </c>
      <c r="B3664" s="33" t="s">
        <v>694</v>
      </c>
      <c r="C3664" s="53">
        <v>2100000</v>
      </c>
      <c r="D3664" s="53">
        <v>0</v>
      </c>
      <c r="E3664" s="53"/>
      <c r="F3664" s="53">
        <f t="shared" si="1254"/>
        <v>0</v>
      </c>
      <c r="G3664" s="53">
        <f t="shared" si="1255"/>
        <v>2100000</v>
      </c>
      <c r="H3664" s="67">
        <f t="shared" si="1256"/>
        <v>0</v>
      </c>
    </row>
    <row r="3665" spans="1:9">
      <c r="A3665" s="66">
        <v>525119</v>
      </c>
      <c r="B3665" s="33" t="s">
        <v>63</v>
      </c>
      <c r="C3665" s="53"/>
      <c r="D3665" s="53"/>
      <c r="E3665" s="53"/>
      <c r="F3665" s="53"/>
      <c r="G3665" s="53"/>
      <c r="H3665" s="67"/>
    </row>
    <row r="3666" spans="1:9">
      <c r="A3666" s="70" t="s">
        <v>31</v>
      </c>
      <c r="B3666" s="33" t="s">
        <v>117</v>
      </c>
      <c r="C3666" s="53">
        <v>20000000</v>
      </c>
      <c r="D3666" s="53">
        <v>0</v>
      </c>
      <c r="E3666" s="53">
        <v>0</v>
      </c>
      <c r="F3666" s="53">
        <f t="shared" si="1254"/>
        <v>0</v>
      </c>
      <c r="G3666" s="53">
        <f t="shared" si="1255"/>
        <v>20000000</v>
      </c>
      <c r="H3666" s="67">
        <f t="shared" si="1256"/>
        <v>0</v>
      </c>
    </row>
    <row r="3667" spans="1:9">
      <c r="A3667" s="58" t="s">
        <v>59</v>
      </c>
      <c r="B3667" s="59" t="s">
        <v>60</v>
      </c>
      <c r="C3667" s="53"/>
      <c r="D3667" s="53"/>
      <c r="E3667" s="60"/>
      <c r="F3667" s="53"/>
      <c r="G3667" s="53"/>
      <c r="H3667" s="67"/>
    </row>
    <row r="3668" spans="1:9">
      <c r="A3668" s="66">
        <v>525113</v>
      </c>
      <c r="B3668" s="33" t="s">
        <v>39</v>
      </c>
      <c r="C3668" s="53"/>
      <c r="D3668" s="53"/>
      <c r="E3668" s="53"/>
      <c r="F3668" s="53"/>
      <c r="G3668" s="53"/>
      <c r="H3668" s="67"/>
    </row>
    <row r="3669" spans="1:9">
      <c r="A3669" s="66" t="s">
        <v>31</v>
      </c>
      <c r="B3669" s="33" t="s">
        <v>133</v>
      </c>
      <c r="C3669" s="53">
        <v>6000000</v>
      </c>
      <c r="D3669" s="53">
        <v>6000000</v>
      </c>
      <c r="E3669" s="53">
        <v>0</v>
      </c>
      <c r="F3669" s="53">
        <f t="shared" si="1254"/>
        <v>6000000</v>
      </c>
      <c r="G3669" s="53">
        <f t="shared" si="1255"/>
        <v>0</v>
      </c>
      <c r="H3669" s="67">
        <f t="shared" si="1256"/>
        <v>100</v>
      </c>
    </row>
    <row r="3670" spans="1:9">
      <c r="A3670" s="66" t="s">
        <v>31</v>
      </c>
      <c r="B3670" s="33" t="s">
        <v>134</v>
      </c>
      <c r="C3670" s="53">
        <v>9600000</v>
      </c>
      <c r="D3670" s="53">
        <v>0</v>
      </c>
      <c r="E3670" s="53">
        <v>0</v>
      </c>
      <c r="F3670" s="53">
        <f t="shared" si="1254"/>
        <v>0</v>
      </c>
      <c r="G3670" s="53">
        <f t="shared" si="1255"/>
        <v>9600000</v>
      </c>
      <c r="H3670" s="67">
        <f t="shared" si="1256"/>
        <v>0</v>
      </c>
    </row>
    <row r="3671" spans="1:9">
      <c r="A3671" s="66" t="s">
        <v>31</v>
      </c>
      <c r="B3671" s="33" t="s">
        <v>135</v>
      </c>
      <c r="C3671" s="53">
        <v>3600000</v>
      </c>
      <c r="D3671" s="53">
        <v>0</v>
      </c>
      <c r="E3671" s="53">
        <v>0</v>
      </c>
      <c r="F3671" s="53">
        <f t="shared" si="1254"/>
        <v>0</v>
      </c>
      <c r="G3671" s="53">
        <f t="shared" si="1255"/>
        <v>3600000</v>
      </c>
      <c r="H3671" s="67">
        <f t="shared" si="1256"/>
        <v>0</v>
      </c>
    </row>
    <row r="3672" spans="1:9">
      <c r="A3672" s="66" t="s">
        <v>31</v>
      </c>
      <c r="B3672" s="33" t="s">
        <v>158</v>
      </c>
      <c r="C3672" s="53">
        <v>700000</v>
      </c>
      <c r="D3672" s="53">
        <v>0</v>
      </c>
      <c r="E3672" s="53"/>
      <c r="F3672" s="53">
        <f t="shared" si="1254"/>
        <v>0</v>
      </c>
      <c r="G3672" s="53">
        <f t="shared" si="1255"/>
        <v>700000</v>
      </c>
      <c r="H3672" s="67">
        <f t="shared" si="1256"/>
        <v>0</v>
      </c>
    </row>
    <row r="3673" spans="1:9">
      <c r="A3673" s="66">
        <v>525115</v>
      </c>
      <c r="B3673" s="33" t="s">
        <v>43</v>
      </c>
      <c r="C3673" s="53"/>
      <c r="D3673" s="53"/>
      <c r="E3673" s="53"/>
      <c r="F3673" s="53"/>
      <c r="G3673" s="53"/>
      <c r="H3673" s="67"/>
    </row>
    <row r="3674" spans="1:9">
      <c r="A3674" s="66" t="s">
        <v>31</v>
      </c>
      <c r="B3674" s="33" t="s">
        <v>138</v>
      </c>
      <c r="C3674" s="53">
        <v>6000000</v>
      </c>
      <c r="D3674" s="53">
        <v>600000</v>
      </c>
      <c r="E3674" s="53">
        <v>0</v>
      </c>
      <c r="F3674" s="53">
        <f t="shared" si="1254"/>
        <v>600000</v>
      </c>
      <c r="G3674" s="53">
        <f t="shared" si="1255"/>
        <v>5400000</v>
      </c>
      <c r="H3674" s="67">
        <f t="shared" si="1256"/>
        <v>10</v>
      </c>
    </row>
    <row r="3675" spans="1:9">
      <c r="A3675" s="66" t="s">
        <v>31</v>
      </c>
      <c r="B3675" s="33" t="s">
        <v>139</v>
      </c>
      <c r="C3675" s="53">
        <v>6300000</v>
      </c>
      <c r="D3675" s="53">
        <v>2300000</v>
      </c>
      <c r="E3675" s="53">
        <v>0</v>
      </c>
      <c r="F3675" s="53">
        <f t="shared" si="1254"/>
        <v>2300000</v>
      </c>
      <c r="G3675" s="53">
        <f t="shared" si="1255"/>
        <v>4000000</v>
      </c>
      <c r="H3675" s="67">
        <f t="shared" si="1256"/>
        <v>36.507936507936506</v>
      </c>
    </row>
    <row r="3676" spans="1:9">
      <c r="A3676" s="66">
        <v>525119</v>
      </c>
      <c r="B3676" s="33" t="s">
        <v>63</v>
      </c>
      <c r="C3676" s="53"/>
      <c r="D3676" s="53"/>
      <c r="E3676" s="53"/>
      <c r="F3676" s="53"/>
      <c r="G3676" s="53"/>
      <c r="H3676" s="67"/>
    </row>
    <row r="3677" spans="1:9">
      <c r="A3677" s="66" t="s">
        <v>31</v>
      </c>
      <c r="B3677" s="33" t="s">
        <v>143</v>
      </c>
      <c r="C3677" s="53">
        <v>12000000</v>
      </c>
      <c r="D3677" s="53">
        <v>0</v>
      </c>
      <c r="E3677" s="65"/>
      <c r="F3677" s="53">
        <f t="shared" si="1254"/>
        <v>0</v>
      </c>
      <c r="G3677" s="53">
        <f t="shared" si="1255"/>
        <v>12000000</v>
      </c>
      <c r="H3677" s="67">
        <f t="shared" si="1256"/>
        <v>0</v>
      </c>
    </row>
    <row r="3678" spans="1:9">
      <c r="A3678" s="66" t="s">
        <v>31</v>
      </c>
      <c r="B3678" s="33" t="s">
        <v>145</v>
      </c>
      <c r="C3678" s="53">
        <v>9000000</v>
      </c>
      <c r="D3678" s="53">
        <v>4361500</v>
      </c>
      <c r="E3678" s="53">
        <v>0</v>
      </c>
      <c r="F3678" s="53">
        <f t="shared" si="1254"/>
        <v>4361500</v>
      </c>
      <c r="G3678" s="53">
        <f t="shared" si="1255"/>
        <v>4638500</v>
      </c>
      <c r="H3678" s="67">
        <f t="shared" si="1256"/>
        <v>48.461111111111109</v>
      </c>
    </row>
    <row r="3679" spans="1:9">
      <c r="A3679" s="66" t="s">
        <v>31</v>
      </c>
      <c r="B3679" s="33" t="s">
        <v>146</v>
      </c>
      <c r="C3679" s="53">
        <v>3750000</v>
      </c>
      <c r="D3679" s="53">
        <v>0</v>
      </c>
      <c r="E3679" s="53">
        <v>0</v>
      </c>
      <c r="F3679" s="53">
        <f t="shared" si="1254"/>
        <v>0</v>
      </c>
      <c r="G3679" s="53">
        <f t="shared" si="1255"/>
        <v>3750000</v>
      </c>
      <c r="H3679" s="67">
        <f t="shared" si="1256"/>
        <v>0</v>
      </c>
    </row>
    <row r="3680" spans="1:9">
      <c r="A3680" s="54">
        <v>54</v>
      </c>
      <c r="B3680" s="54" t="s">
        <v>147</v>
      </c>
      <c r="C3680" s="55"/>
      <c r="D3680" s="56"/>
      <c r="E3680" s="56"/>
      <c r="F3680" s="56"/>
      <c r="G3680" s="56"/>
      <c r="H3680" s="56"/>
      <c r="I3680" s="24">
        <f>SUM(G3681:G3695)</f>
        <v>103500</v>
      </c>
    </row>
    <row r="3681" spans="1:10">
      <c r="A3681" s="58" t="s">
        <v>50</v>
      </c>
      <c r="B3681" s="59" t="s">
        <v>51</v>
      </c>
      <c r="C3681" s="60"/>
      <c r="D3681" s="59"/>
      <c r="E3681" s="60"/>
      <c r="F3681" s="53"/>
      <c r="G3681" s="53"/>
      <c r="H3681" s="67"/>
    </row>
    <row r="3682" spans="1:10">
      <c r="A3682" s="61">
        <v>525113</v>
      </c>
      <c r="B3682" s="62" t="s">
        <v>39</v>
      </c>
      <c r="C3682" s="60"/>
      <c r="D3682" s="59"/>
      <c r="E3682" s="53"/>
      <c r="F3682" s="53"/>
      <c r="G3682" s="53"/>
      <c r="H3682" s="67"/>
    </row>
    <row r="3683" spans="1:10">
      <c r="A3683" s="66" t="s">
        <v>31</v>
      </c>
      <c r="B3683" s="33" t="s">
        <v>148</v>
      </c>
      <c r="C3683" s="53">
        <v>1800000</v>
      </c>
      <c r="D3683" s="53">
        <v>0</v>
      </c>
      <c r="E3683" s="53">
        <v>1725000</v>
      </c>
      <c r="F3683" s="53">
        <f t="shared" si="1254"/>
        <v>1725000</v>
      </c>
      <c r="G3683" s="53">
        <f t="shared" si="1255"/>
        <v>75000</v>
      </c>
      <c r="H3683" s="67">
        <f t="shared" si="1256"/>
        <v>95.833333333333343</v>
      </c>
      <c r="J3683" s="3"/>
    </row>
    <row r="3684" spans="1:10">
      <c r="A3684" s="66" t="s">
        <v>31</v>
      </c>
      <c r="B3684" s="33" t="s">
        <v>149</v>
      </c>
      <c r="C3684" s="53">
        <v>7780000</v>
      </c>
      <c r="D3684" s="53">
        <v>0</v>
      </c>
      <c r="E3684" s="53">
        <v>7765000</v>
      </c>
      <c r="F3684" s="53">
        <f t="shared" si="1254"/>
        <v>7765000</v>
      </c>
      <c r="G3684" s="53">
        <f t="shared" si="1255"/>
        <v>15000</v>
      </c>
      <c r="H3684" s="67">
        <f t="shared" si="1256"/>
        <v>99.80719794344472</v>
      </c>
    </row>
    <row r="3685" spans="1:10">
      <c r="A3685" s="66">
        <v>525119</v>
      </c>
      <c r="B3685" s="33" t="s">
        <v>63</v>
      </c>
      <c r="C3685" s="53"/>
      <c r="D3685" s="53"/>
      <c r="E3685" s="53"/>
      <c r="F3685" s="53"/>
      <c r="G3685" s="53"/>
      <c r="H3685" s="67"/>
    </row>
    <row r="3686" spans="1:10">
      <c r="A3686" s="66" t="s">
        <v>31</v>
      </c>
      <c r="B3686" s="33" t="s">
        <v>150</v>
      </c>
      <c r="C3686" s="53">
        <v>1700000</v>
      </c>
      <c r="D3686" s="53">
        <v>1698500</v>
      </c>
      <c r="E3686" s="53">
        <v>0</v>
      </c>
      <c r="F3686" s="53">
        <f t="shared" ref="F3686:F3695" si="1257">D3686+E3686</f>
        <v>1698500</v>
      </c>
      <c r="G3686" s="53">
        <f t="shared" ref="G3686:G3695" si="1258">C3686-F3686</f>
        <v>1500</v>
      </c>
      <c r="H3686" s="67">
        <f t="shared" ref="H3686:H3695" si="1259">F3686/C3686*100</f>
        <v>99.911764705882362</v>
      </c>
    </row>
    <row r="3687" spans="1:10">
      <c r="A3687" s="58" t="s">
        <v>56</v>
      </c>
      <c r="B3687" s="59" t="s">
        <v>57</v>
      </c>
      <c r="C3687" s="60"/>
      <c r="D3687" s="60"/>
      <c r="E3687" s="53"/>
      <c r="F3687" s="53"/>
      <c r="G3687" s="53"/>
      <c r="H3687" s="67"/>
    </row>
    <row r="3688" spans="1:10">
      <c r="A3688" s="66">
        <v>525113</v>
      </c>
      <c r="B3688" s="33" t="s">
        <v>39</v>
      </c>
      <c r="C3688" s="53"/>
      <c r="D3688" s="53"/>
      <c r="E3688" s="53"/>
      <c r="F3688" s="53"/>
      <c r="G3688" s="53"/>
      <c r="H3688" s="67"/>
    </row>
    <row r="3689" spans="1:10">
      <c r="A3689" s="66" t="s">
        <v>31</v>
      </c>
      <c r="B3689" s="33" t="s">
        <v>151</v>
      </c>
      <c r="C3689" s="53">
        <v>2100000</v>
      </c>
      <c r="D3689" s="53">
        <v>2100000</v>
      </c>
      <c r="E3689" s="53">
        <v>0</v>
      </c>
      <c r="F3689" s="53">
        <f t="shared" si="1257"/>
        <v>2100000</v>
      </c>
      <c r="G3689" s="53">
        <f t="shared" si="1258"/>
        <v>0</v>
      </c>
      <c r="H3689" s="67">
        <f t="shared" si="1259"/>
        <v>100</v>
      </c>
    </row>
    <row r="3690" spans="1:10">
      <c r="A3690" s="66" t="s">
        <v>31</v>
      </c>
      <c r="B3690" s="33" t="s">
        <v>152</v>
      </c>
      <c r="C3690" s="53">
        <v>10400000</v>
      </c>
      <c r="D3690" s="53">
        <v>10395000</v>
      </c>
      <c r="E3690" s="53">
        <v>0</v>
      </c>
      <c r="F3690" s="53">
        <f t="shared" si="1257"/>
        <v>10395000</v>
      </c>
      <c r="G3690" s="53">
        <f t="shared" si="1258"/>
        <v>5000</v>
      </c>
      <c r="H3690" s="67">
        <f t="shared" si="1259"/>
        <v>99.95192307692308</v>
      </c>
    </row>
    <row r="3691" spans="1:10">
      <c r="A3691" s="66">
        <v>525119</v>
      </c>
      <c r="B3691" s="33" t="s">
        <v>63</v>
      </c>
      <c r="C3691" s="53"/>
      <c r="D3691" s="53"/>
      <c r="E3691" s="53"/>
      <c r="F3691" s="53"/>
      <c r="G3691" s="53"/>
      <c r="H3691" s="67"/>
    </row>
    <row r="3692" spans="1:10">
      <c r="A3692" s="66" t="s">
        <v>31</v>
      </c>
      <c r="B3692" s="33" t="s">
        <v>150</v>
      </c>
      <c r="C3692" s="53">
        <v>2500000</v>
      </c>
      <c r="D3692" s="53">
        <v>2497500</v>
      </c>
      <c r="E3692" s="53">
        <v>0</v>
      </c>
      <c r="F3692" s="53">
        <f t="shared" si="1257"/>
        <v>2497500</v>
      </c>
      <c r="G3692" s="53">
        <f t="shared" si="1258"/>
        <v>2500</v>
      </c>
      <c r="H3692" s="67">
        <f t="shared" si="1259"/>
        <v>99.9</v>
      </c>
    </row>
    <row r="3693" spans="1:10">
      <c r="A3693" s="58" t="s">
        <v>59</v>
      </c>
      <c r="B3693" s="59" t="s">
        <v>60</v>
      </c>
      <c r="C3693" s="60"/>
      <c r="D3693" s="60"/>
      <c r="E3693" s="53"/>
      <c r="F3693" s="53"/>
      <c r="G3693" s="53"/>
      <c r="H3693" s="67"/>
    </row>
    <row r="3694" spans="1:10">
      <c r="A3694" s="66">
        <v>525119</v>
      </c>
      <c r="B3694" s="33" t="s">
        <v>63</v>
      </c>
      <c r="C3694" s="53"/>
      <c r="D3694" s="53"/>
      <c r="E3694" s="53"/>
      <c r="F3694" s="53"/>
      <c r="G3694" s="53"/>
      <c r="H3694" s="67"/>
    </row>
    <row r="3695" spans="1:10">
      <c r="A3695" s="66" t="s">
        <v>31</v>
      </c>
      <c r="B3695" s="33" t="s">
        <v>150</v>
      </c>
      <c r="C3695" s="53">
        <v>1869000</v>
      </c>
      <c r="D3695" s="53">
        <v>1864500</v>
      </c>
      <c r="E3695" s="53">
        <v>0</v>
      </c>
      <c r="F3695" s="53">
        <f t="shared" si="1257"/>
        <v>1864500</v>
      </c>
      <c r="G3695" s="53">
        <f t="shared" si="1258"/>
        <v>4500</v>
      </c>
      <c r="H3695" s="67">
        <f t="shared" si="1259"/>
        <v>99.759229534510425</v>
      </c>
    </row>
    <row r="3696" spans="1:10" ht="13.5" thickBot="1">
      <c r="A3696" s="231"/>
      <c r="B3696" s="36"/>
      <c r="C3696" s="37"/>
      <c r="D3696" s="36"/>
      <c r="E3696" s="37"/>
      <c r="F3696" s="36"/>
      <c r="G3696" s="36"/>
      <c r="H3696" s="36"/>
    </row>
    <row r="3697" spans="1:8" ht="23.25" customHeight="1" thickTop="1">
      <c r="A3697" s="40"/>
      <c r="B3697" s="414" t="s">
        <v>166</v>
      </c>
      <c r="C3697" s="41">
        <f>SUM(C3556:C3695)</f>
        <v>1543895000</v>
      </c>
      <c r="D3697" s="41">
        <f t="shared" ref="D3697:G3697" si="1260">SUM(D3556:D3695)</f>
        <v>787168320</v>
      </c>
      <c r="E3697" s="41">
        <f t="shared" si="1260"/>
        <v>9490000</v>
      </c>
      <c r="F3697" s="41">
        <f t="shared" si="1260"/>
        <v>796658320</v>
      </c>
      <c r="G3697" s="41">
        <f t="shared" si="1260"/>
        <v>747236680</v>
      </c>
      <c r="H3697" s="44">
        <f>F3697/C3697*100</f>
        <v>51.600550555575339</v>
      </c>
    </row>
    <row r="3699" spans="1:8" ht="13.5">
      <c r="D3699" s="24"/>
      <c r="F3699" s="464" t="s">
        <v>646</v>
      </c>
      <c r="G3699" s="464"/>
      <c r="H3699" s="464"/>
    </row>
    <row r="3700" spans="1:8" ht="13.5">
      <c r="F3700" s="415"/>
      <c r="G3700" s="415"/>
      <c r="H3700" s="415"/>
    </row>
    <row r="3701" spans="1:8" ht="13.5">
      <c r="D3701" s="24"/>
      <c r="F3701" s="464" t="s">
        <v>154</v>
      </c>
      <c r="G3701" s="464"/>
      <c r="H3701" s="464"/>
    </row>
    <row r="3702" spans="1:8" ht="13.5">
      <c r="D3702" s="24"/>
      <c r="F3702" s="464" t="s">
        <v>155</v>
      </c>
      <c r="G3702" s="464"/>
      <c r="H3702" s="464"/>
    </row>
    <row r="3703" spans="1:8" ht="12" customHeight="1">
      <c r="D3703" s="24"/>
      <c r="F3703" s="20"/>
      <c r="G3703" s="20"/>
      <c r="H3703" s="21"/>
    </row>
    <row r="3704" spans="1:8" ht="12" customHeight="1">
      <c r="D3704" s="24"/>
      <c r="F3704" s="20"/>
      <c r="G3704" s="20"/>
      <c r="H3704" s="21"/>
    </row>
    <row r="3705" spans="1:8" ht="12" customHeight="1">
      <c r="F3705" s="20"/>
      <c r="G3705" s="20"/>
      <c r="H3705" s="20"/>
    </row>
    <row r="3706" spans="1:8" ht="13.5">
      <c r="F3706" s="465" t="s">
        <v>156</v>
      </c>
      <c r="G3706" s="465"/>
      <c r="H3706" s="465"/>
    </row>
    <row r="3707" spans="1:8" ht="12" customHeight="1">
      <c r="F3707" s="456" t="s">
        <v>157</v>
      </c>
      <c r="G3707" s="456"/>
      <c r="H3707" s="456"/>
    </row>
    <row r="3740" spans="1:8" ht="15.75">
      <c r="A3740" s="457" t="s">
        <v>0</v>
      </c>
      <c r="B3740" s="457"/>
      <c r="C3740" s="457"/>
      <c r="D3740" s="457"/>
      <c r="E3740" s="457"/>
      <c r="F3740" s="457"/>
      <c r="G3740" s="457"/>
      <c r="H3740" s="457"/>
    </row>
    <row r="3741" spans="1:8" ht="15.75">
      <c r="A3741" s="457" t="s">
        <v>1</v>
      </c>
      <c r="B3741" s="457"/>
      <c r="C3741" s="457"/>
      <c r="D3741" s="457"/>
      <c r="E3741" s="457"/>
      <c r="F3741" s="457"/>
      <c r="G3741" s="457"/>
      <c r="H3741" s="457"/>
    </row>
    <row r="3742" spans="1:8" ht="15.75">
      <c r="A3742" s="457" t="s">
        <v>2</v>
      </c>
      <c r="B3742" s="457"/>
      <c r="C3742" s="457"/>
      <c r="D3742" s="457"/>
      <c r="E3742" s="457"/>
      <c r="F3742" s="457"/>
      <c r="G3742" s="457"/>
      <c r="H3742" s="457"/>
    </row>
    <row r="3743" spans="1:8">
      <c r="A3743" s="2"/>
      <c r="B3743" s="2"/>
      <c r="C3743" s="2"/>
      <c r="D3743" s="2"/>
      <c r="E3743" s="2"/>
      <c r="F3743" s="2"/>
      <c r="G3743" s="2"/>
      <c r="H3743" s="2"/>
    </row>
    <row r="3744" spans="1:8">
      <c r="A3744" s="2" t="s">
        <v>3</v>
      </c>
      <c r="B3744" s="2"/>
      <c r="C3744" s="2"/>
      <c r="D3744" s="2"/>
      <c r="E3744" s="2"/>
      <c r="F3744" s="2"/>
      <c r="G3744" s="2"/>
      <c r="H3744" s="2"/>
    </row>
    <row r="3745" spans="1:8">
      <c r="A3745" s="422" t="s">
        <v>695</v>
      </c>
      <c r="B3745" s="422"/>
      <c r="C3745" s="2"/>
      <c r="D3745" s="2"/>
      <c r="E3745" s="2"/>
      <c r="F3745" s="2"/>
      <c r="G3745" s="2"/>
      <c r="H3745" s="2"/>
    </row>
    <row r="3746" spans="1:8">
      <c r="A3746" s="2" t="s">
        <v>642</v>
      </c>
      <c r="B3746" s="1"/>
      <c r="C3746" s="2"/>
      <c r="D3746" s="2"/>
      <c r="E3746" s="2"/>
      <c r="F3746" s="2"/>
      <c r="G3746" s="2"/>
      <c r="H3746" s="2"/>
    </row>
    <row r="3747" spans="1:8">
      <c r="A3747" s="1"/>
      <c r="B3747" s="1"/>
      <c r="C3747" s="3"/>
      <c r="D3747" s="1"/>
      <c r="E3747" s="3"/>
      <c r="F3747" s="1"/>
      <c r="G3747" s="1"/>
    </row>
    <row r="3748" spans="1:8">
      <c r="A3748" s="1"/>
      <c r="B3748" s="1"/>
      <c r="C3748" s="3"/>
      <c r="D3748" s="1"/>
      <c r="E3748" s="3"/>
      <c r="F3748" s="22"/>
      <c r="G3748" s="1"/>
    </row>
    <row r="3749" spans="1:8">
      <c r="A3749" s="458" t="s">
        <v>4</v>
      </c>
      <c r="B3749" s="461" t="s">
        <v>5</v>
      </c>
      <c r="C3749" s="426"/>
      <c r="D3749" s="426" t="s">
        <v>6</v>
      </c>
      <c r="E3749" s="426" t="s">
        <v>7</v>
      </c>
      <c r="F3749" s="426" t="s">
        <v>6</v>
      </c>
      <c r="G3749" s="426" t="s">
        <v>8</v>
      </c>
      <c r="H3749" s="426" t="s">
        <v>9</v>
      </c>
    </row>
    <row r="3750" spans="1:8">
      <c r="A3750" s="459"/>
      <c r="B3750" s="462"/>
      <c r="C3750" s="427" t="s">
        <v>10</v>
      </c>
      <c r="D3750" s="427" t="s">
        <v>11</v>
      </c>
      <c r="E3750" s="427" t="s">
        <v>12</v>
      </c>
      <c r="F3750" s="427" t="s">
        <v>13</v>
      </c>
      <c r="G3750" s="427" t="s">
        <v>14</v>
      </c>
      <c r="H3750" s="427" t="s">
        <v>15</v>
      </c>
    </row>
    <row r="3751" spans="1:8">
      <c r="A3751" s="459"/>
      <c r="B3751" s="462"/>
      <c r="C3751" s="427"/>
      <c r="D3751" s="427" t="s">
        <v>16</v>
      </c>
      <c r="E3751" s="427"/>
      <c r="F3751" s="427" t="s">
        <v>17</v>
      </c>
      <c r="G3751" s="427" t="s">
        <v>18</v>
      </c>
      <c r="H3751" s="427" t="s">
        <v>19</v>
      </c>
    </row>
    <row r="3752" spans="1:8">
      <c r="A3752" s="460"/>
      <c r="B3752" s="463"/>
      <c r="C3752" s="427" t="s">
        <v>20</v>
      </c>
      <c r="D3752" s="428" t="s">
        <v>20</v>
      </c>
      <c r="E3752" s="428" t="s">
        <v>20</v>
      </c>
      <c r="F3752" s="428" t="s">
        <v>20</v>
      </c>
      <c r="G3752" s="428" t="s">
        <v>20</v>
      </c>
      <c r="H3752" s="427" t="s">
        <v>21</v>
      </c>
    </row>
    <row r="3753" spans="1:8">
      <c r="A3753" s="7">
        <v>1</v>
      </c>
      <c r="B3753" s="7">
        <v>2</v>
      </c>
      <c r="C3753" s="8">
        <v>3</v>
      </c>
      <c r="D3753" s="9">
        <v>4</v>
      </c>
      <c r="E3753" s="8">
        <v>5</v>
      </c>
      <c r="F3753" s="8">
        <v>6</v>
      </c>
      <c r="G3753" s="8">
        <v>7</v>
      </c>
      <c r="H3753" s="8">
        <v>8</v>
      </c>
    </row>
    <row r="3754" spans="1:8">
      <c r="A3754" s="33" t="s">
        <v>22</v>
      </c>
      <c r="B3754" s="52" t="s">
        <v>170</v>
      </c>
      <c r="C3754" s="34"/>
      <c r="D3754" s="33"/>
      <c r="E3754" s="53"/>
      <c r="F3754" s="33"/>
      <c r="G3754" s="33"/>
      <c r="H3754" s="33"/>
    </row>
    <row r="3755" spans="1:8">
      <c r="A3755" s="33" t="s">
        <v>23</v>
      </c>
      <c r="B3755" s="33" t="s">
        <v>24</v>
      </c>
      <c r="C3755" s="53"/>
      <c r="D3755" s="33"/>
      <c r="E3755" s="53"/>
      <c r="F3755" s="33"/>
      <c r="G3755" s="33"/>
      <c r="H3755" s="33"/>
    </row>
    <row r="3756" spans="1:8">
      <c r="A3756" s="33" t="s">
        <v>25</v>
      </c>
      <c r="B3756" s="33" t="s">
        <v>161</v>
      </c>
      <c r="C3756" s="53"/>
      <c r="D3756" s="33"/>
      <c r="E3756" s="53"/>
      <c r="F3756" s="33"/>
      <c r="G3756" s="33"/>
      <c r="H3756" s="33"/>
    </row>
    <row r="3757" spans="1:8">
      <c r="A3757" s="33" t="s">
        <v>26</v>
      </c>
      <c r="B3757" s="33" t="s">
        <v>27</v>
      </c>
      <c r="C3757" s="53"/>
      <c r="D3757" s="33"/>
      <c r="E3757" s="53"/>
      <c r="F3757" s="33"/>
      <c r="G3757" s="33"/>
      <c r="H3757" s="33"/>
    </row>
    <row r="3758" spans="1:8">
      <c r="A3758" s="54">
        <v>51</v>
      </c>
      <c r="B3758" s="54" t="s">
        <v>28</v>
      </c>
      <c r="C3758" s="55"/>
      <c r="D3758" s="55"/>
      <c r="E3758" s="56"/>
      <c r="F3758" s="57"/>
      <c r="G3758" s="57"/>
      <c r="H3758" s="57"/>
    </row>
    <row r="3759" spans="1:8">
      <c r="A3759" s="58" t="s">
        <v>29</v>
      </c>
      <c r="B3759" s="59" t="s">
        <v>62</v>
      </c>
      <c r="C3759" s="60"/>
      <c r="D3759" s="230"/>
      <c r="E3759" s="230"/>
      <c r="F3759" s="68"/>
      <c r="G3759" s="68"/>
      <c r="H3759" s="64"/>
    </row>
    <row r="3760" spans="1:8">
      <c r="A3760" s="61">
        <v>525112</v>
      </c>
      <c r="B3760" s="62" t="s">
        <v>32</v>
      </c>
      <c r="C3760" s="53"/>
      <c r="D3760" s="53"/>
      <c r="E3760" s="53"/>
      <c r="F3760" s="53"/>
      <c r="G3760" s="53"/>
      <c r="H3760" s="64"/>
    </row>
    <row r="3761" spans="1:8">
      <c r="A3761" s="66" t="s">
        <v>31</v>
      </c>
      <c r="B3761" s="33" t="s">
        <v>33</v>
      </c>
      <c r="C3761" s="53">
        <v>10000000</v>
      </c>
      <c r="D3761" s="53">
        <v>9960500</v>
      </c>
      <c r="E3761" s="53">
        <v>0</v>
      </c>
      <c r="F3761" s="53">
        <f>D3761+E3761</f>
        <v>9960500</v>
      </c>
      <c r="G3761" s="53">
        <f>C3761-F3761</f>
        <v>39500</v>
      </c>
      <c r="H3761" s="67">
        <f>F3761/C3761*100</f>
        <v>99.605000000000004</v>
      </c>
    </row>
    <row r="3762" spans="1:8">
      <c r="A3762" s="70" t="s">
        <v>31</v>
      </c>
      <c r="B3762" s="33" t="s">
        <v>35</v>
      </c>
      <c r="C3762" s="53">
        <v>4200000</v>
      </c>
      <c r="D3762" s="53">
        <v>0</v>
      </c>
      <c r="E3762" s="53">
        <v>0</v>
      </c>
      <c r="F3762" s="53">
        <f t="shared" ref="F3762:F3763" si="1261">D3762+E3762</f>
        <v>0</v>
      </c>
      <c r="G3762" s="53">
        <f t="shared" ref="G3762:G3763" si="1262">C3762-F3762</f>
        <v>4200000</v>
      </c>
      <c r="H3762" s="67">
        <f t="shared" ref="H3762:H3763" si="1263">F3762/C3762*100</f>
        <v>0</v>
      </c>
    </row>
    <row r="3763" spans="1:8">
      <c r="A3763" s="70"/>
      <c r="B3763" s="33" t="s">
        <v>675</v>
      </c>
      <c r="C3763" s="53">
        <v>57100000</v>
      </c>
      <c r="D3763" s="53">
        <v>0</v>
      </c>
      <c r="E3763" s="53"/>
      <c r="F3763" s="53">
        <f t="shared" si="1261"/>
        <v>0</v>
      </c>
      <c r="G3763" s="53">
        <f t="shared" si="1262"/>
        <v>57100000</v>
      </c>
      <c r="H3763" s="67">
        <f t="shared" si="1263"/>
        <v>0</v>
      </c>
    </row>
    <row r="3764" spans="1:8">
      <c r="A3764" s="61">
        <v>525113</v>
      </c>
      <c r="B3764" s="62" t="s">
        <v>39</v>
      </c>
      <c r="C3764" s="53"/>
      <c r="D3764" s="53"/>
      <c r="E3764" s="53"/>
      <c r="F3764" s="53"/>
      <c r="G3764" s="53"/>
      <c r="H3764" s="67"/>
    </row>
    <row r="3765" spans="1:8">
      <c r="A3765" s="61"/>
      <c r="B3765" s="33" t="s">
        <v>376</v>
      </c>
      <c r="C3765" s="53">
        <v>9000000</v>
      </c>
      <c r="D3765" s="53">
        <v>9000000</v>
      </c>
      <c r="E3765" s="53">
        <v>0</v>
      </c>
      <c r="F3765" s="53">
        <f t="shared" ref="F3765:F3766" si="1264">D3765+E3765</f>
        <v>9000000</v>
      </c>
      <c r="G3765" s="53">
        <f t="shared" ref="G3765:G3766" si="1265">C3765-F3765</f>
        <v>0</v>
      </c>
      <c r="H3765" s="67">
        <f t="shared" ref="H3765:H3766" si="1266">F3765/C3765*100</f>
        <v>100</v>
      </c>
    </row>
    <row r="3766" spans="1:8">
      <c r="A3766" s="66" t="s">
        <v>31</v>
      </c>
      <c r="B3766" s="33" t="s">
        <v>40</v>
      </c>
      <c r="C3766" s="53">
        <v>5400000</v>
      </c>
      <c r="D3766" s="53">
        <v>0</v>
      </c>
      <c r="E3766" s="53">
        <v>0</v>
      </c>
      <c r="F3766" s="53">
        <f t="shared" si="1264"/>
        <v>0</v>
      </c>
      <c r="G3766" s="53">
        <f t="shared" si="1265"/>
        <v>5400000</v>
      </c>
      <c r="H3766" s="67">
        <f t="shared" si="1266"/>
        <v>0</v>
      </c>
    </row>
    <row r="3767" spans="1:8">
      <c r="A3767" s="61">
        <v>525115</v>
      </c>
      <c r="B3767" s="62" t="s">
        <v>43</v>
      </c>
      <c r="C3767" s="53"/>
      <c r="D3767" s="53"/>
      <c r="E3767" s="53"/>
      <c r="F3767" s="53"/>
      <c r="G3767" s="53"/>
      <c r="H3767" s="67"/>
    </row>
    <row r="3768" spans="1:8">
      <c r="A3768" s="61"/>
      <c r="B3768" s="33" t="s">
        <v>377</v>
      </c>
      <c r="C3768" s="53">
        <v>10200000</v>
      </c>
      <c r="D3768" s="53">
        <v>10200000</v>
      </c>
      <c r="E3768" s="53">
        <v>0</v>
      </c>
      <c r="F3768" s="53">
        <f t="shared" ref="F3768:F3774" si="1267">D3768+E3768</f>
        <v>10200000</v>
      </c>
      <c r="G3768" s="53">
        <f t="shared" ref="G3768:G3774" si="1268">C3768-F3768</f>
        <v>0</v>
      </c>
      <c r="H3768" s="67">
        <f t="shared" ref="H3768:H3774" si="1269">F3768/C3768*100</f>
        <v>100</v>
      </c>
    </row>
    <row r="3769" spans="1:8">
      <c r="A3769" s="61"/>
      <c r="B3769" s="33" t="s">
        <v>378</v>
      </c>
      <c r="C3769" s="53">
        <v>10200000</v>
      </c>
      <c r="D3769" s="53">
        <v>10200000</v>
      </c>
      <c r="E3769" s="53">
        <v>0</v>
      </c>
      <c r="F3769" s="53">
        <f t="shared" si="1267"/>
        <v>10200000</v>
      </c>
      <c r="G3769" s="53">
        <f t="shared" si="1268"/>
        <v>0</v>
      </c>
      <c r="H3769" s="67">
        <f t="shared" si="1269"/>
        <v>100</v>
      </c>
    </row>
    <row r="3770" spans="1:8">
      <c r="A3770" s="66" t="s">
        <v>31</v>
      </c>
      <c r="B3770" s="33" t="s">
        <v>44</v>
      </c>
      <c r="C3770" s="53">
        <v>3700000</v>
      </c>
      <c r="D3770" s="53">
        <v>0</v>
      </c>
      <c r="E3770" s="53">
        <v>0</v>
      </c>
      <c r="F3770" s="53">
        <f t="shared" si="1267"/>
        <v>0</v>
      </c>
      <c r="G3770" s="53">
        <f t="shared" si="1268"/>
        <v>3700000</v>
      </c>
      <c r="H3770" s="67">
        <f t="shared" si="1269"/>
        <v>0</v>
      </c>
    </row>
    <row r="3771" spans="1:8">
      <c r="A3771" s="66"/>
      <c r="B3771" s="33" t="s">
        <v>525</v>
      </c>
      <c r="C3771" s="53">
        <v>6000000</v>
      </c>
      <c r="D3771" s="53">
        <v>5118520</v>
      </c>
      <c r="E3771" s="53">
        <v>0</v>
      </c>
      <c r="F3771" s="53">
        <f t="shared" si="1267"/>
        <v>5118520</v>
      </c>
      <c r="G3771" s="53">
        <f t="shared" si="1268"/>
        <v>881480</v>
      </c>
      <c r="H3771" s="67">
        <f t="shared" si="1269"/>
        <v>85.308666666666667</v>
      </c>
    </row>
    <row r="3772" spans="1:8">
      <c r="A3772" s="66" t="s">
        <v>31</v>
      </c>
      <c r="B3772" s="33" t="s">
        <v>45</v>
      </c>
      <c r="C3772" s="53">
        <v>1200000</v>
      </c>
      <c r="D3772" s="53">
        <v>0</v>
      </c>
      <c r="E3772" s="53">
        <v>0</v>
      </c>
      <c r="F3772" s="53">
        <f t="shared" si="1267"/>
        <v>0</v>
      </c>
      <c r="G3772" s="53">
        <f t="shared" si="1268"/>
        <v>1200000</v>
      </c>
      <c r="H3772" s="67">
        <f t="shared" si="1269"/>
        <v>0</v>
      </c>
    </row>
    <row r="3773" spans="1:8">
      <c r="A3773" s="66" t="s">
        <v>31</v>
      </c>
      <c r="B3773" s="33" t="s">
        <v>46</v>
      </c>
      <c r="C3773" s="53">
        <v>3000000</v>
      </c>
      <c r="D3773" s="53">
        <v>0</v>
      </c>
      <c r="E3773" s="53">
        <v>0</v>
      </c>
      <c r="F3773" s="53">
        <f t="shared" si="1267"/>
        <v>0</v>
      </c>
      <c r="G3773" s="53">
        <f t="shared" si="1268"/>
        <v>3000000</v>
      </c>
      <c r="H3773" s="67">
        <f t="shared" si="1269"/>
        <v>0</v>
      </c>
    </row>
    <row r="3774" spans="1:8">
      <c r="A3774" s="66" t="s">
        <v>31</v>
      </c>
      <c r="B3774" s="33" t="s">
        <v>47</v>
      </c>
      <c r="C3774" s="53">
        <v>3800000</v>
      </c>
      <c r="D3774" s="53">
        <v>0</v>
      </c>
      <c r="E3774" s="53">
        <v>0</v>
      </c>
      <c r="F3774" s="53">
        <f t="shared" si="1267"/>
        <v>0</v>
      </c>
      <c r="G3774" s="53">
        <f t="shared" si="1268"/>
        <v>3800000</v>
      </c>
      <c r="H3774" s="67">
        <f t="shared" si="1269"/>
        <v>0</v>
      </c>
    </row>
    <row r="3775" spans="1:8">
      <c r="A3775" s="61">
        <v>525119</v>
      </c>
      <c r="B3775" s="62" t="s">
        <v>63</v>
      </c>
      <c r="C3775" s="53"/>
      <c r="D3775" s="53"/>
      <c r="E3775" s="53"/>
      <c r="F3775" s="53"/>
      <c r="G3775" s="53"/>
      <c r="H3775" s="67"/>
    </row>
    <row r="3776" spans="1:8">
      <c r="A3776" s="66"/>
      <c r="B3776" s="33" t="s">
        <v>485</v>
      </c>
      <c r="C3776" s="53">
        <v>40000000</v>
      </c>
      <c r="D3776" s="53">
        <v>40000000</v>
      </c>
      <c r="E3776" s="53">
        <v>0</v>
      </c>
      <c r="F3776" s="53">
        <f t="shared" ref="F3776:F3779" si="1270">D3776+E3776</f>
        <v>40000000</v>
      </c>
      <c r="G3776" s="53">
        <f t="shared" ref="G3776:G3779" si="1271">C3776-F3776</f>
        <v>0</v>
      </c>
      <c r="H3776" s="67">
        <f t="shared" ref="H3776:H3779" si="1272">F3776/C3776*100</f>
        <v>100</v>
      </c>
    </row>
    <row r="3777" spans="1:14">
      <c r="A3777" s="66"/>
      <c r="B3777" s="33" t="s">
        <v>486</v>
      </c>
      <c r="C3777" s="53">
        <v>41025000</v>
      </c>
      <c r="D3777" s="53">
        <v>35019000</v>
      </c>
      <c r="E3777" s="53">
        <v>4407000</v>
      </c>
      <c r="F3777" s="53">
        <f t="shared" si="1270"/>
        <v>39426000</v>
      </c>
      <c r="G3777" s="53">
        <f t="shared" si="1271"/>
        <v>1599000</v>
      </c>
      <c r="H3777" s="67">
        <f t="shared" si="1272"/>
        <v>96.102376599634368</v>
      </c>
    </row>
    <row r="3778" spans="1:14">
      <c r="A3778" s="66"/>
      <c r="B3778" s="33" t="s">
        <v>487</v>
      </c>
      <c r="C3778" s="53">
        <v>26400000</v>
      </c>
      <c r="D3778" s="53">
        <v>26000000</v>
      </c>
      <c r="E3778" s="53">
        <v>0</v>
      </c>
      <c r="F3778" s="53">
        <f t="shared" si="1270"/>
        <v>26000000</v>
      </c>
      <c r="G3778" s="53">
        <f t="shared" si="1271"/>
        <v>400000</v>
      </c>
      <c r="H3778" s="67">
        <f t="shared" si="1272"/>
        <v>98.484848484848484</v>
      </c>
    </row>
    <row r="3779" spans="1:14">
      <c r="A3779" s="66"/>
      <c r="B3779" s="33" t="s">
        <v>676</v>
      </c>
      <c r="C3779" s="53">
        <v>65222000</v>
      </c>
      <c r="D3779" s="53">
        <v>0</v>
      </c>
      <c r="E3779" s="53"/>
      <c r="F3779" s="53">
        <f t="shared" si="1270"/>
        <v>0</v>
      </c>
      <c r="G3779" s="53">
        <f t="shared" si="1271"/>
        <v>65222000</v>
      </c>
      <c r="H3779" s="67">
        <f t="shared" si="1272"/>
        <v>0</v>
      </c>
    </row>
    <row r="3780" spans="1:14">
      <c r="A3780" s="61" t="s">
        <v>678</v>
      </c>
      <c r="B3780" s="62" t="s">
        <v>70</v>
      </c>
      <c r="C3780" s="53"/>
      <c r="D3780" s="53"/>
      <c r="E3780" s="53"/>
      <c r="F3780" s="53"/>
      <c r="G3780" s="53"/>
      <c r="H3780" s="67"/>
    </row>
    <row r="3781" spans="1:14">
      <c r="A3781" s="66"/>
      <c r="B3781" s="33" t="s">
        <v>677</v>
      </c>
      <c r="C3781" s="53">
        <v>325040000</v>
      </c>
      <c r="D3781" s="53">
        <v>0</v>
      </c>
      <c r="E3781" s="53"/>
      <c r="F3781" s="53">
        <f t="shared" ref="F3781" si="1273">D3781+E3781</f>
        <v>0</v>
      </c>
      <c r="G3781" s="53">
        <f t="shared" ref="G3781" si="1274">C3781-F3781</f>
        <v>325040000</v>
      </c>
      <c r="H3781" s="67">
        <f t="shared" ref="H3781" si="1275">F3781/C3781*100</f>
        <v>0</v>
      </c>
    </row>
    <row r="3782" spans="1:14">
      <c r="A3782" s="61">
        <v>537112</v>
      </c>
      <c r="B3782" s="62" t="s">
        <v>478</v>
      </c>
      <c r="C3782" s="53"/>
      <c r="D3782" s="53"/>
      <c r="E3782" s="53"/>
      <c r="F3782" s="53"/>
      <c r="G3782" s="53"/>
      <c r="H3782" s="67"/>
    </row>
    <row r="3783" spans="1:14">
      <c r="A3783" s="66"/>
      <c r="B3783" s="33" t="s">
        <v>488</v>
      </c>
      <c r="C3783" s="53">
        <v>12000000</v>
      </c>
      <c r="D3783" s="53">
        <v>12000000</v>
      </c>
      <c r="E3783" s="53">
        <v>0</v>
      </c>
      <c r="F3783" s="53">
        <f t="shared" ref="F3783:F3787" si="1276">D3783+E3783</f>
        <v>12000000</v>
      </c>
      <c r="G3783" s="53">
        <f t="shared" ref="G3783:G3785" si="1277">C3783-F3783</f>
        <v>0</v>
      </c>
      <c r="H3783" s="67">
        <f t="shared" ref="H3783:H3785" si="1278">F3783/C3783*100</f>
        <v>100</v>
      </c>
    </row>
    <row r="3784" spans="1:14">
      <c r="A3784" s="66"/>
      <c r="B3784" s="33" t="s">
        <v>550</v>
      </c>
      <c r="C3784" s="53">
        <v>93500000</v>
      </c>
      <c r="D3784" s="53">
        <v>89600000</v>
      </c>
      <c r="E3784" s="53">
        <v>3900000</v>
      </c>
      <c r="F3784" s="53">
        <f t="shared" si="1276"/>
        <v>93500000</v>
      </c>
      <c r="G3784" s="53">
        <f t="shared" si="1277"/>
        <v>0</v>
      </c>
      <c r="H3784" s="67">
        <f t="shared" si="1278"/>
        <v>100</v>
      </c>
    </row>
    <row r="3785" spans="1:14">
      <c r="A3785" s="66"/>
      <c r="B3785" s="33" t="s">
        <v>490</v>
      </c>
      <c r="C3785" s="53">
        <v>250000000</v>
      </c>
      <c r="D3785" s="53">
        <v>249975000</v>
      </c>
      <c r="E3785" s="53">
        <v>0</v>
      </c>
      <c r="F3785" s="53">
        <f t="shared" si="1276"/>
        <v>249975000</v>
      </c>
      <c r="G3785" s="53">
        <f t="shared" si="1277"/>
        <v>25000</v>
      </c>
      <c r="H3785" s="67">
        <f t="shared" si="1278"/>
        <v>99.99</v>
      </c>
    </row>
    <row r="3786" spans="1:14">
      <c r="A3786" s="61" t="s">
        <v>479</v>
      </c>
      <c r="B3786" s="62" t="s">
        <v>480</v>
      </c>
      <c r="C3786" s="53"/>
      <c r="D3786" s="53">
        <v>0</v>
      </c>
      <c r="E3786" s="53"/>
      <c r="F3786" s="53">
        <f t="shared" si="1276"/>
        <v>0</v>
      </c>
      <c r="G3786" s="53"/>
      <c r="H3786" s="67"/>
    </row>
    <row r="3787" spans="1:14">
      <c r="A3787" s="61" t="s">
        <v>31</v>
      </c>
      <c r="B3787" s="33" t="s">
        <v>481</v>
      </c>
      <c r="C3787" s="53">
        <v>5000000</v>
      </c>
      <c r="D3787" s="53">
        <v>5000000</v>
      </c>
      <c r="E3787" s="53"/>
      <c r="F3787" s="53">
        <f t="shared" si="1276"/>
        <v>5000000</v>
      </c>
      <c r="G3787" s="53">
        <f t="shared" ref="G3787" si="1279">C3787-F3787</f>
        <v>0</v>
      </c>
      <c r="H3787" s="67">
        <f t="shared" ref="H3787" si="1280">F3787/C3787*100</f>
        <v>100</v>
      </c>
    </row>
    <row r="3788" spans="1:14">
      <c r="A3788" s="58" t="s">
        <v>50</v>
      </c>
      <c r="B3788" s="59" t="s">
        <v>51</v>
      </c>
      <c r="C3788" s="60"/>
      <c r="D3788" s="53"/>
      <c r="E3788" s="53"/>
      <c r="F3788" s="53"/>
      <c r="G3788" s="53"/>
      <c r="H3788" s="67"/>
      <c r="J3788" s="447"/>
      <c r="K3788" s="447"/>
      <c r="L3788" s="447"/>
      <c r="M3788" s="447"/>
      <c r="N3788" s="447"/>
    </row>
    <row r="3789" spans="1:14">
      <c r="A3789" s="61">
        <v>525112</v>
      </c>
      <c r="B3789" s="62" t="s">
        <v>32</v>
      </c>
      <c r="C3789" s="63"/>
      <c r="D3789" s="53"/>
      <c r="E3789" s="53"/>
      <c r="F3789" s="53"/>
      <c r="G3789" s="53"/>
      <c r="H3789" s="67"/>
      <c r="J3789" s="447"/>
      <c r="K3789" s="447"/>
      <c r="L3789" s="447"/>
      <c r="M3789" s="447"/>
      <c r="N3789" s="447"/>
    </row>
    <row r="3790" spans="1:14">
      <c r="A3790" s="66" t="s">
        <v>31</v>
      </c>
      <c r="B3790" s="33" t="s">
        <v>53</v>
      </c>
      <c r="C3790" s="53">
        <v>1650000</v>
      </c>
      <c r="D3790" s="53">
        <v>0</v>
      </c>
      <c r="E3790" s="53">
        <v>1540000</v>
      </c>
      <c r="F3790" s="53">
        <f t="shared" ref="F3790:F3791" si="1281">D3790+E3790</f>
        <v>1540000</v>
      </c>
      <c r="G3790" s="53">
        <f t="shared" ref="G3790:G3791" si="1282">C3790-F3790</f>
        <v>110000</v>
      </c>
      <c r="H3790" s="67">
        <f t="shared" ref="H3790:H3791" si="1283">F3790/C3790*100</f>
        <v>93.333333333333329</v>
      </c>
      <c r="J3790" s="448"/>
      <c r="K3790" s="448"/>
      <c r="L3790" s="448"/>
      <c r="M3790" s="448"/>
      <c r="N3790" s="448"/>
    </row>
    <row r="3791" spans="1:14">
      <c r="A3791" s="66" t="s">
        <v>31</v>
      </c>
      <c r="B3791" s="33" t="s">
        <v>54</v>
      </c>
      <c r="C3791" s="53">
        <v>1880000</v>
      </c>
      <c r="D3791" s="53">
        <v>350000</v>
      </c>
      <c r="E3791" s="53">
        <v>270000</v>
      </c>
      <c r="F3791" s="53">
        <f t="shared" si="1281"/>
        <v>620000</v>
      </c>
      <c r="G3791" s="53">
        <f t="shared" si="1282"/>
        <v>1260000</v>
      </c>
      <c r="H3791" s="67">
        <f t="shared" si="1283"/>
        <v>32.978723404255319</v>
      </c>
      <c r="I3791" s="24"/>
      <c r="J3791" s="448"/>
      <c r="K3791" s="448"/>
      <c r="L3791" s="448"/>
      <c r="M3791" s="448"/>
      <c r="N3791" s="448"/>
    </row>
    <row r="3792" spans="1:14">
      <c r="A3792" s="61">
        <v>525113</v>
      </c>
      <c r="B3792" s="62" t="s">
        <v>39</v>
      </c>
      <c r="C3792" s="63"/>
      <c r="D3792" s="53"/>
      <c r="E3792" s="53"/>
      <c r="F3792" s="53"/>
      <c r="G3792" s="53"/>
      <c r="H3792" s="67"/>
      <c r="J3792" s="448"/>
      <c r="K3792" s="448"/>
      <c r="L3792" s="448"/>
      <c r="M3792" s="448"/>
      <c r="N3792" s="448"/>
    </row>
    <row r="3793" spans="1:14">
      <c r="A3793" s="66" t="s">
        <v>31</v>
      </c>
      <c r="B3793" s="33" t="s">
        <v>52</v>
      </c>
      <c r="C3793" s="53">
        <v>2000000</v>
      </c>
      <c r="D3793" s="53">
        <v>2000000</v>
      </c>
      <c r="E3793" s="53">
        <v>0</v>
      </c>
      <c r="F3793" s="53">
        <f t="shared" ref="F3793" si="1284">D3793+E3793</f>
        <v>2000000</v>
      </c>
      <c r="G3793" s="53">
        <f t="shared" ref="G3793" si="1285">C3793-F3793</f>
        <v>0</v>
      </c>
      <c r="H3793" s="67">
        <f t="shared" ref="H3793" si="1286">F3793/C3793*100</f>
        <v>100</v>
      </c>
      <c r="J3793" s="448"/>
      <c r="K3793" s="448"/>
      <c r="L3793" s="448"/>
      <c r="M3793" s="448"/>
      <c r="N3793" s="448"/>
    </row>
    <row r="3794" spans="1:14">
      <c r="A3794" s="58" t="s">
        <v>56</v>
      </c>
      <c r="B3794" s="59" t="s">
        <v>57</v>
      </c>
      <c r="C3794" s="60"/>
      <c r="D3794" s="53"/>
      <c r="E3794" s="60"/>
      <c r="F3794" s="53"/>
      <c r="G3794" s="53"/>
      <c r="H3794" s="67"/>
      <c r="J3794" s="448"/>
      <c r="K3794" s="448"/>
      <c r="L3794" s="448"/>
      <c r="M3794" s="448"/>
      <c r="N3794" s="448"/>
    </row>
    <row r="3795" spans="1:14">
      <c r="A3795" s="61">
        <v>525111</v>
      </c>
      <c r="B3795" s="62" t="s">
        <v>30</v>
      </c>
      <c r="C3795" s="63"/>
      <c r="D3795" s="53"/>
      <c r="E3795" s="53"/>
      <c r="F3795" s="53"/>
      <c r="G3795" s="53"/>
      <c r="H3795" s="67"/>
      <c r="J3795" s="448"/>
      <c r="K3795" s="448"/>
      <c r="L3795" s="448"/>
      <c r="M3795" s="448"/>
      <c r="N3795" s="448"/>
    </row>
    <row r="3796" spans="1:14">
      <c r="A3796" s="66" t="s">
        <v>31</v>
      </c>
      <c r="B3796" s="33" t="s">
        <v>58</v>
      </c>
      <c r="C3796" s="53">
        <v>2000000</v>
      </c>
      <c r="D3796" s="53">
        <v>2000000</v>
      </c>
      <c r="E3796" s="53"/>
      <c r="F3796" s="53">
        <f t="shared" ref="F3796" si="1287">D3796+E3796</f>
        <v>2000000</v>
      </c>
      <c r="G3796" s="53">
        <f t="shared" ref="G3796" si="1288">C3796-F3796</f>
        <v>0</v>
      </c>
      <c r="H3796" s="67">
        <f t="shared" ref="H3796" si="1289">F3796/C3796*100</f>
        <v>100</v>
      </c>
      <c r="J3796" s="448"/>
      <c r="K3796" s="448"/>
      <c r="L3796" s="448"/>
      <c r="M3796" s="448"/>
      <c r="N3796" s="448"/>
    </row>
    <row r="3797" spans="1:14">
      <c r="A3797" s="61">
        <v>525112</v>
      </c>
      <c r="B3797" s="62" t="s">
        <v>32</v>
      </c>
      <c r="C3797" s="63"/>
      <c r="D3797" s="53"/>
      <c r="E3797" s="53"/>
      <c r="F3797" s="53"/>
      <c r="G3797" s="53"/>
      <c r="H3797" s="67"/>
      <c r="J3797" s="447"/>
      <c r="K3797" s="447"/>
      <c r="L3797" s="447"/>
      <c r="M3797" s="447"/>
      <c r="N3797" s="447"/>
    </row>
    <row r="3798" spans="1:14">
      <c r="A3798" s="66" t="s">
        <v>31</v>
      </c>
      <c r="B3798" s="33" t="s">
        <v>53</v>
      </c>
      <c r="C3798" s="53">
        <v>3250000</v>
      </c>
      <c r="D3798" s="53">
        <v>3250000</v>
      </c>
      <c r="E3798" s="53">
        <v>0</v>
      </c>
      <c r="F3798" s="53">
        <f t="shared" ref="F3798:F3799" si="1290">D3798+E3798</f>
        <v>3250000</v>
      </c>
      <c r="G3798" s="53">
        <f t="shared" ref="G3798:G3799" si="1291">C3798-F3798</f>
        <v>0</v>
      </c>
      <c r="H3798" s="67">
        <f t="shared" ref="H3798:H3799" si="1292">F3798/C3798*100</f>
        <v>100</v>
      </c>
      <c r="J3798" s="447"/>
      <c r="K3798" s="447"/>
      <c r="L3798" s="447"/>
      <c r="M3798" s="447"/>
      <c r="N3798" s="447"/>
    </row>
    <row r="3799" spans="1:14">
      <c r="A3799" s="66" t="s">
        <v>31</v>
      </c>
      <c r="B3799" s="33" t="s">
        <v>54</v>
      </c>
      <c r="C3799" s="53">
        <v>2000000</v>
      </c>
      <c r="D3799" s="53">
        <v>1984500</v>
      </c>
      <c r="E3799" s="53">
        <v>0</v>
      </c>
      <c r="F3799" s="53">
        <f t="shared" si="1290"/>
        <v>1984500</v>
      </c>
      <c r="G3799" s="53">
        <f t="shared" si="1291"/>
        <v>15500</v>
      </c>
      <c r="H3799" s="67">
        <f t="shared" si="1292"/>
        <v>99.224999999999994</v>
      </c>
    </row>
    <row r="3800" spans="1:14">
      <c r="A3800" s="61">
        <v>525115</v>
      </c>
      <c r="B3800" s="62" t="s">
        <v>43</v>
      </c>
      <c r="C3800" s="53"/>
      <c r="D3800" s="53"/>
      <c r="E3800" s="53"/>
      <c r="F3800" s="53"/>
      <c r="G3800" s="53"/>
      <c r="H3800" s="67"/>
    </row>
    <row r="3801" spans="1:14">
      <c r="A3801" s="66" t="s">
        <v>31</v>
      </c>
      <c r="B3801" s="33" t="s">
        <v>55</v>
      </c>
      <c r="C3801" s="53">
        <v>300000</v>
      </c>
      <c r="D3801" s="53">
        <v>300000</v>
      </c>
      <c r="E3801" s="53"/>
      <c r="F3801" s="53">
        <f t="shared" ref="F3801" si="1293">D3801+E3801</f>
        <v>300000</v>
      </c>
      <c r="G3801" s="53">
        <f t="shared" ref="G3801" si="1294">C3801-F3801</f>
        <v>0</v>
      </c>
      <c r="H3801" s="67">
        <f t="shared" ref="H3801" si="1295">F3801/C3801*100</f>
        <v>100</v>
      </c>
    </row>
    <row r="3802" spans="1:14">
      <c r="A3802" s="54">
        <v>52</v>
      </c>
      <c r="B3802" s="54" t="s">
        <v>61</v>
      </c>
      <c r="C3802" s="55"/>
      <c r="D3802" s="56"/>
      <c r="E3802" s="56"/>
      <c r="F3802" s="56"/>
      <c r="G3802" s="56"/>
      <c r="H3802" s="56"/>
    </row>
    <row r="3803" spans="1:14">
      <c r="A3803" s="58" t="s">
        <v>29</v>
      </c>
      <c r="B3803" s="59" t="s">
        <v>62</v>
      </c>
      <c r="C3803" s="60"/>
      <c r="D3803" s="53"/>
      <c r="E3803" s="60"/>
      <c r="F3803" s="53"/>
      <c r="G3803" s="53"/>
      <c r="H3803" s="67"/>
    </row>
    <row r="3804" spans="1:14">
      <c r="A3804" s="66">
        <v>525119</v>
      </c>
      <c r="B3804" s="33" t="s">
        <v>63</v>
      </c>
      <c r="C3804" s="53"/>
      <c r="D3804" s="53"/>
      <c r="E3804" s="53"/>
      <c r="F3804" s="53"/>
      <c r="G3804" s="53"/>
      <c r="H3804" s="67"/>
    </row>
    <row r="3805" spans="1:14">
      <c r="A3805" s="66" t="s">
        <v>31</v>
      </c>
      <c r="B3805" s="33" t="s">
        <v>64</v>
      </c>
      <c r="C3805" s="53"/>
      <c r="D3805" s="53"/>
      <c r="E3805" s="53"/>
      <c r="F3805" s="53"/>
      <c r="G3805" s="53"/>
      <c r="H3805" s="67"/>
    </row>
    <row r="3806" spans="1:14">
      <c r="A3806" s="66" t="s">
        <v>31</v>
      </c>
      <c r="B3806" s="33" t="s">
        <v>679</v>
      </c>
      <c r="C3806" s="53">
        <v>1500000</v>
      </c>
      <c r="D3806" s="53">
        <v>0</v>
      </c>
      <c r="E3806" s="53">
        <v>0</v>
      </c>
      <c r="F3806" s="53">
        <f t="shared" ref="F3806:F3808" si="1296">D3806+E3806</f>
        <v>0</v>
      </c>
      <c r="G3806" s="53">
        <f t="shared" ref="G3806:G3808" si="1297">C3806-F3806</f>
        <v>1500000</v>
      </c>
      <c r="H3806" s="67">
        <f t="shared" ref="H3806:H3808" si="1298">F3806/C3806*100</f>
        <v>0</v>
      </c>
    </row>
    <row r="3807" spans="1:14">
      <c r="A3807" s="66"/>
      <c r="B3807" s="33" t="s">
        <v>680</v>
      </c>
      <c r="C3807" s="53">
        <v>7500000</v>
      </c>
      <c r="D3807" s="53">
        <v>0</v>
      </c>
      <c r="E3807" s="53"/>
      <c r="F3807" s="53">
        <f t="shared" si="1296"/>
        <v>0</v>
      </c>
      <c r="G3807" s="53">
        <f t="shared" si="1297"/>
        <v>7500000</v>
      </c>
      <c r="H3807" s="67">
        <f t="shared" si="1298"/>
        <v>0</v>
      </c>
    </row>
    <row r="3808" spans="1:14">
      <c r="A3808" s="66" t="s">
        <v>31</v>
      </c>
      <c r="B3808" s="33" t="s">
        <v>681</v>
      </c>
      <c r="C3808" s="53">
        <v>1500000</v>
      </c>
      <c r="D3808" s="53">
        <v>0</v>
      </c>
      <c r="E3808" s="53">
        <v>0</v>
      </c>
      <c r="F3808" s="53">
        <f t="shared" si="1296"/>
        <v>0</v>
      </c>
      <c r="G3808" s="53">
        <f t="shared" si="1297"/>
        <v>1500000</v>
      </c>
      <c r="H3808" s="67">
        <f t="shared" si="1298"/>
        <v>0</v>
      </c>
    </row>
    <row r="3809" spans="1:8">
      <c r="A3809" s="66" t="s">
        <v>31</v>
      </c>
      <c r="B3809" s="33" t="s">
        <v>67</v>
      </c>
      <c r="C3809" s="53"/>
      <c r="D3809" s="53"/>
      <c r="E3809" s="53"/>
      <c r="F3809" s="53"/>
      <c r="G3809" s="53"/>
      <c r="H3809" s="67"/>
    </row>
    <row r="3810" spans="1:8">
      <c r="A3810" s="66" t="s">
        <v>31</v>
      </c>
      <c r="B3810" s="33" t="s">
        <v>679</v>
      </c>
      <c r="C3810" s="53">
        <v>1500000</v>
      </c>
      <c r="D3810" s="53">
        <v>0</v>
      </c>
      <c r="E3810" s="53">
        <v>0</v>
      </c>
      <c r="F3810" s="53">
        <f t="shared" ref="F3810:F3812" si="1299">D3810+E3810</f>
        <v>0</v>
      </c>
      <c r="G3810" s="53">
        <f t="shared" ref="G3810:G3812" si="1300">C3810-F3810</f>
        <v>1500000</v>
      </c>
      <c r="H3810" s="67">
        <f t="shared" ref="H3810:H3812" si="1301">F3810/C3810*100</f>
        <v>0</v>
      </c>
    </row>
    <row r="3811" spans="1:8">
      <c r="A3811" s="66"/>
      <c r="B3811" s="33" t="s">
        <v>680</v>
      </c>
      <c r="C3811" s="53">
        <v>14800000</v>
      </c>
      <c r="D3811" s="53">
        <v>0</v>
      </c>
      <c r="E3811" s="53"/>
      <c r="F3811" s="53">
        <f t="shared" si="1299"/>
        <v>0</v>
      </c>
      <c r="G3811" s="53">
        <f t="shared" si="1300"/>
        <v>14800000</v>
      </c>
      <c r="H3811" s="67">
        <f t="shared" si="1301"/>
        <v>0</v>
      </c>
    </row>
    <row r="3812" spans="1:8">
      <c r="A3812" s="66" t="s">
        <v>31</v>
      </c>
      <c r="B3812" s="33" t="s">
        <v>681</v>
      </c>
      <c r="C3812" s="53">
        <v>11100000</v>
      </c>
      <c r="D3812" s="53">
        <v>0</v>
      </c>
      <c r="E3812" s="53">
        <v>0</v>
      </c>
      <c r="F3812" s="53">
        <f t="shared" si="1299"/>
        <v>0</v>
      </c>
      <c r="G3812" s="53">
        <f t="shared" si="1300"/>
        <v>11100000</v>
      </c>
      <c r="H3812" s="67">
        <f t="shared" si="1301"/>
        <v>0</v>
      </c>
    </row>
    <row r="3813" spans="1:8">
      <c r="A3813" s="66" t="s">
        <v>682</v>
      </c>
      <c r="B3813" s="33" t="s">
        <v>39</v>
      </c>
      <c r="C3813" s="53"/>
      <c r="D3813" s="53"/>
      <c r="E3813" s="53"/>
      <c r="F3813" s="53"/>
      <c r="G3813" s="53"/>
      <c r="H3813" s="67"/>
    </row>
    <row r="3814" spans="1:8" ht="15">
      <c r="A3814" s="436" t="s">
        <v>31</v>
      </c>
      <c r="B3814" s="33" t="s">
        <v>64</v>
      </c>
      <c r="C3814" s="53"/>
      <c r="D3814" s="53"/>
      <c r="E3814" s="53"/>
      <c r="F3814" s="53"/>
      <c r="G3814" s="53"/>
      <c r="H3814" s="67"/>
    </row>
    <row r="3815" spans="1:8" ht="15">
      <c r="A3815" s="436" t="s">
        <v>31</v>
      </c>
      <c r="B3815" s="33" t="s">
        <v>683</v>
      </c>
      <c r="C3815" s="53">
        <v>27000000</v>
      </c>
      <c r="D3815" s="53">
        <v>0</v>
      </c>
      <c r="E3815" s="53"/>
      <c r="F3815" s="53">
        <f t="shared" ref="F3815" si="1302">D3815+E3815</f>
        <v>0</v>
      </c>
      <c r="G3815" s="53">
        <f t="shared" ref="G3815" si="1303">C3815-F3815</f>
        <v>27000000</v>
      </c>
      <c r="H3815" s="67">
        <f t="shared" ref="H3815" si="1304">F3815/C3815*100</f>
        <v>0</v>
      </c>
    </row>
    <row r="3816" spans="1:8" ht="15">
      <c r="A3816" s="436" t="s">
        <v>31</v>
      </c>
      <c r="B3816" s="33" t="s">
        <v>684</v>
      </c>
      <c r="C3816" s="53"/>
      <c r="D3816" s="53"/>
      <c r="E3816" s="53"/>
      <c r="F3816" s="53"/>
      <c r="G3816" s="53"/>
      <c r="H3816" s="67"/>
    </row>
    <row r="3817" spans="1:8" ht="15">
      <c r="A3817" s="436" t="s">
        <v>31</v>
      </c>
      <c r="B3817" s="33" t="s">
        <v>685</v>
      </c>
      <c r="C3817" s="53">
        <v>27000000</v>
      </c>
      <c r="D3817" s="53">
        <v>0</v>
      </c>
      <c r="E3817" s="53"/>
      <c r="F3817" s="53">
        <f t="shared" ref="F3817" si="1305">D3817+E3817</f>
        <v>0</v>
      </c>
      <c r="G3817" s="53">
        <f t="shared" ref="G3817" si="1306">C3817-F3817</f>
        <v>27000000</v>
      </c>
      <c r="H3817" s="67">
        <f t="shared" ref="H3817" si="1307">F3817/C3817*100</f>
        <v>0</v>
      </c>
    </row>
    <row r="3818" spans="1:8">
      <c r="A3818" s="66" t="s">
        <v>686</v>
      </c>
      <c r="B3818" s="33" t="s">
        <v>43</v>
      </c>
      <c r="C3818" s="53"/>
      <c r="D3818" s="53"/>
      <c r="E3818" s="53"/>
      <c r="F3818" s="53"/>
      <c r="G3818" s="53"/>
      <c r="H3818" s="67"/>
    </row>
    <row r="3819" spans="1:8" ht="15">
      <c r="A3819" s="436" t="s">
        <v>31</v>
      </c>
      <c r="B3819" s="33" t="s">
        <v>64</v>
      </c>
      <c r="C3819" s="53"/>
      <c r="D3819" s="53"/>
      <c r="E3819" s="53"/>
      <c r="F3819" s="53"/>
      <c r="G3819" s="53"/>
      <c r="H3819" s="67"/>
    </row>
    <row r="3820" spans="1:8" ht="15">
      <c r="A3820" s="436" t="s">
        <v>31</v>
      </c>
      <c r="B3820" s="33" t="s">
        <v>687</v>
      </c>
      <c r="C3820" s="53">
        <v>1750000</v>
      </c>
      <c r="D3820" s="53">
        <v>0</v>
      </c>
      <c r="E3820" s="53"/>
      <c r="F3820" s="53">
        <f t="shared" ref="F3820" si="1308">D3820+E3820</f>
        <v>0</v>
      </c>
      <c r="G3820" s="53">
        <f t="shared" ref="G3820" si="1309">C3820-F3820</f>
        <v>1750000</v>
      </c>
      <c r="H3820" s="67">
        <f t="shared" ref="H3820" si="1310">F3820/C3820*100</f>
        <v>0</v>
      </c>
    </row>
    <row r="3821" spans="1:8">
      <c r="A3821" s="66" t="s">
        <v>688</v>
      </c>
      <c r="B3821" s="33" t="s">
        <v>63</v>
      </c>
      <c r="C3821" s="53"/>
      <c r="D3821" s="53"/>
      <c r="E3821" s="53"/>
      <c r="F3821" s="53"/>
      <c r="G3821" s="53"/>
      <c r="H3821" s="67"/>
    </row>
    <row r="3822" spans="1:8" ht="15">
      <c r="A3822" s="436" t="s">
        <v>31</v>
      </c>
      <c r="B3822" s="33" t="s">
        <v>64</v>
      </c>
      <c r="C3822" s="53"/>
      <c r="D3822" s="53"/>
      <c r="E3822" s="53"/>
      <c r="F3822" s="53"/>
      <c r="G3822" s="53"/>
      <c r="H3822" s="67"/>
    </row>
    <row r="3823" spans="1:8" ht="15">
      <c r="A3823" s="436" t="s">
        <v>31</v>
      </c>
      <c r="B3823" s="33" t="s">
        <v>693</v>
      </c>
      <c r="C3823" s="53">
        <v>9200000</v>
      </c>
      <c r="D3823" s="53">
        <v>0</v>
      </c>
      <c r="E3823" s="53"/>
      <c r="F3823" s="53">
        <f t="shared" ref="F3823" si="1311">D3823+E3823</f>
        <v>0</v>
      </c>
      <c r="G3823" s="53">
        <f t="shared" ref="G3823" si="1312">C3823-F3823</f>
        <v>9200000</v>
      </c>
      <c r="H3823" s="67">
        <f t="shared" ref="H3823" si="1313">F3823/C3823*100</f>
        <v>0</v>
      </c>
    </row>
    <row r="3824" spans="1:8" ht="15">
      <c r="A3824" s="436" t="s">
        <v>31</v>
      </c>
      <c r="B3824" s="33" t="s">
        <v>684</v>
      </c>
      <c r="C3824" s="53"/>
      <c r="D3824" s="53"/>
      <c r="E3824" s="53"/>
      <c r="F3824" s="53"/>
      <c r="G3824" s="53"/>
      <c r="H3824" s="67"/>
    </row>
    <row r="3825" spans="1:8" ht="15">
      <c r="A3825" s="436" t="s">
        <v>31</v>
      </c>
      <c r="B3825" s="33" t="s">
        <v>689</v>
      </c>
      <c r="C3825" s="53">
        <v>750000</v>
      </c>
      <c r="D3825" s="53">
        <v>0</v>
      </c>
      <c r="E3825" s="53"/>
      <c r="F3825" s="53">
        <f t="shared" ref="F3825:F3826" si="1314">D3825+E3825</f>
        <v>0</v>
      </c>
      <c r="G3825" s="53">
        <f t="shared" ref="G3825:G3826" si="1315">C3825-F3825</f>
        <v>750000</v>
      </c>
      <c r="H3825" s="67">
        <f t="shared" ref="H3825:H3826" si="1316">F3825/C3825*100</f>
        <v>0</v>
      </c>
    </row>
    <row r="3826" spans="1:8" ht="15">
      <c r="A3826" s="436" t="s">
        <v>31</v>
      </c>
      <c r="B3826" s="33" t="s">
        <v>690</v>
      </c>
      <c r="C3826" s="53">
        <v>14800000</v>
      </c>
      <c r="D3826" s="53">
        <v>0</v>
      </c>
      <c r="E3826" s="53"/>
      <c r="F3826" s="53">
        <f t="shared" si="1314"/>
        <v>0</v>
      </c>
      <c r="G3826" s="53">
        <f t="shared" si="1315"/>
        <v>14800000</v>
      </c>
      <c r="H3826" s="67">
        <f t="shared" si="1316"/>
        <v>0</v>
      </c>
    </row>
    <row r="3827" spans="1:8" ht="15">
      <c r="A3827" s="436" t="s">
        <v>31</v>
      </c>
      <c r="B3827" s="33" t="s">
        <v>691</v>
      </c>
      <c r="C3827" s="53"/>
      <c r="D3827" s="53"/>
      <c r="E3827" s="53"/>
      <c r="F3827" s="53"/>
      <c r="G3827" s="53"/>
      <c r="H3827" s="67"/>
    </row>
    <row r="3828" spans="1:8" ht="15">
      <c r="A3828" s="436" t="s">
        <v>31</v>
      </c>
      <c r="B3828" s="33" t="s">
        <v>692</v>
      </c>
      <c r="C3828" s="53">
        <v>2400000</v>
      </c>
      <c r="D3828" s="53">
        <v>0</v>
      </c>
      <c r="E3828" s="53"/>
      <c r="F3828" s="53">
        <f t="shared" ref="F3828" si="1317">D3828+E3828</f>
        <v>0</v>
      </c>
      <c r="G3828" s="53">
        <f t="shared" ref="G3828" si="1318">C3828-F3828</f>
        <v>2400000</v>
      </c>
      <c r="H3828" s="67">
        <f t="shared" ref="H3828" si="1319">F3828/C3828*100</f>
        <v>0</v>
      </c>
    </row>
    <row r="3829" spans="1:8">
      <c r="A3829" s="66">
        <v>525121</v>
      </c>
      <c r="B3829" s="33" t="s">
        <v>70</v>
      </c>
      <c r="C3829" s="53"/>
      <c r="D3829" s="53"/>
      <c r="E3829" s="53"/>
      <c r="F3829" s="53"/>
      <c r="G3829" s="53"/>
      <c r="H3829" s="67"/>
    </row>
    <row r="3830" spans="1:8">
      <c r="A3830" s="66" t="s">
        <v>31</v>
      </c>
      <c r="B3830" s="33" t="s">
        <v>71</v>
      </c>
      <c r="C3830" s="53">
        <v>27170000</v>
      </c>
      <c r="D3830" s="53">
        <v>24122200</v>
      </c>
      <c r="E3830" s="53">
        <v>0</v>
      </c>
      <c r="F3830" s="53">
        <f t="shared" ref="F3830:F3831" si="1320">D3830+E3830</f>
        <v>24122200</v>
      </c>
      <c r="G3830" s="53">
        <f t="shared" ref="G3830:G3831" si="1321">C3830-F3830</f>
        <v>3047800</v>
      </c>
      <c r="H3830" s="67">
        <f t="shared" ref="H3830:H3831" si="1322">F3830/C3830*100</f>
        <v>88.782480677217521</v>
      </c>
    </row>
    <row r="3831" spans="1:8">
      <c r="A3831" s="66" t="s">
        <v>31</v>
      </c>
      <c r="B3831" s="33" t="s">
        <v>72</v>
      </c>
      <c r="C3831" s="53">
        <v>95880000</v>
      </c>
      <c r="D3831" s="53">
        <v>85729600</v>
      </c>
      <c r="E3831" s="53">
        <v>0</v>
      </c>
      <c r="F3831" s="53">
        <f t="shared" si="1320"/>
        <v>85729600</v>
      </c>
      <c r="G3831" s="53">
        <f t="shared" si="1321"/>
        <v>10150400</v>
      </c>
      <c r="H3831" s="67">
        <f t="shared" si="1322"/>
        <v>89.413433458489777</v>
      </c>
    </row>
    <row r="3832" spans="1:8">
      <c r="A3832" s="58" t="s">
        <v>50</v>
      </c>
      <c r="B3832" s="59" t="s">
        <v>51</v>
      </c>
      <c r="C3832" s="60"/>
      <c r="D3832" s="53"/>
      <c r="E3832" s="53"/>
      <c r="F3832" s="53"/>
      <c r="G3832" s="53"/>
      <c r="H3832" s="67"/>
    </row>
    <row r="3833" spans="1:8">
      <c r="A3833" s="66">
        <v>525113</v>
      </c>
      <c r="B3833" s="33" t="s">
        <v>39</v>
      </c>
      <c r="C3833" s="53"/>
      <c r="D3833" s="53"/>
      <c r="E3833" s="53"/>
      <c r="F3833" s="53"/>
      <c r="G3833" s="53"/>
      <c r="H3833" s="67"/>
    </row>
    <row r="3834" spans="1:8">
      <c r="A3834" s="66" t="s">
        <v>31</v>
      </c>
      <c r="B3834" s="33" t="s">
        <v>73</v>
      </c>
      <c r="C3834" s="53">
        <v>10500000</v>
      </c>
      <c r="D3834" s="53">
        <v>5250000</v>
      </c>
      <c r="E3834" s="53">
        <v>0</v>
      </c>
      <c r="F3834" s="53">
        <f t="shared" ref="F3834:F3836" si="1323">D3834+E3834</f>
        <v>5250000</v>
      </c>
      <c r="G3834" s="53">
        <f t="shared" ref="G3834:G3836" si="1324">C3834-F3834</f>
        <v>5250000</v>
      </c>
      <c r="H3834" s="67">
        <f t="shared" ref="H3834:H3836" si="1325">F3834/C3834*100</f>
        <v>50</v>
      </c>
    </row>
    <row r="3835" spans="1:8">
      <c r="A3835" s="66" t="s">
        <v>31</v>
      </c>
      <c r="B3835" s="33" t="s">
        <v>74</v>
      </c>
      <c r="C3835" s="53">
        <v>10000000</v>
      </c>
      <c r="D3835" s="53">
        <v>3050000</v>
      </c>
      <c r="E3835" s="53">
        <v>0</v>
      </c>
      <c r="F3835" s="53">
        <f t="shared" si="1323"/>
        <v>3050000</v>
      </c>
      <c r="G3835" s="53">
        <f t="shared" si="1324"/>
        <v>6950000</v>
      </c>
      <c r="H3835" s="67">
        <f t="shared" si="1325"/>
        <v>30.5</v>
      </c>
    </row>
    <row r="3836" spans="1:8">
      <c r="A3836" s="66"/>
      <c r="B3836" s="33" t="s">
        <v>158</v>
      </c>
      <c r="C3836" s="53">
        <v>8000000</v>
      </c>
      <c r="D3836" s="53">
        <v>0</v>
      </c>
      <c r="E3836" s="53">
        <v>1350000</v>
      </c>
      <c r="F3836" s="53">
        <f t="shared" si="1323"/>
        <v>1350000</v>
      </c>
      <c r="G3836" s="53">
        <f t="shared" si="1324"/>
        <v>6650000</v>
      </c>
      <c r="H3836" s="67">
        <f t="shared" si="1325"/>
        <v>16.875</v>
      </c>
    </row>
    <row r="3837" spans="1:8">
      <c r="A3837" s="66">
        <v>525115</v>
      </c>
      <c r="B3837" s="33" t="s">
        <v>43</v>
      </c>
      <c r="C3837" s="53"/>
      <c r="D3837" s="53"/>
      <c r="E3837" s="53"/>
      <c r="F3837" s="53"/>
      <c r="G3837" s="53"/>
      <c r="H3837" s="67"/>
    </row>
    <row r="3838" spans="1:8">
      <c r="A3838" s="66" t="s">
        <v>31</v>
      </c>
      <c r="B3838" s="33" t="s">
        <v>160</v>
      </c>
      <c r="C3838" s="53">
        <v>3450000</v>
      </c>
      <c r="D3838" s="53">
        <v>0</v>
      </c>
      <c r="E3838" s="53">
        <v>0</v>
      </c>
      <c r="F3838" s="53">
        <f t="shared" ref="F3838" si="1326">D3838+E3838</f>
        <v>0</v>
      </c>
      <c r="G3838" s="53">
        <f t="shared" ref="G3838" si="1327">C3838-F3838</f>
        <v>3450000</v>
      </c>
      <c r="H3838" s="67">
        <f t="shared" ref="H3838" si="1328">F3838/C3838*100</f>
        <v>0</v>
      </c>
    </row>
    <row r="3839" spans="1:8">
      <c r="A3839" s="66" t="s">
        <v>31</v>
      </c>
      <c r="B3839" s="423" t="s">
        <v>159</v>
      </c>
      <c r="C3839" s="26"/>
      <c r="D3839" s="25"/>
      <c r="E3839" s="11"/>
      <c r="F3839" s="425"/>
      <c r="G3839" s="25"/>
      <c r="H3839" s="10"/>
    </row>
    <row r="3840" spans="1:8">
      <c r="A3840" s="66" t="s">
        <v>31</v>
      </c>
      <c r="B3840" s="33" t="s">
        <v>76</v>
      </c>
      <c r="C3840" s="53">
        <v>3000000</v>
      </c>
      <c r="D3840" s="53">
        <v>3000000</v>
      </c>
      <c r="E3840" s="53">
        <v>0</v>
      </c>
      <c r="F3840" s="53">
        <f t="shared" ref="F3840" si="1329">D3840+E3840</f>
        <v>3000000</v>
      </c>
      <c r="G3840" s="53">
        <f t="shared" ref="G3840" si="1330">C3840-F3840</f>
        <v>0</v>
      </c>
      <c r="H3840" s="67">
        <f t="shared" ref="H3840" si="1331">F3840/C3840*100</f>
        <v>100</v>
      </c>
    </row>
    <row r="3841" spans="1:8">
      <c r="A3841" s="58" t="s">
        <v>56</v>
      </c>
      <c r="B3841" s="59" t="s">
        <v>77</v>
      </c>
      <c r="C3841" s="60"/>
      <c r="D3841" s="53"/>
      <c r="E3841" s="60"/>
      <c r="F3841" s="53"/>
      <c r="G3841" s="53"/>
      <c r="H3841" s="67"/>
    </row>
    <row r="3842" spans="1:8">
      <c r="A3842" s="66">
        <v>525113</v>
      </c>
      <c r="B3842" s="33" t="s">
        <v>39</v>
      </c>
      <c r="C3842" s="53"/>
      <c r="D3842" s="53"/>
      <c r="E3842" s="53"/>
      <c r="F3842" s="53"/>
      <c r="G3842" s="53"/>
      <c r="H3842" s="67"/>
    </row>
    <row r="3843" spans="1:8">
      <c r="A3843" s="66" t="s">
        <v>31</v>
      </c>
      <c r="B3843" s="33" t="s">
        <v>78</v>
      </c>
      <c r="C3843" s="53">
        <v>6300000</v>
      </c>
      <c r="D3843" s="53">
        <v>3300000</v>
      </c>
      <c r="E3843" s="53"/>
      <c r="F3843" s="53">
        <f t="shared" ref="F3843:F3845" si="1332">D3843+E3843</f>
        <v>3300000</v>
      </c>
      <c r="G3843" s="53">
        <f t="shared" ref="G3843:G3845" si="1333">C3843-F3843</f>
        <v>3000000</v>
      </c>
      <c r="H3843" s="67">
        <f t="shared" ref="H3843:H3845" si="1334">F3843/C3843*100</f>
        <v>52.380952380952387</v>
      </c>
    </row>
    <row r="3844" spans="1:8">
      <c r="A3844" s="66" t="s">
        <v>31</v>
      </c>
      <c r="B3844" s="33" t="s">
        <v>79</v>
      </c>
      <c r="C3844" s="53">
        <v>16000000</v>
      </c>
      <c r="D3844" s="53">
        <v>1950000</v>
      </c>
      <c r="E3844" s="53">
        <v>0</v>
      </c>
      <c r="F3844" s="53">
        <f t="shared" si="1332"/>
        <v>1950000</v>
      </c>
      <c r="G3844" s="53">
        <f t="shared" si="1333"/>
        <v>14050000</v>
      </c>
      <c r="H3844" s="67">
        <f t="shared" si="1334"/>
        <v>12.1875</v>
      </c>
    </row>
    <row r="3845" spans="1:8">
      <c r="A3845" s="66"/>
      <c r="B3845" s="33" t="s">
        <v>158</v>
      </c>
      <c r="C3845" s="53">
        <v>22000000</v>
      </c>
      <c r="D3845" s="53">
        <v>0</v>
      </c>
      <c r="E3845" s="53">
        <v>0</v>
      </c>
      <c r="F3845" s="53">
        <f t="shared" si="1332"/>
        <v>0</v>
      </c>
      <c r="G3845" s="53">
        <f t="shared" si="1333"/>
        <v>22000000</v>
      </c>
      <c r="H3845" s="67">
        <f t="shared" si="1334"/>
        <v>0</v>
      </c>
    </row>
    <row r="3846" spans="1:8">
      <c r="A3846" s="66">
        <v>525115</v>
      </c>
      <c r="B3846" s="33" t="s">
        <v>43</v>
      </c>
      <c r="C3846" s="53"/>
      <c r="D3846" s="53"/>
      <c r="E3846" s="53"/>
      <c r="F3846" s="53"/>
      <c r="G3846" s="53"/>
      <c r="H3846" s="67"/>
    </row>
    <row r="3847" spans="1:8">
      <c r="A3847" s="66" t="s">
        <v>31</v>
      </c>
      <c r="B3847" s="33" t="s">
        <v>75</v>
      </c>
      <c r="C3847" s="53">
        <v>3300000</v>
      </c>
      <c r="D3847" s="53">
        <v>3300000</v>
      </c>
      <c r="E3847" s="53">
        <v>0</v>
      </c>
      <c r="F3847" s="53">
        <f t="shared" ref="F3847:F3848" si="1335">D3847+E3847</f>
        <v>3300000</v>
      </c>
      <c r="G3847" s="53">
        <f t="shared" ref="G3847:G3848" si="1336">C3847-F3847</f>
        <v>0</v>
      </c>
      <c r="H3847" s="67">
        <f t="shared" ref="H3847:H3848" si="1337">F3847/C3847*100</f>
        <v>100</v>
      </c>
    </row>
    <row r="3848" spans="1:8">
      <c r="A3848" s="66" t="s">
        <v>31</v>
      </c>
      <c r="B3848" s="33" t="s">
        <v>81</v>
      </c>
      <c r="C3848" s="53">
        <v>2400000</v>
      </c>
      <c r="D3848" s="53">
        <v>2400000</v>
      </c>
      <c r="E3848" s="53">
        <v>0</v>
      </c>
      <c r="F3848" s="53">
        <f t="shared" si="1335"/>
        <v>2400000</v>
      </c>
      <c r="G3848" s="53">
        <f t="shared" si="1336"/>
        <v>0</v>
      </c>
      <c r="H3848" s="67">
        <f t="shared" si="1337"/>
        <v>100</v>
      </c>
    </row>
    <row r="3849" spans="1:8">
      <c r="A3849" s="54">
        <v>53</v>
      </c>
      <c r="B3849" s="54" t="s">
        <v>82</v>
      </c>
      <c r="C3849" s="55"/>
      <c r="D3849" s="56"/>
      <c r="E3849" s="56"/>
      <c r="F3849" s="56"/>
      <c r="G3849" s="56"/>
      <c r="H3849" s="56"/>
    </row>
    <row r="3850" spans="1:8">
      <c r="A3850" s="58" t="s">
        <v>50</v>
      </c>
      <c r="B3850" s="59" t="s">
        <v>51</v>
      </c>
      <c r="C3850" s="60"/>
      <c r="D3850" s="53"/>
      <c r="E3850" s="60"/>
      <c r="F3850" s="53"/>
      <c r="G3850" s="53"/>
      <c r="H3850" s="67"/>
    </row>
    <row r="3851" spans="1:8">
      <c r="A3851" s="66">
        <v>525113</v>
      </c>
      <c r="B3851" s="33" t="s">
        <v>39</v>
      </c>
      <c r="C3851" s="53"/>
      <c r="D3851" s="53"/>
      <c r="E3851" s="53"/>
      <c r="F3851" s="53"/>
      <c r="G3851" s="53"/>
      <c r="H3851" s="67"/>
    </row>
    <row r="3852" spans="1:8">
      <c r="A3852" s="66" t="s">
        <v>31</v>
      </c>
      <c r="B3852" s="33" t="s">
        <v>103</v>
      </c>
      <c r="C3852" s="53">
        <v>1400000</v>
      </c>
      <c r="D3852" s="53">
        <v>1400000</v>
      </c>
      <c r="E3852" s="53">
        <v>0</v>
      </c>
      <c r="F3852" s="53">
        <f t="shared" ref="F3852:F3853" si="1338">D3852+E3852</f>
        <v>1400000</v>
      </c>
      <c r="G3852" s="53">
        <f t="shared" ref="G3852:G3853" si="1339">C3852-F3852</f>
        <v>0</v>
      </c>
      <c r="H3852" s="67">
        <f t="shared" ref="H3852:H3853" si="1340">F3852/C3852*100</f>
        <v>100</v>
      </c>
    </row>
    <row r="3853" spans="1:8">
      <c r="A3853" s="66"/>
      <c r="B3853" s="33" t="s">
        <v>491</v>
      </c>
      <c r="C3853" s="53">
        <v>2409000</v>
      </c>
      <c r="D3853" s="53">
        <v>2350000</v>
      </c>
      <c r="E3853" s="53">
        <v>0</v>
      </c>
      <c r="F3853" s="53">
        <f t="shared" si="1338"/>
        <v>2350000</v>
      </c>
      <c r="G3853" s="53">
        <f t="shared" si="1339"/>
        <v>59000</v>
      </c>
      <c r="H3853" s="67">
        <f t="shared" si="1340"/>
        <v>97.55085097550851</v>
      </c>
    </row>
    <row r="3854" spans="1:8">
      <c r="A3854" s="66">
        <v>525115</v>
      </c>
      <c r="B3854" s="33" t="s">
        <v>43</v>
      </c>
      <c r="C3854" s="53"/>
      <c r="D3854" s="53"/>
      <c r="E3854" s="53"/>
      <c r="F3854" s="53"/>
      <c r="G3854" s="53"/>
      <c r="H3854" s="67"/>
    </row>
    <row r="3855" spans="1:8">
      <c r="A3855" s="66" t="s">
        <v>31</v>
      </c>
      <c r="B3855" s="33" t="s">
        <v>392</v>
      </c>
      <c r="C3855" s="53">
        <v>1100000</v>
      </c>
      <c r="D3855" s="53">
        <v>1080000</v>
      </c>
      <c r="E3855" s="53"/>
      <c r="F3855" s="53">
        <f t="shared" ref="F3855:F3861" si="1341">D3855+E3855</f>
        <v>1080000</v>
      </c>
      <c r="G3855" s="53">
        <f t="shared" ref="G3855:G3861" si="1342">C3855-F3855</f>
        <v>20000</v>
      </c>
      <c r="H3855" s="67">
        <f t="shared" ref="H3855:H3861" si="1343">F3855/C3855*100</f>
        <v>98.181818181818187</v>
      </c>
    </row>
    <row r="3856" spans="1:8">
      <c r="A3856" s="66" t="s">
        <v>31</v>
      </c>
      <c r="B3856" s="33" t="s">
        <v>445</v>
      </c>
      <c r="C3856" s="53">
        <v>300000</v>
      </c>
      <c r="D3856" s="53">
        <v>300000</v>
      </c>
      <c r="E3856" s="53">
        <v>0</v>
      </c>
      <c r="F3856" s="53">
        <f t="shared" si="1341"/>
        <v>300000</v>
      </c>
      <c r="G3856" s="53">
        <f t="shared" si="1342"/>
        <v>0</v>
      </c>
      <c r="H3856" s="67">
        <f t="shared" si="1343"/>
        <v>100</v>
      </c>
    </row>
    <row r="3857" spans="1:8">
      <c r="A3857" s="66" t="s">
        <v>31</v>
      </c>
      <c r="B3857" s="33" t="s">
        <v>394</v>
      </c>
      <c r="C3857" s="53">
        <v>6020000</v>
      </c>
      <c r="D3857" s="53">
        <v>5970000</v>
      </c>
      <c r="E3857" s="53">
        <v>0</v>
      </c>
      <c r="F3857" s="53">
        <f t="shared" si="1341"/>
        <v>5970000</v>
      </c>
      <c r="G3857" s="53">
        <f t="shared" si="1342"/>
        <v>50000</v>
      </c>
      <c r="H3857" s="67">
        <f t="shared" si="1343"/>
        <v>99.169435215946848</v>
      </c>
    </row>
    <row r="3858" spans="1:8">
      <c r="A3858" s="66" t="s">
        <v>31</v>
      </c>
      <c r="B3858" s="33" t="s">
        <v>395</v>
      </c>
      <c r="C3858" s="53">
        <v>2100000</v>
      </c>
      <c r="D3858" s="53">
        <v>2000000</v>
      </c>
      <c r="E3858" s="53"/>
      <c r="F3858" s="53">
        <f t="shared" si="1341"/>
        <v>2000000</v>
      </c>
      <c r="G3858" s="53">
        <f t="shared" si="1342"/>
        <v>100000</v>
      </c>
      <c r="H3858" s="67">
        <f t="shared" si="1343"/>
        <v>95.238095238095227</v>
      </c>
    </row>
    <row r="3859" spans="1:8">
      <c r="A3859" s="66"/>
      <c r="B3859" s="33" t="s">
        <v>396</v>
      </c>
      <c r="C3859" s="53">
        <v>5000000</v>
      </c>
      <c r="D3859" s="53">
        <v>5000000</v>
      </c>
      <c r="E3859" s="53">
        <v>0</v>
      </c>
      <c r="F3859" s="53">
        <f t="shared" si="1341"/>
        <v>5000000</v>
      </c>
      <c r="G3859" s="53">
        <f t="shared" si="1342"/>
        <v>0</v>
      </c>
      <c r="H3859" s="67">
        <f t="shared" si="1343"/>
        <v>100</v>
      </c>
    </row>
    <row r="3860" spans="1:8">
      <c r="A3860" s="66" t="s">
        <v>31</v>
      </c>
      <c r="B3860" s="33" t="s">
        <v>87</v>
      </c>
      <c r="C3860" s="53">
        <v>3600000</v>
      </c>
      <c r="D3860" s="53">
        <v>2400000</v>
      </c>
      <c r="E3860" s="53">
        <v>0</v>
      </c>
      <c r="F3860" s="53">
        <f t="shared" si="1341"/>
        <v>2400000</v>
      </c>
      <c r="G3860" s="53">
        <f t="shared" si="1342"/>
        <v>1200000</v>
      </c>
      <c r="H3860" s="67">
        <f t="shared" si="1343"/>
        <v>66.666666666666657</v>
      </c>
    </row>
    <row r="3861" spans="1:8">
      <c r="A3861" s="66" t="s">
        <v>31</v>
      </c>
      <c r="B3861" s="33" t="s">
        <v>88</v>
      </c>
      <c r="C3861" s="53">
        <v>1650000</v>
      </c>
      <c r="D3861" s="53">
        <v>1600000</v>
      </c>
      <c r="E3861" s="53">
        <v>0</v>
      </c>
      <c r="F3861" s="53">
        <f t="shared" si="1341"/>
        <v>1600000</v>
      </c>
      <c r="G3861" s="53">
        <f t="shared" si="1342"/>
        <v>50000</v>
      </c>
      <c r="H3861" s="67">
        <f t="shared" si="1343"/>
        <v>96.969696969696969</v>
      </c>
    </row>
    <row r="3862" spans="1:8">
      <c r="A3862" s="66">
        <v>525119</v>
      </c>
      <c r="B3862" s="33" t="s">
        <v>63</v>
      </c>
      <c r="C3862" s="53"/>
      <c r="D3862" s="53"/>
      <c r="E3862" s="53"/>
      <c r="F3862" s="53"/>
      <c r="G3862" s="53"/>
      <c r="H3862" s="67"/>
    </row>
    <row r="3863" spans="1:8">
      <c r="A3863" s="66" t="s">
        <v>31</v>
      </c>
      <c r="B3863" s="33" t="s">
        <v>89</v>
      </c>
      <c r="C3863" s="53">
        <v>1150000</v>
      </c>
      <c r="D3863" s="53">
        <v>1120000</v>
      </c>
      <c r="E3863" s="53">
        <v>0</v>
      </c>
      <c r="F3863" s="53">
        <f t="shared" ref="F3863:F3866" si="1344">D3863+E3863</f>
        <v>1120000</v>
      </c>
      <c r="G3863" s="53">
        <f t="shared" ref="G3863:G3866" si="1345">C3863-F3863</f>
        <v>30000</v>
      </c>
      <c r="H3863" s="67">
        <f t="shared" ref="H3863:H3866" si="1346">F3863/C3863*100</f>
        <v>97.391304347826093</v>
      </c>
    </row>
    <row r="3864" spans="1:8">
      <c r="A3864" s="66" t="s">
        <v>31</v>
      </c>
      <c r="B3864" s="33" t="s">
        <v>90</v>
      </c>
      <c r="C3864" s="53">
        <v>20000000</v>
      </c>
      <c r="D3864" s="53">
        <v>20000000</v>
      </c>
      <c r="E3864" s="53">
        <v>0</v>
      </c>
      <c r="F3864" s="53">
        <f t="shared" si="1344"/>
        <v>20000000</v>
      </c>
      <c r="G3864" s="53">
        <f t="shared" si="1345"/>
        <v>0</v>
      </c>
      <c r="H3864" s="67">
        <f t="shared" si="1346"/>
        <v>100</v>
      </c>
    </row>
    <row r="3865" spans="1:8">
      <c r="A3865" s="66" t="s">
        <v>31</v>
      </c>
      <c r="B3865" s="33" t="s">
        <v>99</v>
      </c>
      <c r="C3865" s="53">
        <v>45100000</v>
      </c>
      <c r="D3865" s="53">
        <v>45072000</v>
      </c>
      <c r="E3865" s="53">
        <v>0</v>
      </c>
      <c r="F3865" s="53">
        <f t="shared" si="1344"/>
        <v>45072000</v>
      </c>
      <c r="G3865" s="53">
        <f t="shared" si="1345"/>
        <v>28000</v>
      </c>
      <c r="H3865" s="67">
        <f t="shared" si="1346"/>
        <v>99.937915742793791</v>
      </c>
    </row>
    <row r="3866" spans="1:8">
      <c r="A3866" s="66" t="s">
        <v>31</v>
      </c>
      <c r="B3866" s="33" t="s">
        <v>101</v>
      </c>
      <c r="C3866" s="53">
        <v>23000000</v>
      </c>
      <c r="D3866" s="53">
        <v>23000000</v>
      </c>
      <c r="E3866" s="53">
        <v>0</v>
      </c>
      <c r="F3866" s="53">
        <f t="shared" si="1344"/>
        <v>23000000</v>
      </c>
      <c r="G3866" s="53">
        <f t="shared" si="1345"/>
        <v>0</v>
      </c>
      <c r="H3866" s="67">
        <f t="shared" si="1346"/>
        <v>100</v>
      </c>
    </row>
    <row r="3867" spans="1:8">
      <c r="A3867" s="58" t="s">
        <v>56</v>
      </c>
      <c r="B3867" s="59" t="s">
        <v>102</v>
      </c>
      <c r="C3867" s="53"/>
      <c r="D3867" s="53"/>
      <c r="E3867" s="60"/>
      <c r="F3867" s="53"/>
      <c r="G3867" s="53"/>
      <c r="H3867" s="67"/>
    </row>
    <row r="3868" spans="1:8">
      <c r="A3868" s="66">
        <v>525113</v>
      </c>
      <c r="B3868" s="33" t="s">
        <v>39</v>
      </c>
      <c r="C3868" s="53"/>
      <c r="D3868" s="53"/>
      <c r="E3868" s="53"/>
      <c r="F3868" s="53"/>
      <c r="G3868" s="53"/>
      <c r="H3868" s="67"/>
    </row>
    <row r="3869" spans="1:8">
      <c r="A3869" s="66" t="s">
        <v>31</v>
      </c>
      <c r="B3869" s="33" t="s">
        <v>694</v>
      </c>
      <c r="C3869" s="53">
        <v>2100000</v>
      </c>
      <c r="D3869" s="53">
        <v>0</v>
      </c>
      <c r="E3869" s="53">
        <v>2100000</v>
      </c>
      <c r="F3869" s="53">
        <f t="shared" ref="F3869" si="1347">D3869+E3869</f>
        <v>2100000</v>
      </c>
      <c r="G3869" s="53">
        <f t="shared" ref="G3869" si="1348">C3869-F3869</f>
        <v>0</v>
      </c>
      <c r="H3869" s="67">
        <f t="shared" ref="H3869" si="1349">F3869/C3869*100</f>
        <v>100</v>
      </c>
    </row>
    <row r="3870" spans="1:8">
      <c r="A3870" s="66">
        <v>525119</v>
      </c>
      <c r="B3870" s="33" t="s">
        <v>63</v>
      </c>
      <c r="C3870" s="53"/>
      <c r="D3870" s="53"/>
      <c r="E3870" s="53"/>
      <c r="F3870" s="53"/>
      <c r="G3870" s="53"/>
      <c r="H3870" s="67"/>
    </row>
    <row r="3871" spans="1:8">
      <c r="A3871" s="70" t="s">
        <v>31</v>
      </c>
      <c r="B3871" s="33" t="s">
        <v>117</v>
      </c>
      <c r="C3871" s="53">
        <v>20000000</v>
      </c>
      <c r="D3871" s="53">
        <v>0</v>
      </c>
      <c r="E3871" s="53">
        <v>0</v>
      </c>
      <c r="F3871" s="53">
        <f t="shared" ref="F3871" si="1350">D3871+E3871</f>
        <v>0</v>
      </c>
      <c r="G3871" s="53">
        <f t="shared" ref="G3871" si="1351">C3871-F3871</f>
        <v>20000000</v>
      </c>
      <c r="H3871" s="67">
        <f t="shared" ref="H3871" si="1352">F3871/C3871*100</f>
        <v>0</v>
      </c>
    </row>
    <row r="3872" spans="1:8">
      <c r="A3872" s="58" t="s">
        <v>59</v>
      </c>
      <c r="B3872" s="59" t="s">
        <v>60</v>
      </c>
      <c r="C3872" s="53"/>
      <c r="D3872" s="53"/>
      <c r="E3872" s="60"/>
      <c r="F3872" s="53"/>
      <c r="G3872" s="53"/>
      <c r="H3872" s="67"/>
    </row>
    <row r="3873" spans="1:8">
      <c r="A3873" s="66">
        <v>525113</v>
      </c>
      <c r="B3873" s="33" t="s">
        <v>39</v>
      </c>
      <c r="C3873" s="53"/>
      <c r="D3873" s="53"/>
      <c r="E3873" s="53"/>
      <c r="F3873" s="53"/>
      <c r="G3873" s="53"/>
      <c r="H3873" s="67"/>
    </row>
    <row r="3874" spans="1:8">
      <c r="A3874" s="66" t="s">
        <v>31</v>
      </c>
      <c r="B3874" s="33" t="s">
        <v>133</v>
      </c>
      <c r="C3874" s="53">
        <v>6000000</v>
      </c>
      <c r="D3874" s="53">
        <v>6000000</v>
      </c>
      <c r="E3874" s="53">
        <v>0</v>
      </c>
      <c r="F3874" s="53">
        <f t="shared" ref="F3874:F3877" si="1353">D3874+E3874</f>
        <v>6000000</v>
      </c>
      <c r="G3874" s="53">
        <f t="shared" ref="G3874:G3877" si="1354">C3874-F3874</f>
        <v>0</v>
      </c>
      <c r="H3874" s="67">
        <f t="shared" ref="H3874:H3877" si="1355">F3874/C3874*100</f>
        <v>100</v>
      </c>
    </row>
    <row r="3875" spans="1:8">
      <c r="A3875" s="66" t="s">
        <v>31</v>
      </c>
      <c r="B3875" s="33" t="s">
        <v>134</v>
      </c>
      <c r="C3875" s="53">
        <v>9600000</v>
      </c>
      <c r="D3875" s="53">
        <v>0</v>
      </c>
      <c r="E3875" s="53">
        <v>0</v>
      </c>
      <c r="F3875" s="53">
        <f t="shared" si="1353"/>
        <v>0</v>
      </c>
      <c r="G3875" s="53">
        <f t="shared" si="1354"/>
        <v>9600000</v>
      </c>
      <c r="H3875" s="67">
        <f t="shared" si="1355"/>
        <v>0</v>
      </c>
    </row>
    <row r="3876" spans="1:8">
      <c r="A3876" s="66" t="s">
        <v>31</v>
      </c>
      <c r="B3876" s="33" t="s">
        <v>135</v>
      </c>
      <c r="C3876" s="53">
        <v>3600000</v>
      </c>
      <c r="D3876" s="53">
        <v>0</v>
      </c>
      <c r="E3876" s="53">
        <v>0</v>
      </c>
      <c r="F3876" s="53">
        <f t="shared" si="1353"/>
        <v>0</v>
      </c>
      <c r="G3876" s="53">
        <f t="shared" si="1354"/>
        <v>3600000</v>
      </c>
      <c r="H3876" s="67">
        <f t="shared" si="1355"/>
        <v>0</v>
      </c>
    </row>
    <row r="3877" spans="1:8">
      <c r="A3877" s="66" t="s">
        <v>31</v>
      </c>
      <c r="B3877" s="33" t="s">
        <v>158</v>
      </c>
      <c r="C3877" s="53">
        <v>700000</v>
      </c>
      <c r="D3877" s="53">
        <v>0</v>
      </c>
      <c r="E3877" s="53">
        <v>700000</v>
      </c>
      <c r="F3877" s="53">
        <f t="shared" si="1353"/>
        <v>700000</v>
      </c>
      <c r="G3877" s="53">
        <f t="shared" si="1354"/>
        <v>0</v>
      </c>
      <c r="H3877" s="67">
        <f t="shared" si="1355"/>
        <v>100</v>
      </c>
    </row>
    <row r="3878" spans="1:8">
      <c r="A3878" s="66">
        <v>525115</v>
      </c>
      <c r="B3878" s="33" t="s">
        <v>43</v>
      </c>
      <c r="C3878" s="53"/>
      <c r="D3878" s="53"/>
      <c r="E3878" s="53"/>
      <c r="F3878" s="53"/>
      <c r="G3878" s="53"/>
      <c r="H3878" s="67"/>
    </row>
    <row r="3879" spans="1:8">
      <c r="A3879" s="66" t="s">
        <v>31</v>
      </c>
      <c r="B3879" s="33" t="s">
        <v>138</v>
      </c>
      <c r="C3879" s="53">
        <v>6000000</v>
      </c>
      <c r="D3879" s="53">
        <v>600000</v>
      </c>
      <c r="E3879" s="53">
        <v>0</v>
      </c>
      <c r="F3879" s="53">
        <f t="shared" ref="F3879:F3880" si="1356">D3879+E3879</f>
        <v>600000</v>
      </c>
      <c r="G3879" s="53">
        <f t="shared" ref="G3879:G3880" si="1357">C3879-F3879</f>
        <v>5400000</v>
      </c>
      <c r="H3879" s="67">
        <f t="shared" ref="H3879:H3880" si="1358">F3879/C3879*100</f>
        <v>10</v>
      </c>
    </row>
    <row r="3880" spans="1:8">
      <c r="A3880" s="66" t="s">
        <v>31</v>
      </c>
      <c r="B3880" s="33" t="s">
        <v>139</v>
      </c>
      <c r="C3880" s="53">
        <v>6300000</v>
      </c>
      <c r="D3880" s="53">
        <v>2300000</v>
      </c>
      <c r="E3880" s="53">
        <v>0</v>
      </c>
      <c r="F3880" s="53">
        <f t="shared" si="1356"/>
        <v>2300000</v>
      </c>
      <c r="G3880" s="53">
        <f t="shared" si="1357"/>
        <v>4000000</v>
      </c>
      <c r="H3880" s="67">
        <f t="shared" si="1358"/>
        <v>36.507936507936506</v>
      </c>
    </row>
    <row r="3881" spans="1:8">
      <c r="A3881" s="66">
        <v>525119</v>
      </c>
      <c r="B3881" s="33" t="s">
        <v>63</v>
      </c>
      <c r="C3881" s="53"/>
      <c r="D3881" s="53"/>
      <c r="E3881" s="53"/>
      <c r="F3881" s="53"/>
      <c r="G3881" s="53"/>
      <c r="H3881" s="67"/>
    </row>
    <row r="3882" spans="1:8">
      <c r="A3882" s="66" t="s">
        <v>31</v>
      </c>
      <c r="B3882" s="33" t="s">
        <v>143</v>
      </c>
      <c r="C3882" s="53">
        <v>12000000</v>
      </c>
      <c r="D3882" s="53">
        <v>0</v>
      </c>
      <c r="E3882" s="65"/>
      <c r="F3882" s="53">
        <f t="shared" ref="F3882:F3884" si="1359">D3882+E3882</f>
        <v>0</v>
      </c>
      <c r="G3882" s="53">
        <f t="shared" ref="G3882:G3884" si="1360">C3882-F3882</f>
        <v>12000000</v>
      </c>
      <c r="H3882" s="67">
        <f t="shared" ref="H3882:H3884" si="1361">F3882/C3882*100</f>
        <v>0</v>
      </c>
    </row>
    <row r="3883" spans="1:8">
      <c r="A3883" s="66" t="s">
        <v>31</v>
      </c>
      <c r="B3883" s="33" t="s">
        <v>145</v>
      </c>
      <c r="C3883" s="53">
        <v>9000000</v>
      </c>
      <c r="D3883" s="53">
        <v>4361500</v>
      </c>
      <c r="E3883" s="53">
        <v>0</v>
      </c>
      <c r="F3883" s="53">
        <f t="shared" si="1359"/>
        <v>4361500</v>
      </c>
      <c r="G3883" s="53">
        <f t="shared" si="1360"/>
        <v>4638500</v>
      </c>
      <c r="H3883" s="67">
        <f t="shared" si="1361"/>
        <v>48.461111111111109</v>
      </c>
    </row>
    <row r="3884" spans="1:8">
      <c r="A3884" s="66" t="s">
        <v>31</v>
      </c>
      <c r="B3884" s="33" t="s">
        <v>146</v>
      </c>
      <c r="C3884" s="53">
        <v>3750000</v>
      </c>
      <c r="D3884" s="53">
        <v>0</v>
      </c>
      <c r="E3884" s="53">
        <v>0</v>
      </c>
      <c r="F3884" s="53">
        <f t="shared" si="1359"/>
        <v>0</v>
      </c>
      <c r="G3884" s="53">
        <f t="shared" si="1360"/>
        <v>3750000</v>
      </c>
      <c r="H3884" s="67">
        <f t="shared" si="1361"/>
        <v>0</v>
      </c>
    </row>
    <row r="3885" spans="1:8">
      <c r="A3885" s="54">
        <v>54</v>
      </c>
      <c r="B3885" s="54" t="s">
        <v>147</v>
      </c>
      <c r="C3885" s="55"/>
      <c r="D3885" s="56"/>
      <c r="E3885" s="56"/>
      <c r="F3885" s="56"/>
      <c r="G3885" s="56"/>
      <c r="H3885" s="56"/>
    </row>
    <row r="3886" spans="1:8">
      <c r="A3886" s="58" t="s">
        <v>50</v>
      </c>
      <c r="B3886" s="59" t="s">
        <v>51</v>
      </c>
      <c r="C3886" s="60"/>
      <c r="D3886" s="59"/>
      <c r="E3886" s="60"/>
      <c r="F3886" s="53"/>
      <c r="G3886" s="53"/>
      <c r="H3886" s="67"/>
    </row>
    <row r="3887" spans="1:8">
      <c r="A3887" s="61">
        <v>525113</v>
      </c>
      <c r="B3887" s="62" t="s">
        <v>39</v>
      </c>
      <c r="C3887" s="60"/>
      <c r="D3887" s="59"/>
      <c r="E3887" s="53"/>
      <c r="F3887" s="53"/>
      <c r="G3887" s="53"/>
      <c r="H3887" s="67"/>
    </row>
    <row r="3888" spans="1:8">
      <c r="A3888" s="66" t="s">
        <v>31</v>
      </c>
      <c r="B3888" s="33" t="s">
        <v>148</v>
      </c>
      <c r="C3888" s="53">
        <v>1800000</v>
      </c>
      <c r="D3888" s="53">
        <v>1725000</v>
      </c>
      <c r="E3888" s="53">
        <v>0</v>
      </c>
      <c r="F3888" s="53">
        <f t="shared" ref="F3888:F3889" si="1362">D3888+E3888</f>
        <v>1725000</v>
      </c>
      <c r="G3888" s="53">
        <f t="shared" ref="G3888:G3889" si="1363">C3888-F3888</f>
        <v>75000</v>
      </c>
      <c r="H3888" s="67">
        <f t="shared" ref="H3888:H3889" si="1364">F3888/C3888*100</f>
        <v>95.833333333333343</v>
      </c>
    </row>
    <row r="3889" spans="1:8">
      <c r="A3889" s="66" t="s">
        <v>31</v>
      </c>
      <c r="B3889" s="33" t="s">
        <v>149</v>
      </c>
      <c r="C3889" s="53">
        <v>7780000</v>
      </c>
      <c r="D3889" s="53">
        <v>7765000</v>
      </c>
      <c r="E3889" s="53">
        <v>0</v>
      </c>
      <c r="F3889" s="53">
        <f t="shared" si="1362"/>
        <v>7765000</v>
      </c>
      <c r="G3889" s="53">
        <f t="shared" si="1363"/>
        <v>15000</v>
      </c>
      <c r="H3889" s="67">
        <f t="shared" si="1364"/>
        <v>99.80719794344472</v>
      </c>
    </row>
    <row r="3890" spans="1:8">
      <c r="A3890" s="66">
        <v>525119</v>
      </c>
      <c r="B3890" s="33" t="s">
        <v>63</v>
      </c>
      <c r="C3890" s="53"/>
      <c r="D3890" s="53"/>
      <c r="E3890" s="53"/>
      <c r="F3890" s="53"/>
      <c r="G3890" s="53"/>
      <c r="H3890" s="67"/>
    </row>
    <row r="3891" spans="1:8">
      <c r="A3891" s="66" t="s">
        <v>31</v>
      </c>
      <c r="B3891" s="33" t="s">
        <v>150</v>
      </c>
      <c r="C3891" s="53">
        <v>1700000</v>
      </c>
      <c r="D3891" s="53">
        <v>1698500</v>
      </c>
      <c r="E3891" s="53">
        <v>0</v>
      </c>
      <c r="F3891" s="53">
        <f t="shared" ref="F3891" si="1365">D3891+E3891</f>
        <v>1698500</v>
      </c>
      <c r="G3891" s="53">
        <f t="shared" ref="G3891" si="1366">C3891-F3891</f>
        <v>1500</v>
      </c>
      <c r="H3891" s="67">
        <f t="shared" ref="H3891" si="1367">F3891/C3891*100</f>
        <v>99.911764705882362</v>
      </c>
    </row>
    <row r="3892" spans="1:8">
      <c r="A3892" s="58" t="s">
        <v>56</v>
      </c>
      <c r="B3892" s="59" t="s">
        <v>57</v>
      </c>
      <c r="C3892" s="60"/>
      <c r="D3892" s="60"/>
      <c r="E3892" s="53"/>
      <c r="F3892" s="53"/>
      <c r="G3892" s="53"/>
      <c r="H3892" s="67"/>
    </row>
    <row r="3893" spans="1:8">
      <c r="A3893" s="66">
        <v>525113</v>
      </c>
      <c r="B3893" s="33" t="s">
        <v>39</v>
      </c>
      <c r="C3893" s="53"/>
      <c r="D3893" s="53"/>
      <c r="E3893" s="53"/>
      <c r="F3893" s="53"/>
      <c r="G3893" s="53"/>
      <c r="H3893" s="67"/>
    </row>
    <row r="3894" spans="1:8">
      <c r="A3894" s="66" t="s">
        <v>31</v>
      </c>
      <c r="B3894" s="33" t="s">
        <v>151</v>
      </c>
      <c r="C3894" s="53">
        <v>2100000</v>
      </c>
      <c r="D3894" s="53">
        <v>2100000</v>
      </c>
      <c r="E3894" s="53">
        <v>0</v>
      </c>
      <c r="F3894" s="53">
        <f t="shared" ref="F3894:F3895" si="1368">D3894+E3894</f>
        <v>2100000</v>
      </c>
      <c r="G3894" s="53">
        <f t="shared" ref="G3894:G3895" si="1369">C3894-F3894</f>
        <v>0</v>
      </c>
      <c r="H3894" s="67">
        <f t="shared" ref="H3894:H3895" si="1370">F3894/C3894*100</f>
        <v>100</v>
      </c>
    </row>
    <row r="3895" spans="1:8">
      <c r="A3895" s="66" t="s">
        <v>31</v>
      </c>
      <c r="B3895" s="33" t="s">
        <v>152</v>
      </c>
      <c r="C3895" s="53">
        <v>10400000</v>
      </c>
      <c r="D3895" s="53">
        <v>10395000</v>
      </c>
      <c r="E3895" s="53">
        <v>0</v>
      </c>
      <c r="F3895" s="53">
        <f t="shared" si="1368"/>
        <v>10395000</v>
      </c>
      <c r="G3895" s="53">
        <f t="shared" si="1369"/>
        <v>5000</v>
      </c>
      <c r="H3895" s="67">
        <f t="shared" si="1370"/>
        <v>99.95192307692308</v>
      </c>
    </row>
    <row r="3896" spans="1:8">
      <c r="A3896" s="66">
        <v>525119</v>
      </c>
      <c r="B3896" s="33" t="s">
        <v>63</v>
      </c>
      <c r="C3896" s="53"/>
      <c r="D3896" s="53"/>
      <c r="E3896" s="53"/>
      <c r="F3896" s="53"/>
      <c r="G3896" s="53"/>
      <c r="H3896" s="67"/>
    </row>
    <row r="3897" spans="1:8">
      <c r="A3897" s="66" t="s">
        <v>31</v>
      </c>
      <c r="B3897" s="33" t="s">
        <v>150</v>
      </c>
      <c r="C3897" s="53">
        <v>2500000</v>
      </c>
      <c r="D3897" s="53">
        <v>2497500</v>
      </c>
      <c r="E3897" s="53">
        <v>0</v>
      </c>
      <c r="F3897" s="53">
        <f t="shared" ref="F3897" si="1371">D3897+E3897</f>
        <v>2497500</v>
      </c>
      <c r="G3897" s="53">
        <f t="shared" ref="G3897" si="1372">C3897-F3897</f>
        <v>2500</v>
      </c>
      <c r="H3897" s="67">
        <f t="shared" ref="H3897" si="1373">F3897/C3897*100</f>
        <v>99.9</v>
      </c>
    </row>
    <row r="3898" spans="1:8">
      <c r="A3898" s="58" t="s">
        <v>59</v>
      </c>
      <c r="B3898" s="59" t="s">
        <v>60</v>
      </c>
      <c r="C3898" s="60"/>
      <c r="D3898" s="60"/>
      <c r="E3898" s="53"/>
      <c r="F3898" s="53"/>
      <c r="G3898" s="53"/>
      <c r="H3898" s="67"/>
    </row>
    <row r="3899" spans="1:8">
      <c r="A3899" s="66">
        <v>525119</v>
      </c>
      <c r="B3899" s="33" t="s">
        <v>63</v>
      </c>
      <c r="C3899" s="53"/>
      <c r="D3899" s="53"/>
      <c r="E3899" s="53"/>
      <c r="F3899" s="53"/>
      <c r="G3899" s="53"/>
      <c r="H3899" s="67"/>
    </row>
    <row r="3900" spans="1:8">
      <c r="A3900" s="66" t="s">
        <v>31</v>
      </c>
      <c r="B3900" s="33" t="s">
        <v>150</v>
      </c>
      <c r="C3900" s="53">
        <v>1869000</v>
      </c>
      <c r="D3900" s="53">
        <v>1864500</v>
      </c>
      <c r="E3900" s="53">
        <v>0</v>
      </c>
      <c r="F3900" s="53">
        <f t="shared" ref="F3900" si="1374">D3900+E3900</f>
        <v>1864500</v>
      </c>
      <c r="G3900" s="53">
        <f t="shared" ref="G3900" si="1375">C3900-F3900</f>
        <v>4500</v>
      </c>
      <c r="H3900" s="67">
        <f t="shared" ref="H3900" si="1376">F3900/C3900*100</f>
        <v>99.759229534510425</v>
      </c>
    </row>
    <row r="3901" spans="1:8" ht="13.5" thickBot="1">
      <c r="A3901" s="231"/>
      <c r="B3901" s="36"/>
      <c r="C3901" s="37"/>
      <c r="D3901" s="36"/>
      <c r="E3901" s="37"/>
      <c r="F3901" s="36"/>
      <c r="G3901" s="36"/>
      <c r="H3901" s="36"/>
    </row>
    <row r="3902" spans="1:8" ht="19.5" customHeight="1" thickTop="1">
      <c r="A3902" s="40"/>
      <c r="B3902" s="428" t="s">
        <v>166</v>
      </c>
      <c r="C3902" s="41">
        <f>SUM(C3761:C3900)</f>
        <v>1543895000</v>
      </c>
      <c r="D3902" s="41">
        <f t="shared" ref="D3902:G3902" si="1377">SUM(D3761:D3900)</f>
        <v>796658320</v>
      </c>
      <c r="E3902" s="41">
        <f>SUM(E3761:E3900)</f>
        <v>14267000</v>
      </c>
      <c r="F3902" s="41">
        <f t="shared" si="1377"/>
        <v>810925320</v>
      </c>
      <c r="G3902" s="41">
        <f t="shared" si="1377"/>
        <v>732969680</v>
      </c>
      <c r="H3902" s="44">
        <f>F3902/C3902*100</f>
        <v>52.524641895983862</v>
      </c>
    </row>
    <row r="3904" spans="1:8" ht="13.5">
      <c r="D3904" s="24"/>
      <c r="F3904" s="464" t="s">
        <v>646</v>
      </c>
      <c r="G3904" s="464"/>
      <c r="H3904" s="464"/>
    </row>
    <row r="3905" spans="4:8" ht="13.5">
      <c r="F3905" s="429"/>
      <c r="G3905" s="429"/>
      <c r="H3905" s="429"/>
    </row>
    <row r="3906" spans="4:8" ht="13.5">
      <c r="D3906" s="24"/>
      <c r="F3906" s="464" t="s">
        <v>154</v>
      </c>
      <c r="G3906" s="464"/>
      <c r="H3906" s="464"/>
    </row>
    <row r="3907" spans="4:8" ht="13.5">
      <c r="D3907" s="24"/>
      <c r="F3907" s="464" t="s">
        <v>155</v>
      </c>
      <c r="G3907" s="464"/>
      <c r="H3907" s="464"/>
    </row>
    <row r="3908" spans="4:8" ht="13.5">
      <c r="D3908" s="24"/>
      <c r="F3908" s="20"/>
      <c r="G3908" s="20"/>
      <c r="H3908" s="21"/>
    </row>
    <row r="3909" spans="4:8" ht="13.5">
      <c r="D3909" s="24"/>
      <c r="F3909" s="20"/>
      <c r="G3909" s="20"/>
      <c r="H3909" s="21"/>
    </row>
    <row r="3910" spans="4:8" ht="13.5">
      <c r="F3910" s="20"/>
      <c r="G3910" s="20"/>
      <c r="H3910" s="20"/>
    </row>
    <row r="3911" spans="4:8" ht="13.5">
      <c r="F3911" s="465" t="s">
        <v>156</v>
      </c>
      <c r="G3911" s="465"/>
      <c r="H3911" s="465"/>
    </row>
    <row r="3912" spans="4:8" ht="13.5">
      <c r="F3912" s="456" t="s">
        <v>157</v>
      </c>
      <c r="G3912" s="456"/>
      <c r="H3912" s="456"/>
    </row>
    <row r="3941" spans="1:8" ht="15.75">
      <c r="A3941" s="457" t="s">
        <v>0</v>
      </c>
      <c r="B3941" s="457"/>
      <c r="C3941" s="457"/>
      <c r="D3941" s="457"/>
      <c r="E3941" s="457"/>
      <c r="F3941" s="457"/>
      <c r="G3941" s="457"/>
      <c r="H3941" s="457"/>
    </row>
    <row r="3942" spans="1:8" ht="15.75">
      <c r="A3942" s="457" t="s">
        <v>1</v>
      </c>
      <c r="B3942" s="457"/>
      <c r="C3942" s="457"/>
      <c r="D3942" s="457"/>
      <c r="E3942" s="457"/>
      <c r="F3942" s="457"/>
      <c r="G3942" s="457"/>
      <c r="H3942" s="457"/>
    </row>
    <row r="3943" spans="1:8" ht="15.75">
      <c r="A3943" s="457" t="s">
        <v>2</v>
      </c>
      <c r="B3943" s="457"/>
      <c r="C3943" s="457"/>
      <c r="D3943" s="457"/>
      <c r="E3943" s="457"/>
      <c r="F3943" s="457"/>
      <c r="G3943" s="457"/>
      <c r="H3943" s="457"/>
    </row>
    <row r="3944" spans="1:8">
      <c r="A3944" s="2"/>
      <c r="B3944" s="2"/>
      <c r="C3944" s="2"/>
      <c r="D3944" s="2"/>
      <c r="E3944" s="2"/>
      <c r="F3944" s="2"/>
      <c r="G3944" s="2"/>
      <c r="H3944" s="2"/>
    </row>
    <row r="3945" spans="1:8">
      <c r="A3945" s="2" t="s">
        <v>3</v>
      </c>
      <c r="B3945" s="2"/>
      <c r="C3945" s="2"/>
      <c r="D3945" s="2"/>
      <c r="E3945" s="2"/>
      <c r="F3945" s="2"/>
      <c r="G3945" s="2"/>
      <c r="H3945" s="2"/>
    </row>
    <row r="3946" spans="1:8">
      <c r="A3946" s="422" t="s">
        <v>712</v>
      </c>
      <c r="B3946" s="422"/>
      <c r="C3946" s="2"/>
      <c r="D3946" s="2"/>
      <c r="E3946" s="2"/>
      <c r="F3946" s="2"/>
      <c r="G3946" s="2"/>
      <c r="H3946" s="2"/>
    </row>
    <row r="3947" spans="1:8">
      <c r="A3947" s="2" t="s">
        <v>711</v>
      </c>
      <c r="B3947" s="1"/>
      <c r="C3947" s="2"/>
      <c r="D3947" s="2"/>
      <c r="E3947" s="2"/>
      <c r="F3947" s="2"/>
      <c r="G3947" s="2"/>
      <c r="H3947" s="2"/>
    </row>
    <row r="3948" spans="1:8">
      <c r="A3948" s="1"/>
      <c r="B3948" s="1"/>
      <c r="C3948" s="3"/>
      <c r="D3948" s="1"/>
      <c r="E3948" s="3"/>
      <c r="F3948" s="1"/>
      <c r="G3948" s="1"/>
    </row>
    <row r="3949" spans="1:8">
      <c r="A3949" s="1"/>
      <c r="B3949" s="1"/>
      <c r="C3949" s="3"/>
      <c r="D3949" s="1"/>
      <c r="E3949" s="3"/>
      <c r="F3949" s="22"/>
      <c r="G3949" s="1"/>
    </row>
    <row r="3950" spans="1:8">
      <c r="A3950" s="458" t="s">
        <v>4</v>
      </c>
      <c r="B3950" s="461" t="s">
        <v>5</v>
      </c>
      <c r="C3950" s="437"/>
      <c r="D3950" s="437" t="s">
        <v>6</v>
      </c>
      <c r="E3950" s="437" t="s">
        <v>7</v>
      </c>
      <c r="F3950" s="437" t="s">
        <v>6</v>
      </c>
      <c r="G3950" s="437" t="s">
        <v>8</v>
      </c>
      <c r="H3950" s="437" t="s">
        <v>9</v>
      </c>
    </row>
    <row r="3951" spans="1:8">
      <c r="A3951" s="459"/>
      <c r="B3951" s="462"/>
      <c r="C3951" s="438" t="s">
        <v>10</v>
      </c>
      <c r="D3951" s="438" t="s">
        <v>11</v>
      </c>
      <c r="E3951" s="438" t="s">
        <v>12</v>
      </c>
      <c r="F3951" s="438" t="s">
        <v>13</v>
      </c>
      <c r="G3951" s="438" t="s">
        <v>14</v>
      </c>
      <c r="H3951" s="438" t="s">
        <v>15</v>
      </c>
    </row>
    <row r="3952" spans="1:8">
      <c r="A3952" s="459"/>
      <c r="B3952" s="462"/>
      <c r="C3952" s="438"/>
      <c r="D3952" s="438" t="s">
        <v>16</v>
      </c>
      <c r="E3952" s="438"/>
      <c r="F3952" s="438" t="s">
        <v>17</v>
      </c>
      <c r="G3952" s="438" t="s">
        <v>18</v>
      </c>
      <c r="H3952" s="438" t="s">
        <v>19</v>
      </c>
    </row>
    <row r="3953" spans="1:8">
      <c r="A3953" s="460"/>
      <c r="B3953" s="463"/>
      <c r="C3953" s="438" t="s">
        <v>20</v>
      </c>
      <c r="D3953" s="439" t="s">
        <v>20</v>
      </c>
      <c r="E3953" s="439" t="s">
        <v>20</v>
      </c>
      <c r="F3953" s="439" t="s">
        <v>20</v>
      </c>
      <c r="G3953" s="439" t="s">
        <v>20</v>
      </c>
      <c r="H3953" s="438" t="s">
        <v>21</v>
      </c>
    </row>
    <row r="3954" spans="1:8">
      <c r="A3954" s="7">
        <v>1</v>
      </c>
      <c r="B3954" s="7">
        <v>2</v>
      </c>
      <c r="C3954" s="8">
        <v>3</v>
      </c>
      <c r="D3954" s="9">
        <v>4</v>
      </c>
      <c r="E3954" s="8">
        <v>5</v>
      </c>
      <c r="F3954" s="8">
        <v>6</v>
      </c>
      <c r="G3954" s="8">
        <v>7</v>
      </c>
      <c r="H3954" s="8">
        <v>8</v>
      </c>
    </row>
    <row r="3955" spans="1:8" ht="12.75" customHeight="1">
      <c r="A3955" s="33" t="s">
        <v>22</v>
      </c>
      <c r="B3955" s="52" t="s">
        <v>170</v>
      </c>
      <c r="C3955" s="34"/>
      <c r="D3955" s="33"/>
      <c r="E3955" s="53"/>
      <c r="F3955" s="33"/>
      <c r="G3955" s="33"/>
      <c r="H3955" s="33"/>
    </row>
    <row r="3956" spans="1:8" ht="12.75" customHeight="1">
      <c r="A3956" s="33" t="s">
        <v>23</v>
      </c>
      <c r="B3956" s="33" t="s">
        <v>24</v>
      </c>
      <c r="C3956" s="53"/>
      <c r="D3956" s="33"/>
      <c r="E3956" s="53"/>
      <c r="F3956" s="33"/>
      <c r="G3956" s="33"/>
      <c r="H3956" s="33"/>
    </row>
    <row r="3957" spans="1:8" ht="12.75" customHeight="1">
      <c r="A3957" s="33" t="s">
        <v>25</v>
      </c>
      <c r="B3957" s="33" t="s">
        <v>161</v>
      </c>
      <c r="C3957" s="53"/>
      <c r="D3957" s="33"/>
      <c r="E3957" s="53"/>
      <c r="F3957" s="33"/>
      <c r="G3957" s="33"/>
      <c r="H3957" s="33"/>
    </row>
    <row r="3958" spans="1:8" ht="12.75" customHeight="1">
      <c r="A3958" s="33" t="s">
        <v>26</v>
      </c>
      <c r="B3958" s="33" t="s">
        <v>27</v>
      </c>
      <c r="C3958" s="53"/>
      <c r="D3958" s="33"/>
      <c r="E3958" s="53"/>
      <c r="F3958" s="33"/>
      <c r="G3958" s="33"/>
      <c r="H3958" s="33"/>
    </row>
    <row r="3959" spans="1:8" ht="12.75" customHeight="1">
      <c r="A3959" s="54">
        <v>51</v>
      </c>
      <c r="B3959" s="54" t="s">
        <v>28</v>
      </c>
      <c r="C3959" s="55"/>
      <c r="D3959" s="55"/>
      <c r="E3959" s="56"/>
      <c r="F3959" s="57"/>
      <c r="G3959" s="57"/>
      <c r="H3959" s="57"/>
    </row>
    <row r="3960" spans="1:8" ht="12.75" customHeight="1">
      <c r="A3960" s="58" t="s">
        <v>29</v>
      </c>
      <c r="B3960" s="59" t="s">
        <v>62</v>
      </c>
      <c r="C3960" s="60"/>
      <c r="D3960" s="230"/>
      <c r="E3960" s="230"/>
      <c r="F3960" s="68"/>
      <c r="G3960" s="68"/>
      <c r="H3960" s="64"/>
    </row>
    <row r="3961" spans="1:8" ht="12.75" customHeight="1">
      <c r="A3961" s="61">
        <v>525112</v>
      </c>
      <c r="B3961" s="62" t="s">
        <v>32</v>
      </c>
      <c r="C3961" s="53"/>
      <c r="D3961" s="53"/>
      <c r="E3961" s="53"/>
      <c r="F3961" s="53"/>
      <c r="G3961" s="53"/>
      <c r="H3961" s="64"/>
    </row>
    <row r="3962" spans="1:8" ht="12.75" customHeight="1">
      <c r="A3962" s="66" t="s">
        <v>31</v>
      </c>
      <c r="B3962" s="33" t="s">
        <v>33</v>
      </c>
      <c r="C3962" s="53">
        <v>10000000</v>
      </c>
      <c r="D3962" s="53">
        <v>9960500</v>
      </c>
      <c r="E3962" s="53">
        <v>0</v>
      </c>
      <c r="F3962" s="53">
        <f>D3962+E3962</f>
        <v>9960500</v>
      </c>
      <c r="G3962" s="53">
        <f>C3962-F3962</f>
        <v>39500</v>
      </c>
      <c r="H3962" s="67">
        <f>F3962/C3962*100</f>
        <v>99.605000000000004</v>
      </c>
    </row>
    <row r="3963" spans="1:8" ht="12.75" customHeight="1">
      <c r="A3963" s="70" t="s">
        <v>31</v>
      </c>
      <c r="B3963" s="33" t="s">
        <v>35</v>
      </c>
      <c r="C3963" s="53">
        <v>4200000</v>
      </c>
      <c r="D3963" s="53">
        <v>0</v>
      </c>
      <c r="E3963" s="53">
        <v>0</v>
      </c>
      <c r="F3963" s="53">
        <f t="shared" ref="F3963:F3964" si="1378">D3963+E3963</f>
        <v>0</v>
      </c>
      <c r="G3963" s="53">
        <f t="shared" ref="G3963:G3964" si="1379">C3963-F3963</f>
        <v>4200000</v>
      </c>
      <c r="H3963" s="67">
        <f t="shared" ref="H3963:H3964" si="1380">F3963/C3963*100</f>
        <v>0</v>
      </c>
    </row>
    <row r="3964" spans="1:8" ht="12.75" customHeight="1">
      <c r="A3964" s="70"/>
      <c r="B3964" s="33" t="s">
        <v>675</v>
      </c>
      <c r="C3964" s="53">
        <v>57100000</v>
      </c>
      <c r="D3964" s="53">
        <v>0</v>
      </c>
      <c r="E3964" s="53"/>
      <c r="F3964" s="53">
        <f t="shared" si="1378"/>
        <v>0</v>
      </c>
      <c r="G3964" s="53">
        <f t="shared" si="1379"/>
        <v>57100000</v>
      </c>
      <c r="H3964" s="67">
        <f t="shared" si="1380"/>
        <v>0</v>
      </c>
    </row>
    <row r="3965" spans="1:8" ht="12.75" customHeight="1">
      <c r="A3965" s="61">
        <v>525113</v>
      </c>
      <c r="B3965" s="62" t="s">
        <v>39</v>
      </c>
      <c r="C3965" s="53"/>
      <c r="D3965" s="53"/>
      <c r="E3965" s="53"/>
      <c r="F3965" s="53"/>
      <c r="G3965" s="53"/>
      <c r="H3965" s="67"/>
    </row>
    <row r="3966" spans="1:8" ht="12.75" customHeight="1">
      <c r="A3966" s="61"/>
      <c r="B3966" s="33" t="s">
        <v>376</v>
      </c>
      <c r="C3966" s="53">
        <v>9000000</v>
      </c>
      <c r="D3966" s="53">
        <v>9000000</v>
      </c>
      <c r="E3966" s="53">
        <v>0</v>
      </c>
      <c r="F3966" s="53">
        <f t="shared" ref="F3966:F3967" si="1381">D3966+E3966</f>
        <v>9000000</v>
      </c>
      <c r="G3966" s="53">
        <f t="shared" ref="G3966:G3967" si="1382">C3966-F3966</f>
        <v>0</v>
      </c>
      <c r="H3966" s="67">
        <f t="shared" ref="H3966:H3967" si="1383">F3966/C3966*100</f>
        <v>100</v>
      </c>
    </row>
    <row r="3967" spans="1:8" ht="12.75" customHeight="1">
      <c r="A3967" s="66" t="s">
        <v>31</v>
      </c>
      <c r="B3967" s="33" t="s">
        <v>40</v>
      </c>
      <c r="C3967" s="53">
        <v>5400000</v>
      </c>
      <c r="D3967" s="53">
        <v>0</v>
      </c>
      <c r="E3967" s="53">
        <v>0</v>
      </c>
      <c r="F3967" s="53">
        <f t="shared" si="1381"/>
        <v>0</v>
      </c>
      <c r="G3967" s="53">
        <f t="shared" si="1382"/>
        <v>5400000</v>
      </c>
      <c r="H3967" s="67">
        <f t="shared" si="1383"/>
        <v>0</v>
      </c>
    </row>
    <row r="3968" spans="1:8" ht="12.75" customHeight="1">
      <c r="A3968" s="61">
        <v>525115</v>
      </c>
      <c r="B3968" s="62" t="s">
        <v>43</v>
      </c>
      <c r="C3968" s="53"/>
      <c r="D3968" s="53"/>
      <c r="E3968" s="53"/>
      <c r="F3968" s="53"/>
      <c r="G3968" s="53"/>
      <c r="H3968" s="67"/>
    </row>
    <row r="3969" spans="1:8" ht="12.75" customHeight="1">
      <c r="A3969" s="61"/>
      <c r="B3969" s="33" t="s">
        <v>377</v>
      </c>
      <c r="C3969" s="53">
        <v>10200000</v>
      </c>
      <c r="D3969" s="53">
        <v>10200000</v>
      </c>
      <c r="E3969" s="53">
        <v>0</v>
      </c>
      <c r="F3969" s="53">
        <f t="shared" ref="F3969:F3975" si="1384">D3969+E3969</f>
        <v>10200000</v>
      </c>
      <c r="G3969" s="53">
        <f t="shared" ref="G3969:G3975" si="1385">C3969-F3969</f>
        <v>0</v>
      </c>
      <c r="H3969" s="67">
        <f t="shared" ref="H3969:H3975" si="1386">F3969/C3969*100</f>
        <v>100</v>
      </c>
    </row>
    <row r="3970" spans="1:8" ht="12.75" customHeight="1">
      <c r="A3970" s="61"/>
      <c r="B3970" s="33" t="s">
        <v>378</v>
      </c>
      <c r="C3970" s="53">
        <v>10200000</v>
      </c>
      <c r="D3970" s="53">
        <v>10200000</v>
      </c>
      <c r="E3970" s="53">
        <v>0</v>
      </c>
      <c r="F3970" s="53">
        <f t="shared" si="1384"/>
        <v>10200000</v>
      </c>
      <c r="G3970" s="53">
        <f t="shared" si="1385"/>
        <v>0</v>
      </c>
      <c r="H3970" s="67">
        <f t="shared" si="1386"/>
        <v>100</v>
      </c>
    </row>
    <row r="3971" spans="1:8" ht="12.75" customHeight="1">
      <c r="A3971" s="66" t="s">
        <v>31</v>
      </c>
      <c r="B3971" s="33" t="s">
        <v>44</v>
      </c>
      <c r="C3971" s="53">
        <v>3700000</v>
      </c>
      <c r="D3971" s="53">
        <v>0</v>
      </c>
      <c r="E3971" s="53">
        <v>0</v>
      </c>
      <c r="F3971" s="53">
        <f t="shared" si="1384"/>
        <v>0</v>
      </c>
      <c r="G3971" s="53">
        <f t="shared" si="1385"/>
        <v>3700000</v>
      </c>
      <c r="H3971" s="67">
        <f t="shared" si="1386"/>
        <v>0</v>
      </c>
    </row>
    <row r="3972" spans="1:8" ht="12.75" customHeight="1">
      <c r="A3972" s="66"/>
      <c r="B3972" s="33" t="s">
        <v>525</v>
      </c>
      <c r="C3972" s="53">
        <v>6000000</v>
      </c>
      <c r="D3972" s="53">
        <v>5118520</v>
      </c>
      <c r="E3972" s="53">
        <v>0</v>
      </c>
      <c r="F3972" s="53">
        <f t="shared" si="1384"/>
        <v>5118520</v>
      </c>
      <c r="G3972" s="53">
        <f t="shared" si="1385"/>
        <v>881480</v>
      </c>
      <c r="H3972" s="67">
        <f t="shared" si="1386"/>
        <v>85.308666666666667</v>
      </c>
    </row>
    <row r="3973" spans="1:8" ht="12.75" customHeight="1">
      <c r="A3973" s="66" t="s">
        <v>31</v>
      </c>
      <c r="B3973" s="33" t="s">
        <v>45</v>
      </c>
      <c r="C3973" s="53">
        <v>1200000</v>
      </c>
      <c r="D3973" s="53">
        <v>0</v>
      </c>
      <c r="E3973" s="53">
        <v>0</v>
      </c>
      <c r="F3973" s="53">
        <f t="shared" si="1384"/>
        <v>0</v>
      </c>
      <c r="G3973" s="53">
        <f t="shared" si="1385"/>
        <v>1200000</v>
      </c>
      <c r="H3973" s="67">
        <f t="shared" si="1386"/>
        <v>0</v>
      </c>
    </row>
    <row r="3974" spans="1:8" ht="12.75" customHeight="1">
      <c r="A3974" s="66" t="s">
        <v>31</v>
      </c>
      <c r="B3974" s="33" t="s">
        <v>46</v>
      </c>
      <c r="C3974" s="53">
        <v>3000000</v>
      </c>
      <c r="D3974" s="53">
        <v>0</v>
      </c>
      <c r="E3974" s="53">
        <v>0</v>
      </c>
      <c r="F3974" s="53">
        <f t="shared" si="1384"/>
        <v>0</v>
      </c>
      <c r="G3974" s="53">
        <f t="shared" si="1385"/>
        <v>3000000</v>
      </c>
      <c r="H3974" s="67">
        <f t="shared" si="1386"/>
        <v>0</v>
      </c>
    </row>
    <row r="3975" spans="1:8" ht="12.75" customHeight="1">
      <c r="A3975" s="66" t="s">
        <v>31</v>
      </c>
      <c r="B3975" s="33" t="s">
        <v>47</v>
      </c>
      <c r="C3975" s="53">
        <v>3800000</v>
      </c>
      <c r="D3975" s="53">
        <v>0</v>
      </c>
      <c r="E3975" s="53">
        <v>0</v>
      </c>
      <c r="F3975" s="53">
        <f t="shared" si="1384"/>
        <v>0</v>
      </c>
      <c r="G3975" s="53">
        <f t="shared" si="1385"/>
        <v>3800000</v>
      </c>
      <c r="H3975" s="67">
        <f t="shared" si="1386"/>
        <v>0</v>
      </c>
    </row>
    <row r="3976" spans="1:8" ht="12.75" customHeight="1">
      <c r="A3976" s="61">
        <v>525119</v>
      </c>
      <c r="B3976" s="62" t="s">
        <v>63</v>
      </c>
      <c r="C3976" s="53"/>
      <c r="D3976" s="53"/>
      <c r="E3976" s="53"/>
      <c r="F3976" s="53"/>
      <c r="G3976" s="53"/>
      <c r="H3976" s="67"/>
    </row>
    <row r="3977" spans="1:8" ht="12.75" customHeight="1">
      <c r="A3977" s="66"/>
      <c r="B3977" s="33" t="s">
        <v>485</v>
      </c>
      <c r="C3977" s="53">
        <v>40000000</v>
      </c>
      <c r="D3977" s="53">
        <v>40000000</v>
      </c>
      <c r="E3977" s="53">
        <v>0</v>
      </c>
      <c r="F3977" s="53">
        <f t="shared" ref="F3977:F3980" si="1387">D3977+E3977</f>
        <v>40000000</v>
      </c>
      <c r="G3977" s="53">
        <f t="shared" ref="G3977:G3980" si="1388">C3977-F3977</f>
        <v>0</v>
      </c>
      <c r="H3977" s="67">
        <f t="shared" ref="H3977:H3980" si="1389">F3977/C3977*100</f>
        <v>100</v>
      </c>
    </row>
    <row r="3978" spans="1:8" ht="12.75" customHeight="1">
      <c r="A3978" s="66"/>
      <c r="B3978" s="33" t="s">
        <v>486</v>
      </c>
      <c r="C3978" s="53">
        <v>41025000</v>
      </c>
      <c r="D3978" s="53">
        <v>39426000</v>
      </c>
      <c r="E3978" s="53">
        <v>0</v>
      </c>
      <c r="F3978" s="53">
        <f t="shared" si="1387"/>
        <v>39426000</v>
      </c>
      <c r="G3978" s="53">
        <f t="shared" si="1388"/>
        <v>1599000</v>
      </c>
      <c r="H3978" s="67">
        <f t="shared" si="1389"/>
        <v>96.102376599634368</v>
      </c>
    </row>
    <row r="3979" spans="1:8" ht="12.75" customHeight="1">
      <c r="A3979" s="66"/>
      <c r="B3979" s="33" t="s">
        <v>487</v>
      </c>
      <c r="C3979" s="53">
        <v>26400000</v>
      </c>
      <c r="D3979" s="53">
        <v>26000000</v>
      </c>
      <c r="E3979" s="53">
        <v>0</v>
      </c>
      <c r="F3979" s="53">
        <f t="shared" si="1387"/>
        <v>26000000</v>
      </c>
      <c r="G3979" s="53">
        <f t="shared" si="1388"/>
        <v>400000</v>
      </c>
      <c r="H3979" s="67">
        <f t="shared" si="1389"/>
        <v>98.484848484848484</v>
      </c>
    </row>
    <row r="3980" spans="1:8" ht="12.75" customHeight="1">
      <c r="A3980" s="66"/>
      <c r="B3980" s="33" t="s">
        <v>676</v>
      </c>
      <c r="C3980" s="53">
        <v>65222000</v>
      </c>
      <c r="D3980" s="53">
        <v>0</v>
      </c>
      <c r="E3980" s="53"/>
      <c r="F3980" s="53">
        <f t="shared" si="1387"/>
        <v>0</v>
      </c>
      <c r="G3980" s="53">
        <f t="shared" si="1388"/>
        <v>65222000</v>
      </c>
      <c r="H3980" s="67">
        <f t="shared" si="1389"/>
        <v>0</v>
      </c>
    </row>
    <row r="3981" spans="1:8" ht="12.75" customHeight="1">
      <c r="A3981" s="61" t="s">
        <v>678</v>
      </c>
      <c r="B3981" s="62" t="s">
        <v>70</v>
      </c>
      <c r="C3981" s="53"/>
      <c r="D3981" s="53"/>
      <c r="E3981" s="53"/>
      <c r="F3981" s="53"/>
      <c r="G3981" s="53"/>
      <c r="H3981" s="67"/>
    </row>
    <row r="3982" spans="1:8" ht="12.75" customHeight="1">
      <c r="A3982" s="66"/>
      <c r="B3982" s="33" t="s">
        <v>677</v>
      </c>
      <c r="C3982" s="53">
        <v>325040000</v>
      </c>
      <c r="D3982" s="53">
        <v>0</v>
      </c>
      <c r="E3982" s="53"/>
      <c r="F3982" s="53">
        <f t="shared" ref="F3982" si="1390">D3982+E3982</f>
        <v>0</v>
      </c>
      <c r="G3982" s="53">
        <f t="shared" ref="G3982" si="1391">C3982-F3982</f>
        <v>325040000</v>
      </c>
      <c r="H3982" s="67">
        <f t="shared" ref="H3982" si="1392">F3982/C3982*100</f>
        <v>0</v>
      </c>
    </row>
    <row r="3983" spans="1:8" ht="12.75" customHeight="1">
      <c r="A3983" s="61">
        <v>537112</v>
      </c>
      <c r="B3983" s="62" t="s">
        <v>478</v>
      </c>
      <c r="C3983" s="53"/>
      <c r="D3983" s="53"/>
      <c r="E3983" s="53"/>
      <c r="F3983" s="53"/>
      <c r="G3983" s="53"/>
      <c r="H3983" s="67"/>
    </row>
    <row r="3984" spans="1:8" ht="12.75" customHeight="1">
      <c r="A3984" s="66"/>
      <c r="B3984" s="33" t="s">
        <v>488</v>
      </c>
      <c r="C3984" s="53">
        <v>12000000</v>
      </c>
      <c r="D3984" s="53">
        <v>12000000</v>
      </c>
      <c r="E3984" s="53">
        <v>0</v>
      </c>
      <c r="F3984" s="53">
        <f t="shared" ref="F3984:F3988" si="1393">D3984+E3984</f>
        <v>12000000</v>
      </c>
      <c r="G3984" s="53">
        <f t="shared" ref="G3984:G3986" si="1394">C3984-F3984</f>
        <v>0</v>
      </c>
      <c r="H3984" s="67">
        <f t="shared" ref="H3984:H3986" si="1395">F3984/C3984*100</f>
        <v>100</v>
      </c>
    </row>
    <row r="3985" spans="1:8" ht="12.75" customHeight="1">
      <c r="A3985" s="66"/>
      <c r="B3985" s="33" t="s">
        <v>550</v>
      </c>
      <c r="C3985" s="53">
        <v>93500000</v>
      </c>
      <c r="D3985" s="53">
        <v>93500000</v>
      </c>
      <c r="E3985" s="53">
        <v>0</v>
      </c>
      <c r="F3985" s="53">
        <f t="shared" si="1393"/>
        <v>93500000</v>
      </c>
      <c r="G3985" s="53">
        <f t="shared" si="1394"/>
        <v>0</v>
      </c>
      <c r="H3985" s="67">
        <f t="shared" si="1395"/>
        <v>100</v>
      </c>
    </row>
    <row r="3986" spans="1:8" ht="12.75" customHeight="1">
      <c r="A3986" s="66"/>
      <c r="B3986" s="33" t="s">
        <v>490</v>
      </c>
      <c r="C3986" s="53">
        <v>250000000</v>
      </c>
      <c r="D3986" s="53">
        <v>249975000</v>
      </c>
      <c r="E3986" s="53">
        <v>0</v>
      </c>
      <c r="F3986" s="53">
        <f t="shared" si="1393"/>
        <v>249975000</v>
      </c>
      <c r="G3986" s="53">
        <f t="shared" si="1394"/>
        <v>25000</v>
      </c>
      <c r="H3986" s="67">
        <f t="shared" si="1395"/>
        <v>99.99</v>
      </c>
    </row>
    <row r="3987" spans="1:8" ht="12.75" customHeight="1">
      <c r="A3987" s="61" t="s">
        <v>479</v>
      </c>
      <c r="B3987" s="62" t="s">
        <v>480</v>
      </c>
      <c r="C3987" s="53"/>
      <c r="D3987" s="53">
        <v>0</v>
      </c>
      <c r="E3987" s="53"/>
      <c r="F3987" s="53">
        <f t="shared" si="1393"/>
        <v>0</v>
      </c>
      <c r="G3987" s="53"/>
      <c r="H3987" s="67"/>
    </row>
    <row r="3988" spans="1:8" ht="12.75" customHeight="1">
      <c r="A3988" s="61" t="s">
        <v>31</v>
      </c>
      <c r="B3988" s="33" t="s">
        <v>481</v>
      </c>
      <c r="C3988" s="53">
        <v>5000000</v>
      </c>
      <c r="D3988" s="53">
        <v>5000000</v>
      </c>
      <c r="E3988" s="53"/>
      <c r="F3988" s="53">
        <f t="shared" si="1393"/>
        <v>5000000</v>
      </c>
      <c r="G3988" s="53">
        <f t="shared" ref="G3988" si="1396">C3988-F3988</f>
        <v>0</v>
      </c>
      <c r="H3988" s="67">
        <f t="shared" ref="H3988" si="1397">F3988/C3988*100</f>
        <v>100</v>
      </c>
    </row>
    <row r="3989" spans="1:8" ht="12.75" customHeight="1">
      <c r="A3989" s="58" t="s">
        <v>50</v>
      </c>
      <c r="B3989" s="59" t="s">
        <v>51</v>
      </c>
      <c r="C3989" s="60"/>
      <c r="D3989" s="53"/>
      <c r="E3989" s="53"/>
      <c r="F3989" s="53"/>
      <c r="G3989" s="53"/>
      <c r="H3989" s="67"/>
    </row>
    <row r="3990" spans="1:8" ht="12.75" customHeight="1">
      <c r="A3990" s="61">
        <v>525112</v>
      </c>
      <c r="B3990" s="62" t="s">
        <v>32</v>
      </c>
      <c r="C3990" s="63"/>
      <c r="D3990" s="53"/>
      <c r="E3990" s="53"/>
      <c r="F3990" s="53"/>
      <c r="G3990" s="53"/>
      <c r="H3990" s="67"/>
    </row>
    <row r="3991" spans="1:8" ht="12.75" customHeight="1">
      <c r="A3991" s="66" t="s">
        <v>31</v>
      </c>
      <c r="B3991" s="33" t="s">
        <v>53</v>
      </c>
      <c r="C3991" s="53">
        <v>1650000</v>
      </c>
      <c r="D3991" s="53">
        <v>1540000</v>
      </c>
      <c r="E3991" s="53">
        <v>0</v>
      </c>
      <c r="F3991" s="53">
        <f t="shared" ref="F3991:F3992" si="1398">D3991+E3991</f>
        <v>1540000</v>
      </c>
      <c r="G3991" s="53">
        <f t="shared" ref="G3991:G3992" si="1399">C3991-F3991</f>
        <v>110000</v>
      </c>
      <c r="H3991" s="67">
        <f t="shared" ref="H3991:H3992" si="1400">F3991/C3991*100</f>
        <v>93.333333333333329</v>
      </c>
    </row>
    <row r="3992" spans="1:8" ht="12.75" customHeight="1">
      <c r="A3992" s="66" t="s">
        <v>31</v>
      </c>
      <c r="B3992" s="33" t="s">
        <v>54</v>
      </c>
      <c r="C3992" s="53">
        <v>1880000</v>
      </c>
      <c r="D3992" s="53">
        <v>620000</v>
      </c>
      <c r="E3992" s="53">
        <v>0</v>
      </c>
      <c r="F3992" s="53">
        <f t="shared" si="1398"/>
        <v>620000</v>
      </c>
      <c r="G3992" s="53">
        <f t="shared" si="1399"/>
        <v>1260000</v>
      </c>
      <c r="H3992" s="67">
        <f t="shared" si="1400"/>
        <v>32.978723404255319</v>
      </c>
    </row>
    <row r="3993" spans="1:8" ht="12.75" customHeight="1">
      <c r="A3993" s="61">
        <v>525113</v>
      </c>
      <c r="B3993" s="62" t="s">
        <v>39</v>
      </c>
      <c r="C3993" s="63"/>
      <c r="D3993" s="53"/>
      <c r="E3993" s="53"/>
      <c r="F3993" s="53"/>
      <c r="G3993" s="53"/>
      <c r="H3993" s="67"/>
    </row>
    <row r="3994" spans="1:8" ht="12.75" customHeight="1">
      <c r="A3994" s="66" t="s">
        <v>31</v>
      </c>
      <c r="B3994" s="33" t="s">
        <v>52</v>
      </c>
      <c r="C3994" s="53">
        <v>2000000</v>
      </c>
      <c r="D3994" s="53">
        <v>2000000</v>
      </c>
      <c r="E3994" s="53">
        <v>0</v>
      </c>
      <c r="F3994" s="53">
        <f t="shared" ref="F3994" si="1401">D3994+E3994</f>
        <v>2000000</v>
      </c>
      <c r="G3994" s="53">
        <f t="shared" ref="G3994" si="1402">C3994-F3994</f>
        <v>0</v>
      </c>
      <c r="H3994" s="67">
        <f t="shared" ref="H3994" si="1403">F3994/C3994*100</f>
        <v>100</v>
      </c>
    </row>
    <row r="3995" spans="1:8" ht="12.75" customHeight="1">
      <c r="A3995" s="58" t="s">
        <v>56</v>
      </c>
      <c r="B3995" s="59" t="s">
        <v>57</v>
      </c>
      <c r="C3995" s="60"/>
      <c r="D3995" s="53"/>
      <c r="E3995" s="60"/>
      <c r="F3995" s="53"/>
      <c r="G3995" s="53"/>
      <c r="H3995" s="67"/>
    </row>
    <row r="3996" spans="1:8" ht="12.75" customHeight="1">
      <c r="A3996" s="61">
        <v>525111</v>
      </c>
      <c r="B3996" s="62" t="s">
        <v>30</v>
      </c>
      <c r="C3996" s="63"/>
      <c r="D3996" s="53"/>
      <c r="E3996" s="53"/>
      <c r="F3996" s="53"/>
      <c r="G3996" s="53"/>
      <c r="H3996" s="67"/>
    </row>
    <row r="3997" spans="1:8" ht="12.75" customHeight="1">
      <c r="A3997" s="66" t="s">
        <v>31</v>
      </c>
      <c r="B3997" s="33" t="s">
        <v>58</v>
      </c>
      <c r="C3997" s="53">
        <v>2000000</v>
      </c>
      <c r="D3997" s="53">
        <v>2000000</v>
      </c>
      <c r="E3997" s="53"/>
      <c r="F3997" s="53">
        <f t="shared" ref="F3997" si="1404">D3997+E3997</f>
        <v>2000000</v>
      </c>
      <c r="G3997" s="53">
        <f t="shared" ref="G3997" si="1405">C3997-F3997</f>
        <v>0</v>
      </c>
      <c r="H3997" s="67">
        <f t="shared" ref="H3997" si="1406">F3997/C3997*100</f>
        <v>100</v>
      </c>
    </row>
    <row r="3998" spans="1:8" ht="12.75" customHeight="1">
      <c r="A3998" s="61">
        <v>525112</v>
      </c>
      <c r="B3998" s="62" t="s">
        <v>32</v>
      </c>
      <c r="C3998" s="63"/>
      <c r="D3998" s="53"/>
      <c r="E3998" s="53"/>
      <c r="F3998" s="53"/>
      <c r="G3998" s="53"/>
      <c r="H3998" s="67"/>
    </row>
    <row r="3999" spans="1:8" ht="12.75" customHeight="1">
      <c r="A3999" s="66" t="s">
        <v>31</v>
      </c>
      <c r="B3999" s="33" t="s">
        <v>53</v>
      </c>
      <c r="C3999" s="53">
        <v>3250000</v>
      </c>
      <c r="D3999" s="53">
        <v>3250000</v>
      </c>
      <c r="E3999" s="53">
        <v>0</v>
      </c>
      <c r="F3999" s="53">
        <f t="shared" ref="F3999:F4000" si="1407">D3999+E3999</f>
        <v>3250000</v>
      </c>
      <c r="G3999" s="53">
        <f t="shared" ref="G3999:G4000" si="1408">C3999-F3999</f>
        <v>0</v>
      </c>
      <c r="H3999" s="67">
        <f t="shared" ref="H3999:H4000" si="1409">F3999/C3999*100</f>
        <v>100</v>
      </c>
    </row>
    <row r="4000" spans="1:8" ht="12.75" customHeight="1">
      <c r="A4000" s="66" t="s">
        <v>31</v>
      </c>
      <c r="B4000" s="33" t="s">
        <v>54</v>
      </c>
      <c r="C4000" s="53">
        <v>2000000</v>
      </c>
      <c r="D4000" s="53">
        <v>1984500</v>
      </c>
      <c r="E4000" s="53">
        <v>0</v>
      </c>
      <c r="F4000" s="53">
        <f t="shared" si="1407"/>
        <v>1984500</v>
      </c>
      <c r="G4000" s="53">
        <f t="shared" si="1408"/>
        <v>15500</v>
      </c>
      <c r="H4000" s="67">
        <f t="shared" si="1409"/>
        <v>99.224999999999994</v>
      </c>
    </row>
    <row r="4001" spans="1:8" ht="12.75" customHeight="1">
      <c r="A4001" s="61">
        <v>525115</v>
      </c>
      <c r="B4001" s="62" t="s">
        <v>43</v>
      </c>
      <c r="C4001" s="53"/>
      <c r="D4001" s="53"/>
      <c r="E4001" s="53"/>
      <c r="F4001" s="53"/>
      <c r="G4001" s="53"/>
      <c r="H4001" s="67"/>
    </row>
    <row r="4002" spans="1:8" ht="12.75" customHeight="1">
      <c r="A4002" s="66" t="s">
        <v>31</v>
      </c>
      <c r="B4002" s="33" t="s">
        <v>55</v>
      </c>
      <c r="C4002" s="53">
        <v>300000</v>
      </c>
      <c r="D4002" s="53">
        <v>300000</v>
      </c>
      <c r="E4002" s="53"/>
      <c r="F4002" s="53">
        <f t="shared" ref="F4002" si="1410">D4002+E4002</f>
        <v>300000</v>
      </c>
      <c r="G4002" s="53">
        <f t="shared" ref="G4002" si="1411">C4002-F4002</f>
        <v>0</v>
      </c>
      <c r="H4002" s="67">
        <f t="shared" ref="H4002" si="1412">F4002/C4002*100</f>
        <v>100</v>
      </c>
    </row>
    <row r="4003" spans="1:8" ht="12.75" customHeight="1">
      <c r="A4003" s="54">
        <v>52</v>
      </c>
      <c r="B4003" s="54" t="s">
        <v>61</v>
      </c>
      <c r="C4003" s="55"/>
      <c r="D4003" s="56"/>
      <c r="E4003" s="56"/>
      <c r="F4003" s="56"/>
      <c r="G4003" s="56"/>
      <c r="H4003" s="56"/>
    </row>
    <row r="4004" spans="1:8" ht="12.75" customHeight="1">
      <c r="A4004" s="58" t="s">
        <v>29</v>
      </c>
      <c r="B4004" s="59" t="s">
        <v>62</v>
      </c>
      <c r="C4004" s="60"/>
      <c r="D4004" s="53"/>
      <c r="E4004" s="60"/>
      <c r="F4004" s="53"/>
      <c r="G4004" s="53"/>
      <c r="H4004" s="67"/>
    </row>
    <row r="4005" spans="1:8" ht="12.75" customHeight="1">
      <c r="A4005" s="66">
        <v>525119</v>
      </c>
      <c r="B4005" s="33" t="s">
        <v>63</v>
      </c>
      <c r="C4005" s="53"/>
      <c r="D4005" s="53"/>
      <c r="E4005" s="53"/>
      <c r="F4005" s="53"/>
      <c r="G4005" s="53"/>
      <c r="H4005" s="67"/>
    </row>
    <row r="4006" spans="1:8" ht="12.75" customHeight="1">
      <c r="A4006" s="66" t="s">
        <v>31</v>
      </c>
      <c r="B4006" s="33" t="s">
        <v>64</v>
      </c>
      <c r="C4006" s="53"/>
      <c r="D4006" s="53"/>
      <c r="E4006" s="53"/>
      <c r="F4006" s="53"/>
      <c r="G4006" s="53"/>
      <c r="H4006" s="67"/>
    </row>
    <row r="4007" spans="1:8" ht="12.75" customHeight="1">
      <c r="A4007" s="66" t="s">
        <v>31</v>
      </c>
      <c r="B4007" s="33" t="s">
        <v>679</v>
      </c>
      <c r="C4007" s="53">
        <v>1500000</v>
      </c>
      <c r="D4007" s="53">
        <v>0</v>
      </c>
      <c r="E4007" s="53"/>
      <c r="F4007" s="53">
        <f t="shared" ref="F4007:F4009" si="1413">D4007+E4007</f>
        <v>0</v>
      </c>
      <c r="G4007" s="53">
        <f t="shared" ref="G4007:G4009" si="1414">C4007-F4007</f>
        <v>1500000</v>
      </c>
      <c r="H4007" s="67">
        <f t="shared" ref="H4007:H4009" si="1415">F4007/C4007*100</f>
        <v>0</v>
      </c>
    </row>
    <row r="4008" spans="1:8" ht="12.75" customHeight="1">
      <c r="A4008" s="66"/>
      <c r="B4008" s="33" t="s">
        <v>680</v>
      </c>
      <c r="C4008" s="53">
        <v>7500000</v>
      </c>
      <c r="D4008" s="53">
        <v>0</v>
      </c>
      <c r="E4008" s="53"/>
      <c r="F4008" s="53">
        <f t="shared" si="1413"/>
        <v>0</v>
      </c>
      <c r="G4008" s="53">
        <f t="shared" si="1414"/>
        <v>7500000</v>
      </c>
      <c r="H4008" s="67">
        <f t="shared" si="1415"/>
        <v>0</v>
      </c>
    </row>
    <row r="4009" spans="1:8" ht="12.75" customHeight="1">
      <c r="A4009" s="66" t="s">
        <v>31</v>
      </c>
      <c r="B4009" s="33" t="s">
        <v>681</v>
      </c>
      <c r="C4009" s="53">
        <v>1500000</v>
      </c>
      <c r="D4009" s="53">
        <v>0</v>
      </c>
      <c r="E4009" s="53"/>
      <c r="F4009" s="53">
        <f t="shared" si="1413"/>
        <v>0</v>
      </c>
      <c r="G4009" s="53">
        <f t="shared" si="1414"/>
        <v>1500000</v>
      </c>
      <c r="H4009" s="67">
        <f t="shared" si="1415"/>
        <v>0</v>
      </c>
    </row>
    <row r="4010" spans="1:8" ht="12.75" customHeight="1">
      <c r="A4010" s="66" t="s">
        <v>31</v>
      </c>
      <c r="B4010" s="33" t="s">
        <v>67</v>
      </c>
      <c r="C4010" s="53"/>
      <c r="D4010" s="53"/>
      <c r="E4010" s="53"/>
      <c r="F4010" s="53"/>
      <c r="G4010" s="53"/>
      <c r="H4010" s="67"/>
    </row>
    <row r="4011" spans="1:8" ht="12.75" customHeight="1">
      <c r="A4011" s="66" t="s">
        <v>31</v>
      </c>
      <c r="B4011" s="33" t="s">
        <v>679</v>
      </c>
      <c r="C4011" s="53">
        <v>1500000</v>
      </c>
      <c r="D4011" s="53">
        <v>0</v>
      </c>
      <c r="E4011" s="53"/>
      <c r="F4011" s="53">
        <f t="shared" ref="F4011:F4013" si="1416">D4011+E4011</f>
        <v>0</v>
      </c>
      <c r="G4011" s="53">
        <f t="shared" ref="G4011:G4013" si="1417">C4011-F4011</f>
        <v>1500000</v>
      </c>
      <c r="H4011" s="67">
        <f t="shared" ref="H4011:H4013" si="1418">F4011/C4011*100</f>
        <v>0</v>
      </c>
    </row>
    <row r="4012" spans="1:8" ht="12.75" customHeight="1">
      <c r="A4012" s="66"/>
      <c r="B4012" s="33" t="s">
        <v>680</v>
      </c>
      <c r="C4012" s="53">
        <v>14800000</v>
      </c>
      <c r="D4012" s="53">
        <v>0</v>
      </c>
      <c r="E4012" s="53"/>
      <c r="F4012" s="53">
        <f t="shared" si="1416"/>
        <v>0</v>
      </c>
      <c r="G4012" s="53">
        <f t="shared" si="1417"/>
        <v>14800000</v>
      </c>
      <c r="H4012" s="67">
        <f t="shared" si="1418"/>
        <v>0</v>
      </c>
    </row>
    <row r="4013" spans="1:8" ht="12.75" customHeight="1">
      <c r="A4013" s="66" t="s">
        <v>31</v>
      </c>
      <c r="B4013" s="33" t="s">
        <v>681</v>
      </c>
      <c r="C4013" s="53">
        <v>11100000</v>
      </c>
      <c r="D4013" s="53">
        <v>0</v>
      </c>
      <c r="E4013" s="53"/>
      <c r="F4013" s="53">
        <f t="shared" si="1416"/>
        <v>0</v>
      </c>
      <c r="G4013" s="53">
        <f t="shared" si="1417"/>
        <v>11100000</v>
      </c>
      <c r="H4013" s="67">
        <f t="shared" si="1418"/>
        <v>0</v>
      </c>
    </row>
    <row r="4014" spans="1:8" ht="12.75" customHeight="1">
      <c r="A4014" s="66" t="s">
        <v>682</v>
      </c>
      <c r="B4014" s="33" t="s">
        <v>39</v>
      </c>
      <c r="C4014" s="53"/>
      <c r="D4014" s="53"/>
      <c r="E4014" s="53"/>
      <c r="F4014" s="53"/>
      <c r="G4014" s="53"/>
      <c r="H4014" s="67"/>
    </row>
    <row r="4015" spans="1:8" ht="12.75" customHeight="1">
      <c r="A4015" s="436" t="s">
        <v>31</v>
      </c>
      <c r="B4015" s="33" t="s">
        <v>64</v>
      </c>
      <c r="C4015" s="53"/>
      <c r="D4015" s="53"/>
      <c r="E4015" s="53"/>
      <c r="F4015" s="53"/>
      <c r="G4015" s="53"/>
      <c r="H4015" s="67"/>
    </row>
    <row r="4016" spans="1:8" ht="12.75" customHeight="1">
      <c r="A4016" s="436" t="s">
        <v>31</v>
      </c>
      <c r="B4016" s="33" t="s">
        <v>683</v>
      </c>
      <c r="C4016" s="53">
        <v>27000000</v>
      </c>
      <c r="D4016" s="53">
        <v>0</v>
      </c>
      <c r="E4016" s="53"/>
      <c r="F4016" s="53">
        <f t="shared" ref="F4016" si="1419">D4016+E4016</f>
        <v>0</v>
      </c>
      <c r="G4016" s="53">
        <f t="shared" ref="G4016" si="1420">C4016-F4016</f>
        <v>27000000</v>
      </c>
      <c r="H4016" s="67">
        <f t="shared" ref="H4016" si="1421">F4016/C4016*100</f>
        <v>0</v>
      </c>
    </row>
    <row r="4017" spans="1:8" ht="12.75" customHeight="1">
      <c r="A4017" s="436" t="s">
        <v>31</v>
      </c>
      <c r="B4017" s="33" t="s">
        <v>684</v>
      </c>
      <c r="C4017" s="53"/>
      <c r="D4017" s="53"/>
      <c r="E4017" s="53"/>
      <c r="F4017" s="53"/>
      <c r="G4017" s="53"/>
      <c r="H4017" s="67"/>
    </row>
    <row r="4018" spans="1:8" ht="12.75" customHeight="1">
      <c r="A4018" s="436" t="s">
        <v>31</v>
      </c>
      <c r="B4018" s="33" t="s">
        <v>685</v>
      </c>
      <c r="C4018" s="53">
        <v>27000000</v>
      </c>
      <c r="D4018" s="53">
        <v>0</v>
      </c>
      <c r="E4018" s="53"/>
      <c r="F4018" s="53">
        <f t="shared" ref="F4018" si="1422">D4018+E4018</f>
        <v>0</v>
      </c>
      <c r="G4018" s="53">
        <f t="shared" ref="G4018" si="1423">C4018-F4018</f>
        <v>27000000</v>
      </c>
      <c r="H4018" s="67">
        <f t="shared" ref="H4018" si="1424">F4018/C4018*100</f>
        <v>0</v>
      </c>
    </row>
    <row r="4019" spans="1:8" ht="12.75" customHeight="1">
      <c r="A4019" s="66" t="s">
        <v>686</v>
      </c>
      <c r="B4019" s="33" t="s">
        <v>43</v>
      </c>
      <c r="C4019" s="53"/>
      <c r="D4019" s="53"/>
      <c r="E4019" s="53"/>
      <c r="F4019" s="53"/>
      <c r="G4019" s="53"/>
      <c r="H4019" s="67"/>
    </row>
    <row r="4020" spans="1:8" ht="12.75" customHeight="1">
      <c r="A4020" s="436" t="s">
        <v>31</v>
      </c>
      <c r="B4020" s="33" t="s">
        <v>64</v>
      </c>
      <c r="C4020" s="53"/>
      <c r="D4020" s="53"/>
      <c r="E4020" s="53"/>
      <c r="F4020" s="53"/>
      <c r="G4020" s="53"/>
      <c r="H4020" s="67"/>
    </row>
    <row r="4021" spans="1:8" ht="12.75" customHeight="1">
      <c r="A4021" s="436" t="s">
        <v>31</v>
      </c>
      <c r="B4021" s="33" t="s">
        <v>687</v>
      </c>
      <c r="C4021" s="53">
        <v>1750000</v>
      </c>
      <c r="D4021" s="53">
        <v>0</v>
      </c>
      <c r="E4021" s="53"/>
      <c r="F4021" s="53">
        <f t="shared" ref="F4021" si="1425">D4021+E4021</f>
        <v>0</v>
      </c>
      <c r="G4021" s="53">
        <f t="shared" ref="G4021" si="1426">C4021-F4021</f>
        <v>1750000</v>
      </c>
      <c r="H4021" s="67">
        <f t="shared" ref="H4021" si="1427">F4021/C4021*100</f>
        <v>0</v>
      </c>
    </row>
    <row r="4022" spans="1:8" ht="12.75" customHeight="1">
      <c r="A4022" s="66" t="s">
        <v>688</v>
      </c>
      <c r="B4022" s="33" t="s">
        <v>63</v>
      </c>
      <c r="C4022" s="53"/>
      <c r="D4022" s="53"/>
      <c r="E4022" s="53"/>
      <c r="F4022" s="53"/>
      <c r="G4022" s="53"/>
      <c r="H4022" s="67"/>
    </row>
    <row r="4023" spans="1:8" ht="12.75" customHeight="1">
      <c r="A4023" s="436" t="s">
        <v>31</v>
      </c>
      <c r="B4023" s="33" t="s">
        <v>64</v>
      </c>
      <c r="C4023" s="53"/>
      <c r="D4023" s="53"/>
      <c r="E4023" s="53"/>
      <c r="F4023" s="53"/>
      <c r="G4023" s="53"/>
      <c r="H4023" s="67"/>
    </row>
    <row r="4024" spans="1:8" ht="12.75" customHeight="1">
      <c r="A4024" s="436" t="s">
        <v>31</v>
      </c>
      <c r="B4024" s="33" t="s">
        <v>693</v>
      </c>
      <c r="C4024" s="53">
        <v>9200000</v>
      </c>
      <c r="D4024" s="53">
        <v>0</v>
      </c>
      <c r="E4024" s="65">
        <v>0</v>
      </c>
      <c r="F4024" s="53">
        <f t="shared" ref="F4024" si="1428">D4024+E4024</f>
        <v>0</v>
      </c>
      <c r="G4024" s="53">
        <f t="shared" ref="G4024" si="1429">C4024-F4024</f>
        <v>9200000</v>
      </c>
      <c r="H4024" s="67">
        <f t="shared" ref="H4024" si="1430">F4024/C4024*100</f>
        <v>0</v>
      </c>
    </row>
    <row r="4025" spans="1:8" ht="12.75" customHeight="1">
      <c r="A4025" s="436" t="s">
        <v>31</v>
      </c>
      <c r="B4025" s="33" t="s">
        <v>684</v>
      </c>
      <c r="C4025" s="53"/>
      <c r="D4025" s="53"/>
      <c r="E4025" s="53"/>
      <c r="F4025" s="53"/>
      <c r="G4025" s="53"/>
      <c r="H4025" s="67"/>
    </row>
    <row r="4026" spans="1:8" ht="12.75" customHeight="1">
      <c r="A4026" s="436" t="s">
        <v>31</v>
      </c>
      <c r="B4026" s="33" t="s">
        <v>689</v>
      </c>
      <c r="C4026" s="53">
        <v>750000</v>
      </c>
      <c r="D4026" s="53">
        <v>0</v>
      </c>
      <c r="E4026" s="53"/>
      <c r="F4026" s="53">
        <f t="shared" ref="F4026:F4027" si="1431">D4026+E4026</f>
        <v>0</v>
      </c>
      <c r="G4026" s="53">
        <f t="shared" ref="G4026:G4027" si="1432">C4026-F4026</f>
        <v>750000</v>
      </c>
      <c r="H4026" s="67">
        <f t="shared" ref="H4026:H4027" si="1433">F4026/C4026*100</f>
        <v>0</v>
      </c>
    </row>
    <row r="4027" spans="1:8" ht="12.75" customHeight="1">
      <c r="A4027" s="436" t="s">
        <v>31</v>
      </c>
      <c r="B4027" s="33" t="s">
        <v>690</v>
      </c>
      <c r="C4027" s="53">
        <v>14800000</v>
      </c>
      <c r="D4027" s="53">
        <v>0</v>
      </c>
      <c r="E4027" s="65">
        <v>0</v>
      </c>
      <c r="F4027" s="53">
        <f t="shared" si="1431"/>
        <v>0</v>
      </c>
      <c r="G4027" s="53">
        <f t="shared" si="1432"/>
        <v>14800000</v>
      </c>
      <c r="H4027" s="67">
        <f t="shared" si="1433"/>
        <v>0</v>
      </c>
    </row>
    <row r="4028" spans="1:8" ht="12.75" customHeight="1">
      <c r="A4028" s="436" t="s">
        <v>31</v>
      </c>
      <c r="B4028" s="33" t="s">
        <v>691</v>
      </c>
      <c r="C4028" s="53"/>
      <c r="D4028" s="53"/>
      <c r="E4028" s="65"/>
      <c r="F4028" s="53"/>
      <c r="G4028" s="53"/>
      <c r="H4028" s="67"/>
    </row>
    <row r="4029" spans="1:8" ht="12.75" customHeight="1">
      <c r="A4029" s="436" t="s">
        <v>31</v>
      </c>
      <c r="B4029" s="33" t="s">
        <v>692</v>
      </c>
      <c r="C4029" s="53">
        <v>2400000</v>
      </c>
      <c r="D4029" s="53">
        <v>0</v>
      </c>
      <c r="E4029" s="65">
        <v>0</v>
      </c>
      <c r="F4029" s="53">
        <f t="shared" ref="F4029" si="1434">D4029+E4029</f>
        <v>0</v>
      </c>
      <c r="G4029" s="53">
        <f t="shared" ref="G4029" si="1435">C4029-F4029</f>
        <v>2400000</v>
      </c>
      <c r="H4029" s="67">
        <f t="shared" ref="H4029" si="1436">F4029/C4029*100</f>
        <v>0</v>
      </c>
    </row>
    <row r="4030" spans="1:8" ht="12.75" customHeight="1">
      <c r="A4030" s="66">
        <v>525121</v>
      </c>
      <c r="B4030" s="33" t="s">
        <v>70</v>
      </c>
      <c r="C4030" s="53"/>
      <c r="D4030" s="53"/>
      <c r="E4030" s="53"/>
      <c r="F4030" s="53"/>
      <c r="G4030" s="53"/>
      <c r="H4030" s="67"/>
    </row>
    <row r="4031" spans="1:8" ht="12.75" customHeight="1">
      <c r="A4031" s="66" t="s">
        <v>31</v>
      </c>
      <c r="B4031" s="33" t="s">
        <v>71</v>
      </c>
      <c r="C4031" s="53">
        <v>27170000</v>
      </c>
      <c r="D4031" s="53">
        <v>24122200</v>
      </c>
      <c r="E4031" s="53">
        <v>0</v>
      </c>
      <c r="F4031" s="53">
        <f t="shared" ref="F4031:F4032" si="1437">D4031+E4031</f>
        <v>24122200</v>
      </c>
      <c r="G4031" s="53">
        <f t="shared" ref="G4031:G4032" si="1438">C4031-F4031</f>
        <v>3047800</v>
      </c>
      <c r="H4031" s="67">
        <f t="shared" ref="H4031:H4032" si="1439">F4031/C4031*100</f>
        <v>88.782480677217521</v>
      </c>
    </row>
    <row r="4032" spans="1:8" ht="12.75" customHeight="1">
      <c r="A4032" s="66" t="s">
        <v>31</v>
      </c>
      <c r="B4032" s="33" t="s">
        <v>72</v>
      </c>
      <c r="C4032" s="53">
        <v>95880000</v>
      </c>
      <c r="D4032" s="53">
        <v>85729600</v>
      </c>
      <c r="E4032" s="53">
        <v>0</v>
      </c>
      <c r="F4032" s="53">
        <f t="shared" si="1437"/>
        <v>85729600</v>
      </c>
      <c r="G4032" s="53">
        <f t="shared" si="1438"/>
        <v>10150400</v>
      </c>
      <c r="H4032" s="67">
        <f t="shared" si="1439"/>
        <v>89.413433458489777</v>
      </c>
    </row>
    <row r="4033" spans="1:15" ht="12.75" customHeight="1">
      <c r="A4033" s="58" t="s">
        <v>50</v>
      </c>
      <c r="B4033" s="59" t="s">
        <v>51</v>
      </c>
      <c r="C4033" s="60"/>
      <c r="D4033" s="53"/>
      <c r="E4033" s="53"/>
      <c r="F4033" s="53"/>
      <c r="G4033" s="53"/>
      <c r="H4033" s="67"/>
    </row>
    <row r="4034" spans="1:15" ht="12.75" customHeight="1">
      <c r="A4034" s="66">
        <v>525113</v>
      </c>
      <c r="B4034" s="33" t="s">
        <v>39</v>
      </c>
      <c r="C4034" s="53"/>
      <c r="D4034" s="53"/>
      <c r="E4034" s="53"/>
      <c r="F4034" s="53"/>
      <c r="G4034" s="53"/>
      <c r="H4034" s="67"/>
    </row>
    <row r="4035" spans="1:15" ht="12.75" customHeight="1">
      <c r="A4035" s="66" t="s">
        <v>31</v>
      </c>
      <c r="B4035" s="33" t="s">
        <v>73</v>
      </c>
      <c r="C4035" s="53">
        <v>10500000</v>
      </c>
      <c r="D4035" s="53">
        <v>5250000</v>
      </c>
      <c r="E4035" s="53">
        <v>0</v>
      </c>
      <c r="F4035" s="53">
        <f t="shared" ref="F4035:F4037" si="1440">D4035+E4035</f>
        <v>5250000</v>
      </c>
      <c r="G4035" s="53">
        <f t="shared" ref="G4035:G4037" si="1441">C4035-F4035</f>
        <v>5250000</v>
      </c>
      <c r="H4035" s="67">
        <f t="shared" ref="H4035:H4037" si="1442">F4035/C4035*100</f>
        <v>50</v>
      </c>
    </row>
    <row r="4036" spans="1:15" ht="12.75" customHeight="1">
      <c r="A4036" s="66" t="s">
        <v>31</v>
      </c>
      <c r="B4036" s="33" t="s">
        <v>74</v>
      </c>
      <c r="C4036" s="53">
        <v>10000000</v>
      </c>
      <c r="D4036" s="53">
        <v>3050000</v>
      </c>
      <c r="E4036" s="53">
        <v>0</v>
      </c>
      <c r="F4036" s="53">
        <f t="shared" si="1440"/>
        <v>3050000</v>
      </c>
      <c r="G4036" s="53">
        <f t="shared" si="1441"/>
        <v>6950000</v>
      </c>
      <c r="H4036" s="67">
        <f t="shared" si="1442"/>
        <v>30.5</v>
      </c>
    </row>
    <row r="4037" spans="1:15" ht="12.75" customHeight="1">
      <c r="A4037" s="66"/>
      <c r="B4037" s="33" t="s">
        <v>158</v>
      </c>
      <c r="C4037" s="53">
        <v>8000000</v>
      </c>
      <c r="D4037" s="53">
        <v>1350000</v>
      </c>
      <c r="E4037" s="53">
        <v>0</v>
      </c>
      <c r="F4037" s="53">
        <f t="shared" si="1440"/>
        <v>1350000</v>
      </c>
      <c r="G4037" s="53">
        <f t="shared" si="1441"/>
        <v>6650000</v>
      </c>
      <c r="H4037" s="67">
        <f t="shared" si="1442"/>
        <v>16.875</v>
      </c>
    </row>
    <row r="4038" spans="1:15" ht="12.75" customHeight="1">
      <c r="A4038" s="66">
        <v>525115</v>
      </c>
      <c r="B4038" s="33" t="s">
        <v>43</v>
      </c>
      <c r="C4038" s="53"/>
      <c r="D4038" s="53"/>
      <c r="E4038" s="53"/>
      <c r="F4038" s="53"/>
      <c r="G4038" s="53"/>
      <c r="H4038" s="67"/>
    </row>
    <row r="4039" spans="1:15" ht="12.75" customHeight="1">
      <c r="A4039" s="66" t="s">
        <v>31</v>
      </c>
      <c r="B4039" s="33" t="s">
        <v>160</v>
      </c>
      <c r="C4039" s="53">
        <v>3450000</v>
      </c>
      <c r="D4039" s="53">
        <v>0</v>
      </c>
      <c r="E4039" s="53">
        <v>0</v>
      </c>
      <c r="F4039" s="53">
        <f t="shared" ref="F4039" si="1443">D4039+E4039</f>
        <v>0</v>
      </c>
      <c r="G4039" s="53">
        <f t="shared" ref="G4039" si="1444">C4039-F4039</f>
        <v>3450000</v>
      </c>
      <c r="H4039" s="67">
        <f t="shared" ref="H4039" si="1445">F4039/C4039*100</f>
        <v>0</v>
      </c>
    </row>
    <row r="4040" spans="1:15" ht="12.75" customHeight="1">
      <c r="A4040" s="66" t="s">
        <v>31</v>
      </c>
      <c r="B4040" s="423" t="s">
        <v>159</v>
      </c>
      <c r="C4040" s="26"/>
      <c r="D4040" s="25"/>
      <c r="E4040" s="11"/>
      <c r="F4040" s="425"/>
      <c r="G4040" s="25"/>
      <c r="H4040" s="10"/>
    </row>
    <row r="4041" spans="1:15" ht="12.75" customHeight="1">
      <c r="A4041" s="66" t="s">
        <v>31</v>
      </c>
      <c r="B4041" s="33" t="s">
        <v>76</v>
      </c>
      <c r="C4041" s="53">
        <v>3000000</v>
      </c>
      <c r="D4041" s="53">
        <v>3000000</v>
      </c>
      <c r="E4041" s="53">
        <v>0</v>
      </c>
      <c r="F4041" s="53">
        <f t="shared" ref="F4041" si="1446">D4041+E4041</f>
        <v>3000000</v>
      </c>
      <c r="G4041" s="53">
        <f t="shared" ref="G4041" si="1447">C4041-F4041</f>
        <v>0</v>
      </c>
      <c r="H4041" s="67">
        <f t="shared" ref="H4041" si="1448">F4041/C4041*100</f>
        <v>100</v>
      </c>
    </row>
    <row r="4042" spans="1:15" ht="12.75" customHeight="1">
      <c r="A4042" s="58" t="s">
        <v>56</v>
      </c>
      <c r="B4042" s="59" t="s">
        <v>77</v>
      </c>
      <c r="C4042" s="60"/>
      <c r="D4042" s="53"/>
      <c r="E4042" s="60"/>
      <c r="F4042" s="53"/>
      <c r="G4042" s="53"/>
      <c r="H4042" s="67"/>
    </row>
    <row r="4043" spans="1:15" ht="12.75" customHeight="1">
      <c r="A4043" s="66">
        <v>525113</v>
      </c>
      <c r="B4043" s="33" t="s">
        <v>39</v>
      </c>
      <c r="C4043" s="53"/>
      <c r="D4043" s="53"/>
      <c r="E4043" s="53"/>
      <c r="F4043" s="53"/>
      <c r="G4043" s="53"/>
      <c r="H4043" s="67"/>
    </row>
    <row r="4044" spans="1:15" ht="12.75" customHeight="1">
      <c r="A4044" s="66" t="s">
        <v>31</v>
      </c>
      <c r="B4044" s="33" t="s">
        <v>78</v>
      </c>
      <c r="C4044" s="53">
        <v>6300000</v>
      </c>
      <c r="D4044" s="53">
        <v>3300000</v>
      </c>
      <c r="E4044" s="53"/>
      <c r="F4044" s="53">
        <f t="shared" ref="F4044:F4046" si="1449">D4044+E4044</f>
        <v>3300000</v>
      </c>
      <c r="G4044" s="53">
        <f t="shared" ref="G4044:G4046" si="1450">C4044-F4044</f>
        <v>3000000</v>
      </c>
      <c r="H4044" s="67">
        <f t="shared" ref="H4044:H4046" si="1451">F4044/C4044*100</f>
        <v>52.380952380952387</v>
      </c>
    </row>
    <row r="4045" spans="1:15" ht="12.75" customHeight="1">
      <c r="A4045" s="66" t="s">
        <v>31</v>
      </c>
      <c r="B4045" s="33" t="s">
        <v>79</v>
      </c>
      <c r="C4045" s="53">
        <v>16000000</v>
      </c>
      <c r="D4045" s="53">
        <v>1950000</v>
      </c>
      <c r="E4045" s="53">
        <v>0</v>
      </c>
      <c r="F4045" s="53">
        <f t="shared" si="1449"/>
        <v>1950000</v>
      </c>
      <c r="G4045" s="53">
        <f t="shared" si="1450"/>
        <v>14050000</v>
      </c>
      <c r="H4045" s="67">
        <f t="shared" si="1451"/>
        <v>12.1875</v>
      </c>
      <c r="M4045" s="448"/>
      <c r="O4045" s="24"/>
    </row>
    <row r="4046" spans="1:15" ht="12.75" customHeight="1">
      <c r="A4046" s="66"/>
      <c r="B4046" s="33" t="s">
        <v>158</v>
      </c>
      <c r="C4046" s="53">
        <v>22000000</v>
      </c>
      <c r="D4046" s="53">
        <v>0</v>
      </c>
      <c r="E4046" s="53">
        <v>0</v>
      </c>
      <c r="F4046" s="53">
        <f t="shared" si="1449"/>
        <v>0</v>
      </c>
      <c r="G4046" s="53">
        <f t="shared" si="1450"/>
        <v>22000000</v>
      </c>
      <c r="H4046" s="67">
        <f t="shared" si="1451"/>
        <v>0</v>
      </c>
    </row>
    <row r="4047" spans="1:15" ht="12.75" customHeight="1">
      <c r="A4047" s="66">
        <v>525115</v>
      </c>
      <c r="B4047" s="33" t="s">
        <v>43</v>
      </c>
      <c r="C4047" s="53"/>
      <c r="D4047" s="53"/>
      <c r="E4047" s="53"/>
      <c r="F4047" s="53"/>
      <c r="G4047" s="53"/>
      <c r="H4047" s="67"/>
    </row>
    <row r="4048" spans="1:15" ht="12.75" customHeight="1">
      <c r="A4048" s="66" t="s">
        <v>31</v>
      </c>
      <c r="B4048" s="33" t="s">
        <v>75</v>
      </c>
      <c r="C4048" s="53">
        <v>3300000</v>
      </c>
      <c r="D4048" s="53">
        <v>3300000</v>
      </c>
      <c r="E4048" s="53">
        <v>0</v>
      </c>
      <c r="F4048" s="53">
        <f t="shared" ref="F4048:F4049" si="1452">D4048+E4048</f>
        <v>3300000</v>
      </c>
      <c r="G4048" s="53">
        <f t="shared" ref="G4048:G4049" si="1453">C4048-F4048</f>
        <v>0</v>
      </c>
      <c r="H4048" s="67">
        <f t="shared" ref="H4048:H4049" si="1454">F4048/C4048*100</f>
        <v>100</v>
      </c>
    </row>
    <row r="4049" spans="1:8" ht="12.75" customHeight="1">
      <c r="A4049" s="66" t="s">
        <v>31</v>
      </c>
      <c r="B4049" s="33" t="s">
        <v>81</v>
      </c>
      <c r="C4049" s="53">
        <v>2400000</v>
      </c>
      <c r="D4049" s="53">
        <v>2400000</v>
      </c>
      <c r="E4049" s="53">
        <v>0</v>
      </c>
      <c r="F4049" s="53">
        <f t="shared" si="1452"/>
        <v>2400000</v>
      </c>
      <c r="G4049" s="53">
        <f t="shared" si="1453"/>
        <v>0</v>
      </c>
      <c r="H4049" s="67">
        <f t="shared" si="1454"/>
        <v>100</v>
      </c>
    </row>
    <row r="4050" spans="1:8" ht="12.75" customHeight="1">
      <c r="A4050" s="54">
        <v>53</v>
      </c>
      <c r="B4050" s="54" t="s">
        <v>82</v>
      </c>
      <c r="C4050" s="55"/>
      <c r="D4050" s="56"/>
      <c r="E4050" s="56"/>
      <c r="F4050" s="56"/>
      <c r="G4050" s="56"/>
      <c r="H4050" s="56"/>
    </row>
    <row r="4051" spans="1:8" ht="12.75" customHeight="1">
      <c r="A4051" s="58" t="s">
        <v>50</v>
      </c>
      <c r="B4051" s="59" t="s">
        <v>51</v>
      </c>
      <c r="C4051" s="60"/>
      <c r="D4051" s="53"/>
      <c r="E4051" s="60"/>
      <c r="F4051" s="53"/>
      <c r="G4051" s="53"/>
      <c r="H4051" s="67"/>
    </row>
    <row r="4052" spans="1:8" ht="12.75" customHeight="1">
      <c r="A4052" s="66">
        <v>525113</v>
      </c>
      <c r="B4052" s="33" t="s">
        <v>39</v>
      </c>
      <c r="C4052" s="53"/>
      <c r="D4052" s="53"/>
      <c r="E4052" s="53"/>
      <c r="F4052" s="53"/>
      <c r="G4052" s="53"/>
      <c r="H4052" s="67"/>
    </row>
    <row r="4053" spans="1:8" ht="12.75" customHeight="1">
      <c r="A4053" s="66" t="s">
        <v>31</v>
      </c>
      <c r="B4053" s="33" t="s">
        <v>103</v>
      </c>
      <c r="C4053" s="53">
        <v>1400000</v>
      </c>
      <c r="D4053" s="53">
        <v>1400000</v>
      </c>
      <c r="E4053" s="53">
        <v>0</v>
      </c>
      <c r="F4053" s="53">
        <f t="shared" ref="F4053:F4054" si="1455">D4053+E4053</f>
        <v>1400000</v>
      </c>
      <c r="G4053" s="53">
        <f t="shared" ref="G4053:G4054" si="1456">C4053-F4053</f>
        <v>0</v>
      </c>
      <c r="H4053" s="67">
        <f t="shared" ref="H4053:H4054" si="1457">F4053/C4053*100</f>
        <v>100</v>
      </c>
    </row>
    <row r="4054" spans="1:8" ht="12.75" customHeight="1">
      <c r="A4054" s="66"/>
      <c r="B4054" s="33" t="s">
        <v>491</v>
      </c>
      <c r="C4054" s="53">
        <v>2409000</v>
      </c>
      <c r="D4054" s="53">
        <v>2350000</v>
      </c>
      <c r="E4054" s="53">
        <v>0</v>
      </c>
      <c r="F4054" s="53">
        <f t="shared" si="1455"/>
        <v>2350000</v>
      </c>
      <c r="G4054" s="53">
        <f t="shared" si="1456"/>
        <v>59000</v>
      </c>
      <c r="H4054" s="67">
        <f t="shared" si="1457"/>
        <v>97.55085097550851</v>
      </c>
    </row>
    <row r="4055" spans="1:8" ht="12.75" customHeight="1">
      <c r="A4055" s="66">
        <v>525115</v>
      </c>
      <c r="B4055" s="33" t="s">
        <v>43</v>
      </c>
      <c r="C4055" s="53"/>
      <c r="D4055" s="53"/>
      <c r="E4055" s="53"/>
      <c r="F4055" s="53"/>
      <c r="G4055" s="53"/>
      <c r="H4055" s="67"/>
    </row>
    <row r="4056" spans="1:8" ht="12.75" customHeight="1">
      <c r="A4056" s="66" t="s">
        <v>31</v>
      </c>
      <c r="B4056" s="33" t="s">
        <v>392</v>
      </c>
      <c r="C4056" s="53">
        <v>1100000</v>
      </c>
      <c r="D4056" s="53">
        <v>1080000</v>
      </c>
      <c r="E4056" s="53"/>
      <c r="F4056" s="53">
        <f t="shared" ref="F4056:F4062" si="1458">D4056+E4056</f>
        <v>1080000</v>
      </c>
      <c r="G4056" s="53">
        <f t="shared" ref="G4056:G4062" si="1459">C4056-F4056</f>
        <v>20000</v>
      </c>
      <c r="H4056" s="67">
        <f t="shared" ref="H4056:H4062" si="1460">F4056/C4056*100</f>
        <v>98.181818181818187</v>
      </c>
    </row>
    <row r="4057" spans="1:8" ht="12.75" customHeight="1">
      <c r="A4057" s="66" t="s">
        <v>31</v>
      </c>
      <c r="B4057" s="33" t="s">
        <v>445</v>
      </c>
      <c r="C4057" s="53">
        <v>300000</v>
      </c>
      <c r="D4057" s="53">
        <v>300000</v>
      </c>
      <c r="E4057" s="53">
        <v>0</v>
      </c>
      <c r="F4057" s="53">
        <f t="shared" si="1458"/>
        <v>300000</v>
      </c>
      <c r="G4057" s="53">
        <f t="shared" si="1459"/>
        <v>0</v>
      </c>
      <c r="H4057" s="67">
        <f t="shared" si="1460"/>
        <v>100</v>
      </c>
    </row>
    <row r="4058" spans="1:8" ht="12.75" customHeight="1">
      <c r="A4058" s="66" t="s">
        <v>31</v>
      </c>
      <c r="B4058" s="33" t="s">
        <v>394</v>
      </c>
      <c r="C4058" s="53">
        <v>6020000</v>
      </c>
      <c r="D4058" s="53">
        <v>5970000</v>
      </c>
      <c r="E4058" s="53">
        <v>0</v>
      </c>
      <c r="F4058" s="53">
        <f t="shared" si="1458"/>
        <v>5970000</v>
      </c>
      <c r="G4058" s="53">
        <f t="shared" si="1459"/>
        <v>50000</v>
      </c>
      <c r="H4058" s="67">
        <f t="shared" si="1460"/>
        <v>99.169435215946848</v>
      </c>
    </row>
    <row r="4059" spans="1:8" ht="12.75" customHeight="1">
      <c r="A4059" s="66" t="s">
        <v>31</v>
      </c>
      <c r="B4059" s="33" t="s">
        <v>395</v>
      </c>
      <c r="C4059" s="53">
        <v>2100000</v>
      </c>
      <c r="D4059" s="53">
        <v>2000000</v>
      </c>
      <c r="E4059" s="53"/>
      <c r="F4059" s="53">
        <f t="shared" si="1458"/>
        <v>2000000</v>
      </c>
      <c r="G4059" s="53">
        <f t="shared" si="1459"/>
        <v>100000</v>
      </c>
      <c r="H4059" s="67">
        <f t="shared" si="1460"/>
        <v>95.238095238095227</v>
      </c>
    </row>
    <row r="4060" spans="1:8" ht="12.75" customHeight="1">
      <c r="A4060" s="66"/>
      <c r="B4060" s="33" t="s">
        <v>396</v>
      </c>
      <c r="C4060" s="53">
        <v>5000000</v>
      </c>
      <c r="D4060" s="53">
        <v>5000000</v>
      </c>
      <c r="E4060" s="53">
        <v>0</v>
      </c>
      <c r="F4060" s="53">
        <f t="shared" si="1458"/>
        <v>5000000</v>
      </c>
      <c r="G4060" s="53">
        <f t="shared" si="1459"/>
        <v>0</v>
      </c>
      <c r="H4060" s="67">
        <f t="shared" si="1460"/>
        <v>100</v>
      </c>
    </row>
    <row r="4061" spans="1:8" ht="12.75" customHeight="1">
      <c r="A4061" s="66" t="s">
        <v>31</v>
      </c>
      <c r="B4061" s="33" t="s">
        <v>87</v>
      </c>
      <c r="C4061" s="53">
        <v>3600000</v>
      </c>
      <c r="D4061" s="53">
        <v>2400000</v>
      </c>
      <c r="E4061" s="53">
        <v>0</v>
      </c>
      <c r="F4061" s="53">
        <f t="shared" si="1458"/>
        <v>2400000</v>
      </c>
      <c r="G4061" s="53">
        <f t="shared" si="1459"/>
        <v>1200000</v>
      </c>
      <c r="H4061" s="67">
        <f t="shared" si="1460"/>
        <v>66.666666666666657</v>
      </c>
    </row>
    <row r="4062" spans="1:8" ht="12.75" customHeight="1">
      <c r="A4062" s="66" t="s">
        <v>31</v>
      </c>
      <c r="B4062" s="33" t="s">
        <v>88</v>
      </c>
      <c r="C4062" s="53">
        <v>1650000</v>
      </c>
      <c r="D4062" s="53">
        <v>1600000</v>
      </c>
      <c r="E4062" s="53">
        <v>0</v>
      </c>
      <c r="F4062" s="53">
        <f t="shared" si="1458"/>
        <v>1600000</v>
      </c>
      <c r="G4062" s="53">
        <f t="shared" si="1459"/>
        <v>50000</v>
      </c>
      <c r="H4062" s="67">
        <f t="shared" si="1460"/>
        <v>96.969696969696969</v>
      </c>
    </row>
    <row r="4063" spans="1:8" ht="12.75" customHeight="1">
      <c r="A4063" s="66">
        <v>525119</v>
      </c>
      <c r="B4063" s="33" t="s">
        <v>63</v>
      </c>
      <c r="C4063" s="53"/>
      <c r="D4063" s="53"/>
      <c r="E4063" s="53"/>
      <c r="F4063" s="53"/>
      <c r="G4063" s="53"/>
      <c r="H4063" s="67"/>
    </row>
    <row r="4064" spans="1:8" ht="12.75" customHeight="1">
      <c r="A4064" s="66" t="s">
        <v>31</v>
      </c>
      <c r="B4064" s="33" t="s">
        <v>89</v>
      </c>
      <c r="C4064" s="53">
        <v>1150000</v>
      </c>
      <c r="D4064" s="53">
        <v>1120000</v>
      </c>
      <c r="E4064" s="53">
        <v>0</v>
      </c>
      <c r="F4064" s="53">
        <f t="shared" ref="F4064:F4067" si="1461">D4064+E4064</f>
        <v>1120000</v>
      </c>
      <c r="G4064" s="53">
        <f t="shared" ref="G4064:G4067" si="1462">C4064-F4064</f>
        <v>30000</v>
      </c>
      <c r="H4064" s="67">
        <f t="shared" ref="H4064:H4067" si="1463">F4064/C4064*100</f>
        <v>97.391304347826093</v>
      </c>
    </row>
    <row r="4065" spans="1:8" ht="12.75" customHeight="1">
      <c r="A4065" s="66" t="s">
        <v>31</v>
      </c>
      <c r="B4065" s="33" t="s">
        <v>90</v>
      </c>
      <c r="C4065" s="53">
        <v>20000000</v>
      </c>
      <c r="D4065" s="53">
        <v>20000000</v>
      </c>
      <c r="E4065" s="53">
        <v>0</v>
      </c>
      <c r="F4065" s="53">
        <f t="shared" si="1461"/>
        <v>20000000</v>
      </c>
      <c r="G4065" s="53">
        <f t="shared" si="1462"/>
        <v>0</v>
      </c>
      <c r="H4065" s="67">
        <f t="shared" si="1463"/>
        <v>100</v>
      </c>
    </row>
    <row r="4066" spans="1:8" ht="12.75" customHeight="1">
      <c r="A4066" s="66" t="s">
        <v>31</v>
      </c>
      <c r="B4066" s="33" t="s">
        <v>99</v>
      </c>
      <c r="C4066" s="53">
        <v>45100000</v>
      </c>
      <c r="D4066" s="53">
        <v>45072000</v>
      </c>
      <c r="E4066" s="53">
        <v>0</v>
      </c>
      <c r="F4066" s="53">
        <f t="shared" si="1461"/>
        <v>45072000</v>
      </c>
      <c r="G4066" s="53">
        <f t="shared" si="1462"/>
        <v>28000</v>
      </c>
      <c r="H4066" s="67">
        <f t="shared" si="1463"/>
        <v>99.937915742793791</v>
      </c>
    </row>
    <row r="4067" spans="1:8" ht="12.75" customHeight="1">
      <c r="A4067" s="66" t="s">
        <v>31</v>
      </c>
      <c r="B4067" s="33" t="s">
        <v>101</v>
      </c>
      <c r="C4067" s="53">
        <v>23000000</v>
      </c>
      <c r="D4067" s="53">
        <v>23000000</v>
      </c>
      <c r="E4067" s="53">
        <v>0</v>
      </c>
      <c r="F4067" s="53">
        <f t="shared" si="1461"/>
        <v>23000000</v>
      </c>
      <c r="G4067" s="53">
        <f t="shared" si="1462"/>
        <v>0</v>
      </c>
      <c r="H4067" s="67">
        <f t="shared" si="1463"/>
        <v>100</v>
      </c>
    </row>
    <row r="4068" spans="1:8" ht="12.75" customHeight="1">
      <c r="A4068" s="58" t="s">
        <v>56</v>
      </c>
      <c r="B4068" s="59" t="s">
        <v>102</v>
      </c>
      <c r="C4068" s="53"/>
      <c r="D4068" s="53"/>
      <c r="E4068" s="60"/>
      <c r="F4068" s="53"/>
      <c r="G4068" s="53"/>
      <c r="H4068" s="67"/>
    </row>
    <row r="4069" spans="1:8" ht="12.75" customHeight="1">
      <c r="A4069" s="66">
        <v>525113</v>
      </c>
      <c r="B4069" s="33" t="s">
        <v>39</v>
      </c>
      <c r="C4069" s="53"/>
      <c r="D4069" s="53"/>
      <c r="E4069" s="53"/>
      <c r="F4069" s="53"/>
      <c r="G4069" s="53"/>
      <c r="H4069" s="67"/>
    </row>
    <row r="4070" spans="1:8" ht="12.75" customHeight="1">
      <c r="A4070" s="66" t="s">
        <v>31</v>
      </c>
      <c r="B4070" s="33" t="s">
        <v>694</v>
      </c>
      <c r="C4070" s="53">
        <v>2100000</v>
      </c>
      <c r="D4070" s="53">
        <v>2100000</v>
      </c>
      <c r="E4070" s="53">
        <v>0</v>
      </c>
      <c r="F4070" s="53">
        <f t="shared" ref="F4070" si="1464">D4070+E4070</f>
        <v>2100000</v>
      </c>
      <c r="G4070" s="53">
        <f t="shared" ref="G4070" si="1465">C4070-F4070</f>
        <v>0</v>
      </c>
      <c r="H4070" s="67">
        <f t="shared" ref="H4070" si="1466">F4070/C4070*100</f>
        <v>100</v>
      </c>
    </row>
    <row r="4071" spans="1:8" ht="12.75" customHeight="1">
      <c r="A4071" s="66">
        <v>525119</v>
      </c>
      <c r="B4071" s="33" t="s">
        <v>63</v>
      </c>
      <c r="C4071" s="53"/>
      <c r="D4071" s="53"/>
      <c r="E4071" s="53"/>
      <c r="F4071" s="53"/>
      <c r="G4071" s="53"/>
      <c r="H4071" s="67"/>
    </row>
    <row r="4072" spans="1:8" ht="12.75" customHeight="1">
      <c r="A4072" s="70" t="s">
        <v>31</v>
      </c>
      <c r="B4072" s="33" t="s">
        <v>117</v>
      </c>
      <c r="C4072" s="53">
        <v>20000000</v>
      </c>
      <c r="D4072" s="53">
        <v>0</v>
      </c>
      <c r="E4072" s="53">
        <v>0</v>
      </c>
      <c r="F4072" s="53">
        <f t="shared" ref="F4072" si="1467">D4072+E4072</f>
        <v>0</v>
      </c>
      <c r="G4072" s="53">
        <f t="shared" ref="G4072" si="1468">C4072-F4072</f>
        <v>20000000</v>
      </c>
      <c r="H4072" s="67">
        <f t="shared" ref="H4072" si="1469">F4072/C4072*100</f>
        <v>0</v>
      </c>
    </row>
    <row r="4073" spans="1:8" ht="12.75" customHeight="1">
      <c r="A4073" s="58" t="s">
        <v>59</v>
      </c>
      <c r="B4073" s="59" t="s">
        <v>60</v>
      </c>
      <c r="C4073" s="53"/>
      <c r="D4073" s="53"/>
      <c r="E4073" s="60"/>
      <c r="F4073" s="53"/>
      <c r="G4073" s="53"/>
      <c r="H4073" s="67"/>
    </row>
    <row r="4074" spans="1:8" ht="12.75" customHeight="1">
      <c r="A4074" s="66">
        <v>525113</v>
      </c>
      <c r="B4074" s="33" t="s">
        <v>39</v>
      </c>
      <c r="C4074" s="53"/>
      <c r="D4074" s="53"/>
      <c r="E4074" s="53"/>
      <c r="F4074" s="53"/>
      <c r="G4074" s="53"/>
      <c r="H4074" s="67"/>
    </row>
    <row r="4075" spans="1:8" ht="12.75" customHeight="1">
      <c r="A4075" s="66" t="s">
        <v>31</v>
      </c>
      <c r="B4075" s="33" t="s">
        <v>133</v>
      </c>
      <c r="C4075" s="53">
        <v>6000000</v>
      </c>
      <c r="D4075" s="53">
        <v>6000000</v>
      </c>
      <c r="E4075" s="53">
        <v>0</v>
      </c>
      <c r="F4075" s="53">
        <f t="shared" ref="F4075:F4078" si="1470">D4075+E4075</f>
        <v>6000000</v>
      </c>
      <c r="G4075" s="53">
        <f t="shared" ref="G4075:G4078" si="1471">C4075-F4075</f>
        <v>0</v>
      </c>
      <c r="H4075" s="67">
        <f t="shared" ref="H4075:H4078" si="1472">F4075/C4075*100</f>
        <v>100</v>
      </c>
    </row>
    <row r="4076" spans="1:8" ht="12.75" customHeight="1">
      <c r="A4076" s="66" t="s">
        <v>31</v>
      </c>
      <c r="B4076" s="33" t="s">
        <v>134</v>
      </c>
      <c r="C4076" s="53">
        <v>9600000</v>
      </c>
      <c r="D4076" s="53">
        <v>0</v>
      </c>
      <c r="E4076" s="53">
        <v>0</v>
      </c>
      <c r="F4076" s="53">
        <f t="shared" si="1470"/>
        <v>0</v>
      </c>
      <c r="G4076" s="53">
        <f t="shared" si="1471"/>
        <v>9600000</v>
      </c>
      <c r="H4076" s="67">
        <f t="shared" si="1472"/>
        <v>0</v>
      </c>
    </row>
    <row r="4077" spans="1:8" ht="12.75" customHeight="1">
      <c r="A4077" s="66" t="s">
        <v>31</v>
      </c>
      <c r="B4077" s="33" t="s">
        <v>135</v>
      </c>
      <c r="C4077" s="53">
        <v>3600000</v>
      </c>
      <c r="D4077" s="53">
        <v>0</v>
      </c>
      <c r="E4077" s="53">
        <v>0</v>
      </c>
      <c r="F4077" s="53">
        <f t="shared" si="1470"/>
        <v>0</v>
      </c>
      <c r="G4077" s="53">
        <f t="shared" si="1471"/>
        <v>3600000</v>
      </c>
      <c r="H4077" s="67">
        <f t="shared" si="1472"/>
        <v>0</v>
      </c>
    </row>
    <row r="4078" spans="1:8" ht="12.75" customHeight="1">
      <c r="A4078" s="66" t="s">
        <v>31</v>
      </c>
      <c r="B4078" s="33" t="s">
        <v>158</v>
      </c>
      <c r="C4078" s="53">
        <v>700000</v>
      </c>
      <c r="D4078" s="53">
        <v>700000</v>
      </c>
      <c r="E4078" s="53">
        <v>0</v>
      </c>
      <c r="F4078" s="53">
        <f t="shared" si="1470"/>
        <v>700000</v>
      </c>
      <c r="G4078" s="53">
        <f t="shared" si="1471"/>
        <v>0</v>
      </c>
      <c r="H4078" s="67">
        <f t="shared" si="1472"/>
        <v>100</v>
      </c>
    </row>
    <row r="4079" spans="1:8" ht="12.75" customHeight="1">
      <c r="A4079" s="66">
        <v>525115</v>
      </c>
      <c r="B4079" s="33" t="s">
        <v>43</v>
      </c>
      <c r="C4079" s="53"/>
      <c r="D4079" s="53"/>
      <c r="E4079" s="53"/>
      <c r="F4079" s="53"/>
      <c r="G4079" s="53"/>
      <c r="H4079" s="67"/>
    </row>
    <row r="4080" spans="1:8" ht="12.75" customHeight="1">
      <c r="A4080" s="66" t="s">
        <v>31</v>
      </c>
      <c r="B4080" s="33" t="s">
        <v>138</v>
      </c>
      <c r="C4080" s="53">
        <v>6000000</v>
      </c>
      <c r="D4080" s="53">
        <v>600000</v>
      </c>
      <c r="E4080" s="53">
        <v>0</v>
      </c>
      <c r="F4080" s="53">
        <f t="shared" ref="F4080:F4081" si="1473">D4080+E4080</f>
        <v>600000</v>
      </c>
      <c r="G4080" s="53">
        <f t="shared" ref="G4080:G4081" si="1474">C4080-F4080</f>
        <v>5400000</v>
      </c>
      <c r="H4080" s="67">
        <f t="shared" ref="H4080:H4081" si="1475">F4080/C4080*100</f>
        <v>10</v>
      </c>
    </row>
    <row r="4081" spans="1:8" ht="12.75" customHeight="1">
      <c r="A4081" s="66" t="s">
        <v>31</v>
      </c>
      <c r="B4081" s="33" t="s">
        <v>139</v>
      </c>
      <c r="C4081" s="53">
        <v>6300000</v>
      </c>
      <c r="D4081" s="53">
        <v>2300000</v>
      </c>
      <c r="E4081" s="53">
        <v>0</v>
      </c>
      <c r="F4081" s="53">
        <f t="shared" si="1473"/>
        <v>2300000</v>
      </c>
      <c r="G4081" s="53">
        <f t="shared" si="1474"/>
        <v>4000000</v>
      </c>
      <c r="H4081" s="67">
        <f t="shared" si="1475"/>
        <v>36.507936507936506</v>
      </c>
    </row>
    <row r="4082" spans="1:8" ht="12.75" customHeight="1">
      <c r="A4082" s="66">
        <v>525119</v>
      </c>
      <c r="B4082" s="33" t="s">
        <v>63</v>
      </c>
      <c r="C4082" s="53"/>
      <c r="D4082" s="53"/>
      <c r="E4082" s="53"/>
      <c r="F4082" s="53"/>
      <c r="G4082" s="53"/>
      <c r="H4082" s="67"/>
    </row>
    <row r="4083" spans="1:8" ht="12.75" customHeight="1">
      <c r="A4083" s="66" t="s">
        <v>31</v>
      </c>
      <c r="B4083" s="33" t="s">
        <v>143</v>
      </c>
      <c r="C4083" s="53">
        <v>12000000</v>
      </c>
      <c r="D4083" s="53">
        <v>0</v>
      </c>
      <c r="E4083" s="53">
        <v>4080000</v>
      </c>
      <c r="F4083" s="53">
        <f t="shared" ref="F4083:F4085" si="1476">D4083+E4083</f>
        <v>4080000</v>
      </c>
      <c r="G4083" s="53">
        <f t="shared" ref="G4083:G4085" si="1477">C4083-F4083</f>
        <v>7920000</v>
      </c>
      <c r="H4083" s="67">
        <f t="shared" ref="H4083:H4085" si="1478">F4083/C4083*100</f>
        <v>34</v>
      </c>
    </row>
    <row r="4084" spans="1:8" ht="12.75" customHeight="1">
      <c r="A4084" s="66" t="s">
        <v>31</v>
      </c>
      <c r="B4084" s="33" t="s">
        <v>145</v>
      </c>
      <c r="C4084" s="53">
        <v>9000000</v>
      </c>
      <c r="D4084" s="53">
        <v>4361500</v>
      </c>
      <c r="E4084" s="53"/>
      <c r="F4084" s="53">
        <f t="shared" si="1476"/>
        <v>4361500</v>
      </c>
      <c r="G4084" s="53">
        <f t="shared" si="1477"/>
        <v>4638500</v>
      </c>
      <c r="H4084" s="67">
        <f t="shared" si="1478"/>
        <v>48.461111111111109</v>
      </c>
    </row>
    <row r="4085" spans="1:8" ht="12.75" customHeight="1">
      <c r="A4085" s="66" t="s">
        <v>31</v>
      </c>
      <c r="B4085" s="33" t="s">
        <v>146</v>
      </c>
      <c r="C4085" s="53">
        <v>3750000</v>
      </c>
      <c r="D4085" s="53">
        <v>0</v>
      </c>
      <c r="E4085" s="53">
        <v>0</v>
      </c>
      <c r="F4085" s="53">
        <f t="shared" si="1476"/>
        <v>0</v>
      </c>
      <c r="G4085" s="53">
        <f t="shared" si="1477"/>
        <v>3750000</v>
      </c>
      <c r="H4085" s="67">
        <f t="shared" si="1478"/>
        <v>0</v>
      </c>
    </row>
    <row r="4086" spans="1:8" ht="12.75" customHeight="1">
      <c r="A4086" s="54">
        <v>54</v>
      </c>
      <c r="B4086" s="54" t="s">
        <v>147</v>
      </c>
      <c r="C4086" s="55"/>
      <c r="D4086" s="56"/>
      <c r="E4086" s="56"/>
      <c r="F4086" s="56"/>
      <c r="G4086" s="56"/>
      <c r="H4086" s="56"/>
    </row>
    <row r="4087" spans="1:8" ht="12.75" customHeight="1">
      <c r="A4087" s="58" t="s">
        <v>50</v>
      </c>
      <c r="B4087" s="59" t="s">
        <v>51</v>
      </c>
      <c r="C4087" s="60"/>
      <c r="D4087" s="59"/>
      <c r="E4087" s="60"/>
      <c r="F4087" s="53"/>
      <c r="G4087" s="53"/>
      <c r="H4087" s="67"/>
    </row>
    <row r="4088" spans="1:8" ht="12.75" customHeight="1">
      <c r="A4088" s="61">
        <v>525113</v>
      </c>
      <c r="B4088" s="62" t="s">
        <v>39</v>
      </c>
      <c r="C4088" s="60"/>
      <c r="D4088" s="59"/>
      <c r="E4088" s="53"/>
      <c r="F4088" s="53"/>
      <c r="G4088" s="53"/>
      <c r="H4088" s="67"/>
    </row>
    <row r="4089" spans="1:8" ht="12.75" customHeight="1">
      <c r="A4089" s="66" t="s">
        <v>31</v>
      </c>
      <c r="B4089" s="33" t="s">
        <v>148</v>
      </c>
      <c r="C4089" s="53">
        <v>1800000</v>
      </c>
      <c r="D4089" s="53">
        <v>1725000</v>
      </c>
      <c r="E4089" s="53">
        <v>0</v>
      </c>
      <c r="F4089" s="53">
        <f t="shared" ref="F4089:F4090" si="1479">D4089+E4089</f>
        <v>1725000</v>
      </c>
      <c r="G4089" s="53">
        <f t="shared" ref="G4089:G4090" si="1480">C4089-F4089</f>
        <v>75000</v>
      </c>
      <c r="H4089" s="67">
        <f t="shared" ref="H4089:H4090" si="1481">F4089/C4089*100</f>
        <v>95.833333333333343</v>
      </c>
    </row>
    <row r="4090" spans="1:8" ht="12.75" customHeight="1">
      <c r="A4090" s="66" t="s">
        <v>31</v>
      </c>
      <c r="B4090" s="33" t="s">
        <v>149</v>
      </c>
      <c r="C4090" s="53">
        <v>7780000</v>
      </c>
      <c r="D4090" s="53">
        <v>7765000</v>
      </c>
      <c r="E4090" s="53">
        <v>0</v>
      </c>
      <c r="F4090" s="53">
        <f t="shared" si="1479"/>
        <v>7765000</v>
      </c>
      <c r="G4090" s="53">
        <f t="shared" si="1480"/>
        <v>15000</v>
      </c>
      <c r="H4090" s="67">
        <f t="shared" si="1481"/>
        <v>99.80719794344472</v>
      </c>
    </row>
    <row r="4091" spans="1:8" ht="12.75" customHeight="1">
      <c r="A4091" s="66">
        <v>525119</v>
      </c>
      <c r="B4091" s="33" t="s">
        <v>63</v>
      </c>
      <c r="C4091" s="53"/>
      <c r="D4091" s="53"/>
      <c r="E4091" s="53"/>
      <c r="F4091" s="53"/>
      <c r="G4091" s="53"/>
      <c r="H4091" s="67"/>
    </row>
    <row r="4092" spans="1:8" ht="12.75" customHeight="1">
      <c r="A4092" s="66" t="s">
        <v>31</v>
      </c>
      <c r="B4092" s="33" t="s">
        <v>150</v>
      </c>
      <c r="C4092" s="53">
        <v>1700000</v>
      </c>
      <c r="D4092" s="53">
        <v>1698500</v>
      </c>
      <c r="E4092" s="53">
        <v>0</v>
      </c>
      <c r="F4092" s="53">
        <f t="shared" ref="F4092" si="1482">D4092+E4092</f>
        <v>1698500</v>
      </c>
      <c r="G4092" s="53">
        <f t="shared" ref="G4092" si="1483">C4092-F4092</f>
        <v>1500</v>
      </c>
      <c r="H4092" s="67">
        <f t="shared" ref="H4092" si="1484">F4092/C4092*100</f>
        <v>99.911764705882362</v>
      </c>
    </row>
    <row r="4093" spans="1:8" ht="12.75" customHeight="1">
      <c r="A4093" s="58" t="s">
        <v>56</v>
      </c>
      <c r="B4093" s="59" t="s">
        <v>57</v>
      </c>
      <c r="C4093" s="60"/>
      <c r="D4093" s="60"/>
      <c r="E4093" s="53"/>
      <c r="F4093" s="53"/>
      <c r="G4093" s="53"/>
      <c r="H4093" s="67"/>
    </row>
    <row r="4094" spans="1:8" ht="12.75" customHeight="1">
      <c r="A4094" s="66">
        <v>525113</v>
      </c>
      <c r="B4094" s="33" t="s">
        <v>39</v>
      </c>
      <c r="C4094" s="53"/>
      <c r="D4094" s="53"/>
      <c r="E4094" s="53"/>
      <c r="F4094" s="53"/>
      <c r="G4094" s="53"/>
      <c r="H4094" s="67"/>
    </row>
    <row r="4095" spans="1:8" ht="12.75" customHeight="1">
      <c r="A4095" s="66" t="s">
        <v>31</v>
      </c>
      <c r="B4095" s="33" t="s">
        <v>151</v>
      </c>
      <c r="C4095" s="53">
        <v>2100000</v>
      </c>
      <c r="D4095" s="53">
        <v>2100000</v>
      </c>
      <c r="E4095" s="53">
        <v>0</v>
      </c>
      <c r="F4095" s="53">
        <f t="shared" ref="F4095:F4096" si="1485">D4095+E4095</f>
        <v>2100000</v>
      </c>
      <c r="G4095" s="53">
        <f t="shared" ref="G4095:G4096" si="1486">C4095-F4095</f>
        <v>0</v>
      </c>
      <c r="H4095" s="67">
        <f t="shared" ref="H4095:H4096" si="1487">F4095/C4095*100</f>
        <v>100</v>
      </c>
    </row>
    <row r="4096" spans="1:8" ht="12.75" customHeight="1">
      <c r="A4096" s="66" t="s">
        <v>31</v>
      </c>
      <c r="B4096" s="33" t="s">
        <v>152</v>
      </c>
      <c r="C4096" s="53">
        <v>10400000</v>
      </c>
      <c r="D4096" s="53">
        <v>10395000</v>
      </c>
      <c r="E4096" s="53">
        <v>0</v>
      </c>
      <c r="F4096" s="53">
        <f t="shared" si="1485"/>
        <v>10395000</v>
      </c>
      <c r="G4096" s="53">
        <f t="shared" si="1486"/>
        <v>5000</v>
      </c>
      <c r="H4096" s="67">
        <f t="shared" si="1487"/>
        <v>99.95192307692308</v>
      </c>
    </row>
    <row r="4097" spans="1:8" ht="12.75" customHeight="1">
      <c r="A4097" s="66">
        <v>525119</v>
      </c>
      <c r="B4097" s="33" t="s">
        <v>63</v>
      </c>
      <c r="C4097" s="53"/>
      <c r="D4097" s="53"/>
      <c r="E4097" s="53"/>
      <c r="F4097" s="53"/>
      <c r="G4097" s="53"/>
      <c r="H4097" s="67"/>
    </row>
    <row r="4098" spans="1:8" ht="12.75" customHeight="1">
      <c r="A4098" s="66" t="s">
        <v>31</v>
      </c>
      <c r="B4098" s="33" t="s">
        <v>150</v>
      </c>
      <c r="C4098" s="53">
        <v>2500000</v>
      </c>
      <c r="D4098" s="53">
        <v>2497500</v>
      </c>
      <c r="E4098" s="53">
        <v>0</v>
      </c>
      <c r="F4098" s="53">
        <f t="shared" ref="F4098" si="1488">D4098+E4098</f>
        <v>2497500</v>
      </c>
      <c r="G4098" s="53">
        <f t="shared" ref="G4098" si="1489">C4098-F4098</f>
        <v>2500</v>
      </c>
      <c r="H4098" s="67">
        <f t="shared" ref="H4098" si="1490">F4098/C4098*100</f>
        <v>99.9</v>
      </c>
    </row>
    <row r="4099" spans="1:8" ht="12.75" customHeight="1">
      <c r="A4099" s="58" t="s">
        <v>59</v>
      </c>
      <c r="B4099" s="59" t="s">
        <v>60</v>
      </c>
      <c r="C4099" s="60"/>
      <c r="D4099" s="60"/>
      <c r="E4099" s="53"/>
      <c r="F4099" s="53"/>
      <c r="G4099" s="53"/>
      <c r="H4099" s="67"/>
    </row>
    <row r="4100" spans="1:8" ht="12.75" customHeight="1">
      <c r="A4100" s="66">
        <v>525119</v>
      </c>
      <c r="B4100" s="33" t="s">
        <v>63</v>
      </c>
      <c r="C4100" s="53"/>
      <c r="D4100" s="53"/>
      <c r="E4100" s="53"/>
      <c r="F4100" s="53"/>
      <c r="G4100" s="53"/>
      <c r="H4100" s="67"/>
    </row>
    <row r="4101" spans="1:8" ht="12.75" customHeight="1">
      <c r="A4101" s="66" t="s">
        <v>31</v>
      </c>
      <c r="B4101" s="33" t="s">
        <v>150</v>
      </c>
      <c r="C4101" s="53">
        <v>1869000</v>
      </c>
      <c r="D4101" s="53">
        <v>1864500</v>
      </c>
      <c r="E4101" s="53">
        <v>0</v>
      </c>
      <c r="F4101" s="53">
        <f t="shared" ref="F4101" si="1491">D4101+E4101</f>
        <v>1864500</v>
      </c>
      <c r="G4101" s="53">
        <f t="shared" ref="G4101" si="1492">C4101-F4101</f>
        <v>4500</v>
      </c>
      <c r="H4101" s="67">
        <f t="shared" ref="H4101" si="1493">F4101/C4101*100</f>
        <v>99.759229534510425</v>
      </c>
    </row>
    <row r="4102" spans="1:8" ht="12.75" customHeight="1" thickBot="1">
      <c r="A4102" s="231"/>
      <c r="B4102" s="36"/>
      <c r="C4102" s="37"/>
      <c r="D4102" s="36"/>
      <c r="E4102" s="37"/>
      <c r="F4102" s="36"/>
      <c r="G4102" s="36"/>
      <c r="H4102" s="36"/>
    </row>
    <row r="4103" spans="1:8" ht="24" customHeight="1" thickTop="1">
      <c r="A4103" s="40"/>
      <c r="B4103" s="439" t="s">
        <v>166</v>
      </c>
      <c r="C4103" s="41">
        <f>SUM(C3962:C4101)</f>
        <v>1543895000</v>
      </c>
      <c r="D4103" s="41">
        <f t="shared" ref="D4103" si="1494">SUM(D3962:D4101)</f>
        <v>810925320</v>
      </c>
      <c r="E4103" s="41">
        <f>SUM(E3962:E4101)</f>
        <v>4080000</v>
      </c>
      <c r="F4103" s="41">
        <f t="shared" ref="F4103:G4103" si="1495">SUM(F3962:F4101)</f>
        <v>815005320</v>
      </c>
      <c r="G4103" s="41">
        <f t="shared" si="1495"/>
        <v>728889680</v>
      </c>
      <c r="H4103" s="44">
        <f>F4103/C4103*100</f>
        <v>52.788908572150305</v>
      </c>
    </row>
    <row r="4105" spans="1:8" ht="13.5">
      <c r="D4105" s="24"/>
      <c r="F4105" s="464" t="s">
        <v>715</v>
      </c>
      <c r="G4105" s="464"/>
      <c r="H4105" s="464"/>
    </row>
    <row r="4106" spans="1:8" ht="9.75" customHeight="1">
      <c r="F4106" s="440"/>
      <c r="G4106" s="440"/>
      <c r="H4106" s="440"/>
    </row>
    <row r="4107" spans="1:8" ht="13.5">
      <c r="D4107" s="24"/>
      <c r="F4107" s="464" t="s">
        <v>154</v>
      </c>
      <c r="G4107" s="464"/>
      <c r="H4107" s="464"/>
    </row>
    <row r="4108" spans="1:8" ht="13.5">
      <c r="D4108" s="24"/>
      <c r="F4108" s="464" t="s">
        <v>155</v>
      </c>
      <c r="G4108" s="464"/>
      <c r="H4108" s="464"/>
    </row>
    <row r="4109" spans="1:8" ht="13.5">
      <c r="D4109" s="24"/>
      <c r="F4109" s="20"/>
      <c r="G4109" s="20"/>
      <c r="H4109" s="21"/>
    </row>
    <row r="4110" spans="1:8" ht="13.5">
      <c r="D4110" s="24"/>
      <c r="F4110" s="20"/>
      <c r="G4110" s="20"/>
      <c r="H4110" s="21"/>
    </row>
    <row r="4111" spans="1:8" ht="13.5">
      <c r="F4111" s="20"/>
      <c r="G4111" s="20"/>
      <c r="H4111" s="20"/>
    </row>
    <row r="4112" spans="1:8" ht="13.5">
      <c r="F4112" s="465" t="s">
        <v>156</v>
      </c>
      <c r="G4112" s="465"/>
      <c r="H4112" s="465"/>
    </row>
    <row r="4113" spans="6:8" ht="13.5">
      <c r="F4113" s="456" t="s">
        <v>157</v>
      </c>
      <c r="G4113" s="456"/>
      <c r="H4113" s="456"/>
    </row>
  </sheetData>
  <mergeCells count="200">
    <mergeCell ref="F3912:H3912"/>
    <mergeCell ref="A3740:H3740"/>
    <mergeCell ref="A3741:H3741"/>
    <mergeCell ref="A3742:H3742"/>
    <mergeCell ref="A3749:A3752"/>
    <mergeCell ref="B3749:B3752"/>
    <mergeCell ref="F3904:H3904"/>
    <mergeCell ref="F3906:H3906"/>
    <mergeCell ref="F3907:H3907"/>
    <mergeCell ref="F3911:H3911"/>
    <mergeCell ref="F3707:H3707"/>
    <mergeCell ref="A3535:H3535"/>
    <mergeCell ref="A3536:H3536"/>
    <mergeCell ref="A3537:H3537"/>
    <mergeCell ref="A3544:A3547"/>
    <mergeCell ref="B3544:B3547"/>
    <mergeCell ref="F3699:H3699"/>
    <mergeCell ref="F3701:H3701"/>
    <mergeCell ref="F3702:H3702"/>
    <mergeCell ref="F3706:H3706"/>
    <mergeCell ref="F3296:H3296"/>
    <mergeCell ref="A3126:H3126"/>
    <mergeCell ref="A3127:H3127"/>
    <mergeCell ref="A3128:H3128"/>
    <mergeCell ref="A3135:A3138"/>
    <mergeCell ref="B3135:B3138"/>
    <mergeCell ref="F3288:H3288"/>
    <mergeCell ref="F3290:H3290"/>
    <mergeCell ref="F3291:H3291"/>
    <mergeCell ref="F3295:H3295"/>
    <mergeCell ref="F3093:H3093"/>
    <mergeCell ref="A2922:H2922"/>
    <mergeCell ref="A2923:H2923"/>
    <mergeCell ref="A2924:H2924"/>
    <mergeCell ref="A2931:A2934"/>
    <mergeCell ref="B2931:B2934"/>
    <mergeCell ref="F3085:H3085"/>
    <mergeCell ref="F3087:H3087"/>
    <mergeCell ref="F3088:H3088"/>
    <mergeCell ref="F3092:H3092"/>
    <mergeCell ref="F2887:H2887"/>
    <mergeCell ref="A2716:H2716"/>
    <mergeCell ref="A2717:H2717"/>
    <mergeCell ref="A2718:H2718"/>
    <mergeCell ref="A2725:A2728"/>
    <mergeCell ref="B2725:B2728"/>
    <mergeCell ref="F2879:H2879"/>
    <mergeCell ref="F2881:H2881"/>
    <mergeCell ref="F2882:H2882"/>
    <mergeCell ref="F2886:H2886"/>
    <mergeCell ref="F2474:H2474"/>
    <mergeCell ref="A2303:H2303"/>
    <mergeCell ref="A2304:H2304"/>
    <mergeCell ref="A2305:H2305"/>
    <mergeCell ref="A2312:A2315"/>
    <mergeCell ref="B2312:B2315"/>
    <mergeCell ref="F2466:H2466"/>
    <mergeCell ref="F2468:H2468"/>
    <mergeCell ref="F2469:H2469"/>
    <mergeCell ref="F2473:H2473"/>
    <mergeCell ref="F1056:H1056"/>
    <mergeCell ref="F1060:H1060"/>
    <mergeCell ref="F1061:H1061"/>
    <mergeCell ref="A1485:H1485"/>
    <mergeCell ref="A1486:H1486"/>
    <mergeCell ref="A1487:H1487"/>
    <mergeCell ref="A1494:A1497"/>
    <mergeCell ref="B1494:B1497"/>
    <mergeCell ref="F1645:H1645"/>
    <mergeCell ref="F1267:H1267"/>
    <mergeCell ref="F1269:H1269"/>
    <mergeCell ref="F1270:H1270"/>
    <mergeCell ref="F1274:H1274"/>
    <mergeCell ref="F1275:H1275"/>
    <mergeCell ref="A1072:H1072"/>
    <mergeCell ref="A1073:H1073"/>
    <mergeCell ref="A1074:H1074"/>
    <mergeCell ref="A1081:A1084"/>
    <mergeCell ref="B1081:B1084"/>
    <mergeCell ref="F1474:H1474"/>
    <mergeCell ref="F1476:H1476"/>
    <mergeCell ref="F1477:H1477"/>
    <mergeCell ref="F1481:H1481"/>
    <mergeCell ref="F1482:H1482"/>
    <mergeCell ref="F196:H196"/>
    <mergeCell ref="A217:H217"/>
    <mergeCell ref="A866:H866"/>
    <mergeCell ref="A867:H867"/>
    <mergeCell ref="A868:H868"/>
    <mergeCell ref="A875:A878"/>
    <mergeCell ref="B875:B878"/>
    <mergeCell ref="F1053:H1053"/>
    <mergeCell ref="F1055:H1055"/>
    <mergeCell ref="F411:H411"/>
    <mergeCell ref="F412:H412"/>
    <mergeCell ref="A219:H219"/>
    <mergeCell ref="A226:A229"/>
    <mergeCell ref="B226:B229"/>
    <mergeCell ref="F404:H404"/>
    <mergeCell ref="F406:H406"/>
    <mergeCell ref="F407:H407"/>
    <mergeCell ref="A218:H218"/>
    <mergeCell ref="F620:H620"/>
    <mergeCell ref="F622:H622"/>
    <mergeCell ref="F623:H623"/>
    <mergeCell ref="F627:H627"/>
    <mergeCell ref="F628:H628"/>
    <mergeCell ref="A433:H433"/>
    <mergeCell ref="A1:H1"/>
    <mergeCell ref="A2:H2"/>
    <mergeCell ref="A3:H3"/>
    <mergeCell ref="A10:A13"/>
    <mergeCell ref="B10:B13"/>
    <mergeCell ref="F188:H188"/>
    <mergeCell ref="F190:H190"/>
    <mergeCell ref="F191:H191"/>
    <mergeCell ref="F195:H195"/>
    <mergeCell ref="A434:H434"/>
    <mergeCell ref="A435:H435"/>
    <mergeCell ref="A442:A445"/>
    <mergeCell ref="B442:B445"/>
    <mergeCell ref="F836:H836"/>
    <mergeCell ref="F838:H838"/>
    <mergeCell ref="F839:H839"/>
    <mergeCell ref="F843:H843"/>
    <mergeCell ref="F844:H844"/>
    <mergeCell ref="A649:H649"/>
    <mergeCell ref="A650:H650"/>
    <mergeCell ref="A651:H651"/>
    <mergeCell ref="A658:A661"/>
    <mergeCell ref="B658:B661"/>
    <mergeCell ref="A1279:H1279"/>
    <mergeCell ref="A1280:H1280"/>
    <mergeCell ref="A1281:H1281"/>
    <mergeCell ref="A1288:A1291"/>
    <mergeCell ref="B1288:B1291"/>
    <mergeCell ref="F2055:H2055"/>
    <mergeCell ref="F2057:H2057"/>
    <mergeCell ref="F2058:H2058"/>
    <mergeCell ref="F2062:H2062"/>
    <mergeCell ref="F1851:H1851"/>
    <mergeCell ref="F1853:H1853"/>
    <mergeCell ref="F1854:H1854"/>
    <mergeCell ref="F1858:H1858"/>
    <mergeCell ref="F1859:H1859"/>
    <mergeCell ref="F1647:H1647"/>
    <mergeCell ref="F1648:H1648"/>
    <mergeCell ref="F1652:H1652"/>
    <mergeCell ref="F1653:H1653"/>
    <mergeCell ref="A1691:H1691"/>
    <mergeCell ref="A1692:H1692"/>
    <mergeCell ref="A1693:H1693"/>
    <mergeCell ref="A1700:A1703"/>
    <mergeCell ref="B1700:B1703"/>
    <mergeCell ref="F2266:H2266"/>
    <mergeCell ref="F2267:H2267"/>
    <mergeCell ref="A2099:H2099"/>
    <mergeCell ref="A2100:H2100"/>
    <mergeCell ref="A2101:H2101"/>
    <mergeCell ref="A2108:A2111"/>
    <mergeCell ref="B2108:B2111"/>
    <mergeCell ref="F2063:H2063"/>
    <mergeCell ref="A1895:H1895"/>
    <mergeCell ref="A1896:H1896"/>
    <mergeCell ref="A1897:H1897"/>
    <mergeCell ref="A1904:A1907"/>
    <mergeCell ref="B1904:B1907"/>
    <mergeCell ref="F2259:H2259"/>
    <mergeCell ref="F2261:H2261"/>
    <mergeCell ref="F2262:H2262"/>
    <mergeCell ref="F2680:H2680"/>
    <mergeCell ref="A2509:H2509"/>
    <mergeCell ref="A2510:H2510"/>
    <mergeCell ref="A2511:H2511"/>
    <mergeCell ref="A2518:A2521"/>
    <mergeCell ref="B2518:B2521"/>
    <mergeCell ref="F2672:H2672"/>
    <mergeCell ref="F2674:H2674"/>
    <mergeCell ref="F2675:H2675"/>
    <mergeCell ref="F2679:H2679"/>
    <mergeCell ref="F3501:H3501"/>
    <mergeCell ref="A3331:H3331"/>
    <mergeCell ref="A3332:H3332"/>
    <mergeCell ref="A3333:H3333"/>
    <mergeCell ref="A3340:A3343"/>
    <mergeCell ref="B3340:B3343"/>
    <mergeCell ref="F3493:H3493"/>
    <mergeCell ref="F3495:H3495"/>
    <mergeCell ref="F3496:H3496"/>
    <mergeCell ref="F3500:H3500"/>
    <mergeCell ref="F4113:H4113"/>
    <mergeCell ref="A3941:H3941"/>
    <mergeCell ref="A3942:H3942"/>
    <mergeCell ref="A3943:H3943"/>
    <mergeCell ref="A3950:A3953"/>
    <mergeCell ref="B3950:B3953"/>
    <mergeCell ref="F4105:H4105"/>
    <mergeCell ref="F4107:H4107"/>
    <mergeCell ref="F4108:H4108"/>
    <mergeCell ref="F4112:H4112"/>
  </mergeCells>
  <pageMargins left="0.16" right="0.12" top="0.75" bottom="1.48" header="0.3" footer="0.3"/>
  <pageSetup paperSize="5" orientation="portrait" horizontalDpi="0" verticalDpi="0" r:id="rId1"/>
</worksheet>
</file>

<file path=xl/worksheets/sheet10.xml><?xml version="1.0" encoding="utf-8"?>
<worksheet xmlns="http://schemas.openxmlformats.org/spreadsheetml/2006/main" xmlns:r="http://schemas.openxmlformats.org/officeDocument/2006/relationships">
  <dimension ref="A1:I225"/>
  <sheetViews>
    <sheetView view="pageBreakPreview" zoomScaleNormal="115" zoomScaleSheetLayoutView="100" workbookViewId="0">
      <selection activeCell="I209" sqref="I209"/>
    </sheetView>
  </sheetViews>
  <sheetFormatPr defaultRowHeight="15"/>
  <cols>
    <col min="1" max="1" width="4.42578125" customWidth="1"/>
    <col min="2" max="2" width="11.140625" customWidth="1"/>
    <col min="3" max="3" width="13" customWidth="1"/>
    <col min="4" max="4" width="25.42578125" customWidth="1"/>
    <col min="6" max="6" width="9.28515625" style="258" bestFit="1" customWidth="1"/>
    <col min="7" max="7" width="9.7109375" bestFit="1" customWidth="1"/>
    <col min="8" max="9" width="9.28515625" bestFit="1" customWidth="1"/>
  </cols>
  <sheetData>
    <row r="1" spans="1:9">
      <c r="A1" s="468" t="s">
        <v>172</v>
      </c>
      <c r="B1" s="468"/>
      <c r="C1" s="468"/>
      <c r="D1" s="468"/>
      <c r="E1" s="468"/>
      <c r="F1" s="468"/>
      <c r="G1" s="468"/>
      <c r="H1" s="468"/>
      <c r="I1" s="468"/>
    </row>
    <row r="2" spans="1:9">
      <c r="A2" s="217"/>
      <c r="B2" s="217"/>
      <c r="C2" s="217"/>
      <c r="D2" s="116" t="s">
        <v>173</v>
      </c>
      <c r="E2" s="217"/>
      <c r="F2" s="246"/>
      <c r="G2" s="82"/>
    </row>
    <row r="3" spans="1:9">
      <c r="A3" s="217"/>
      <c r="B3" s="217"/>
      <c r="C3" s="217"/>
      <c r="D3" s="217"/>
      <c r="E3" s="217"/>
      <c r="F3" s="246"/>
      <c r="G3" s="82"/>
    </row>
    <row r="4" spans="1:9">
      <c r="A4" s="469" t="s">
        <v>174</v>
      </c>
      <c r="B4" s="469"/>
      <c r="C4" s="469"/>
      <c r="D4" s="218" t="s">
        <v>175</v>
      </c>
      <c r="E4" s="117"/>
      <c r="F4" s="247"/>
      <c r="G4" s="84"/>
    </row>
    <row r="5" spans="1:9">
      <c r="A5" s="469" t="s">
        <v>176</v>
      </c>
      <c r="B5" s="469"/>
      <c r="C5" s="469"/>
      <c r="D5" s="218" t="s">
        <v>218</v>
      </c>
      <c r="E5" s="117"/>
      <c r="F5" s="247"/>
      <c r="G5" s="84"/>
    </row>
    <row r="6" spans="1:9">
      <c r="A6" s="469" t="s">
        <v>178</v>
      </c>
      <c r="B6" s="469"/>
      <c r="C6" s="469"/>
      <c r="D6" s="218" t="s">
        <v>179</v>
      </c>
      <c r="E6" s="117"/>
      <c r="F6" s="247"/>
      <c r="G6" s="84"/>
    </row>
    <row r="7" spans="1:9">
      <c r="A7" s="469" t="s">
        <v>180</v>
      </c>
      <c r="B7" s="469"/>
      <c r="C7" s="469"/>
      <c r="D7" s="218" t="s">
        <v>315</v>
      </c>
      <c r="E7" s="117"/>
      <c r="F7" s="247"/>
      <c r="G7" s="84"/>
    </row>
    <row r="8" spans="1:9">
      <c r="A8" s="219"/>
      <c r="B8" s="470"/>
      <c r="C8" s="470"/>
      <c r="D8" s="219"/>
      <c r="E8" s="117"/>
      <c r="F8" s="484"/>
      <c r="G8" s="484"/>
    </row>
    <row r="9" spans="1:9">
      <c r="A9" s="87" t="s">
        <v>182</v>
      </c>
      <c r="B9" s="87"/>
      <c r="C9" s="87"/>
      <c r="D9" s="87"/>
      <c r="E9" s="87"/>
      <c r="F9" s="248"/>
      <c r="G9" s="88"/>
    </row>
    <row r="10" spans="1:9">
      <c r="A10" s="87" t="s">
        <v>183</v>
      </c>
      <c r="B10" s="87"/>
      <c r="C10" s="87"/>
      <c r="D10" s="87"/>
      <c r="E10" s="87"/>
      <c r="F10" s="248"/>
      <c r="G10" s="88"/>
    </row>
    <row r="11" spans="1:9">
      <c r="A11" s="87" t="s">
        <v>184</v>
      </c>
      <c r="B11" s="87"/>
      <c r="C11" s="87"/>
      <c r="D11" s="87"/>
      <c r="E11" s="87"/>
      <c r="F11" s="248"/>
      <c r="G11" s="88"/>
    </row>
    <row r="12" spans="1:9">
      <c r="A12" s="218"/>
      <c r="B12" s="218"/>
      <c r="C12" s="218"/>
      <c r="D12" s="218"/>
      <c r="E12" s="218"/>
      <c r="F12" s="249"/>
      <c r="G12" s="83"/>
    </row>
    <row r="13" spans="1:9">
      <c r="A13" s="477" t="s">
        <v>185</v>
      </c>
      <c r="B13" s="477" t="s">
        <v>186</v>
      </c>
      <c r="C13" s="477" t="s">
        <v>187</v>
      </c>
      <c r="D13" s="477" t="s">
        <v>188</v>
      </c>
      <c r="E13" s="477" t="s">
        <v>189</v>
      </c>
      <c r="F13" s="477"/>
      <c r="G13" s="478" t="s">
        <v>166</v>
      </c>
      <c r="H13" s="485" t="s">
        <v>190</v>
      </c>
      <c r="I13" s="486"/>
    </row>
    <row r="14" spans="1:9">
      <c r="A14" s="477"/>
      <c r="B14" s="477"/>
      <c r="C14" s="477"/>
      <c r="D14" s="477"/>
      <c r="E14" s="477"/>
      <c r="F14" s="477"/>
      <c r="G14" s="478"/>
      <c r="H14" s="487" t="s">
        <v>191</v>
      </c>
      <c r="I14" s="488"/>
    </row>
    <row r="15" spans="1:9">
      <c r="A15" s="477"/>
      <c r="B15" s="477"/>
      <c r="C15" s="477"/>
      <c r="D15" s="477"/>
      <c r="E15" s="91" t="s">
        <v>192</v>
      </c>
      <c r="F15" s="250" t="s">
        <v>193</v>
      </c>
      <c r="G15" s="478"/>
      <c r="H15" s="91" t="s">
        <v>194</v>
      </c>
      <c r="I15" s="91" t="s">
        <v>195</v>
      </c>
    </row>
    <row r="16" spans="1:9">
      <c r="A16" s="91" t="s">
        <v>196</v>
      </c>
      <c r="B16" s="91" t="s">
        <v>197</v>
      </c>
      <c r="C16" s="91" t="s">
        <v>198</v>
      </c>
      <c r="D16" s="118" t="s">
        <v>199</v>
      </c>
      <c r="E16" s="118" t="s">
        <v>200</v>
      </c>
      <c r="F16" s="251" t="s">
        <v>201</v>
      </c>
      <c r="G16" s="93" t="s">
        <v>202</v>
      </c>
      <c r="H16" s="119" t="s">
        <v>203</v>
      </c>
      <c r="I16" s="119" t="s">
        <v>204</v>
      </c>
    </row>
    <row r="17" spans="1:9" ht="45">
      <c r="A17" s="220">
        <v>1</v>
      </c>
      <c r="B17" s="96" t="s">
        <v>316</v>
      </c>
      <c r="C17" s="114" t="s">
        <v>317</v>
      </c>
      <c r="D17" s="97" t="s">
        <v>456</v>
      </c>
      <c r="E17" s="120"/>
      <c r="F17" s="125">
        <v>201</v>
      </c>
      <c r="G17" s="100">
        <v>450000</v>
      </c>
      <c r="H17" s="126">
        <v>0</v>
      </c>
      <c r="I17" s="100">
        <f>5%*G17</f>
        <v>22500</v>
      </c>
    </row>
    <row r="18" spans="1:9" ht="45">
      <c r="A18" s="220">
        <v>2</v>
      </c>
      <c r="B18" s="96"/>
      <c r="C18" s="114" t="s">
        <v>317</v>
      </c>
      <c r="D18" s="97" t="s">
        <v>457</v>
      </c>
      <c r="E18" s="120"/>
      <c r="F18" s="125">
        <v>202</v>
      </c>
      <c r="G18" s="100">
        <v>450000</v>
      </c>
      <c r="H18" s="126">
        <v>0</v>
      </c>
      <c r="I18" s="100">
        <f>5%*G18</f>
        <v>22500</v>
      </c>
    </row>
    <row r="19" spans="1:9" ht="36.75" customHeight="1">
      <c r="A19" s="220">
        <v>3</v>
      </c>
      <c r="B19" s="96"/>
      <c r="C19" s="114" t="s">
        <v>323</v>
      </c>
      <c r="D19" s="97" t="s">
        <v>483</v>
      </c>
      <c r="E19" s="120"/>
      <c r="F19" s="125">
        <v>203</v>
      </c>
      <c r="G19" s="100">
        <v>1200000</v>
      </c>
      <c r="H19" s="126">
        <v>0</v>
      </c>
      <c r="I19" s="100">
        <f>5%*G19</f>
        <v>60000</v>
      </c>
    </row>
    <row r="20" spans="1:9" ht="56.25">
      <c r="A20" s="220">
        <v>4</v>
      </c>
      <c r="B20" s="96"/>
      <c r="C20" s="114" t="s">
        <v>317</v>
      </c>
      <c r="D20" s="97" t="s">
        <v>471</v>
      </c>
      <c r="E20" s="120"/>
      <c r="F20" s="125">
        <v>204</v>
      </c>
      <c r="G20" s="100">
        <v>650000</v>
      </c>
      <c r="H20" s="126">
        <v>0</v>
      </c>
      <c r="I20" s="100">
        <f>5%*G20</f>
        <v>32500</v>
      </c>
    </row>
    <row r="21" spans="1:9" ht="56.25">
      <c r="A21" s="220">
        <v>5</v>
      </c>
      <c r="B21" s="96"/>
      <c r="C21" s="114" t="s">
        <v>317</v>
      </c>
      <c r="D21" s="97" t="s">
        <v>472</v>
      </c>
      <c r="E21" s="120"/>
      <c r="F21" s="125">
        <v>205</v>
      </c>
      <c r="G21" s="100">
        <v>450000</v>
      </c>
      <c r="H21" s="126">
        <v>0</v>
      </c>
      <c r="I21" s="100">
        <f t="shared" ref="I21:I22" si="0">5%*G21</f>
        <v>22500</v>
      </c>
    </row>
    <row r="22" spans="1:9" ht="45">
      <c r="A22" s="220">
        <v>6</v>
      </c>
      <c r="B22" s="96"/>
      <c r="C22" s="114" t="s">
        <v>323</v>
      </c>
      <c r="D22" s="97" t="s">
        <v>466</v>
      </c>
      <c r="E22" s="120"/>
      <c r="F22" s="125">
        <v>206</v>
      </c>
      <c r="G22" s="100">
        <v>150000</v>
      </c>
      <c r="H22" s="126" t="s">
        <v>246</v>
      </c>
      <c r="I22" s="100">
        <f t="shared" si="0"/>
        <v>7500</v>
      </c>
    </row>
    <row r="23" spans="1:9">
      <c r="A23" s="476" t="s">
        <v>208</v>
      </c>
      <c r="B23" s="476"/>
      <c r="C23" s="476"/>
      <c r="D23" s="476"/>
      <c r="E23" s="476"/>
      <c r="F23" s="476"/>
      <c r="G23" s="102">
        <f>SUM(G17:G22)</f>
        <v>3350000</v>
      </c>
      <c r="H23" s="121">
        <f>SUM(H17:H21)</f>
        <v>0</v>
      </c>
      <c r="I23" s="121">
        <f>SUM(I17:I22)</f>
        <v>167500</v>
      </c>
    </row>
    <row r="24" spans="1:9">
      <c r="A24" s="222"/>
      <c r="B24" s="222"/>
      <c r="C24" s="105"/>
      <c r="D24" s="105"/>
      <c r="E24" s="111"/>
      <c r="F24" s="252"/>
      <c r="G24" s="108"/>
      <c r="H24" s="122"/>
      <c r="I24" s="122"/>
    </row>
    <row r="25" spans="1:9">
      <c r="A25" s="221" t="s">
        <v>209</v>
      </c>
      <c r="B25" s="110"/>
      <c r="C25" s="105"/>
      <c r="D25" s="105"/>
      <c r="E25" s="111"/>
      <c r="F25" s="253"/>
      <c r="G25" s="108"/>
    </row>
    <row r="26" spans="1:9">
      <c r="A26" s="111" t="s">
        <v>210</v>
      </c>
      <c r="B26" s="110"/>
      <c r="C26" s="105"/>
      <c r="D26" s="105"/>
      <c r="E26" s="123"/>
      <c r="F26" s="253"/>
      <c r="G26" s="108"/>
    </row>
    <row r="27" spans="1:9">
      <c r="A27" s="222"/>
      <c r="B27" s="105"/>
      <c r="C27" s="105"/>
      <c r="D27" s="105"/>
      <c r="E27" s="105"/>
      <c r="F27" s="254"/>
      <c r="G27" s="108"/>
      <c r="H27" s="124"/>
      <c r="I27" s="124"/>
    </row>
    <row r="28" spans="1:9">
      <c r="A28" s="479" t="s">
        <v>211</v>
      </c>
      <c r="B28" s="479"/>
      <c r="C28" s="479"/>
      <c r="D28" s="479"/>
      <c r="E28" s="479"/>
      <c r="F28" s="479"/>
      <c r="G28" s="479"/>
      <c r="H28" s="479"/>
      <c r="I28" s="479"/>
    </row>
    <row r="29" spans="1:9">
      <c r="A29" s="222"/>
      <c r="B29" s="105"/>
      <c r="C29" s="105"/>
      <c r="D29" s="105"/>
      <c r="E29" s="105"/>
      <c r="F29" s="254"/>
      <c r="G29" s="108"/>
      <c r="H29" s="124"/>
      <c r="I29" s="124"/>
    </row>
    <row r="30" spans="1:9">
      <c r="A30" s="480" t="s">
        <v>212</v>
      </c>
      <c r="B30" s="480"/>
      <c r="C30" s="480"/>
      <c r="D30" s="111"/>
      <c r="E30" s="105"/>
      <c r="F30" s="254"/>
      <c r="G30" s="502" t="s">
        <v>213</v>
      </c>
      <c r="H30" s="502"/>
      <c r="I30" s="502"/>
    </row>
    <row r="31" spans="1:9">
      <c r="A31" s="222"/>
      <c r="B31" s="105"/>
      <c r="C31" s="105"/>
      <c r="D31" s="105"/>
      <c r="E31" s="105"/>
      <c r="F31" s="254"/>
      <c r="G31" s="108"/>
      <c r="H31" s="124"/>
      <c r="I31" s="124"/>
    </row>
    <row r="32" spans="1:9">
      <c r="A32" s="222"/>
      <c r="B32" s="105"/>
      <c r="C32" s="105"/>
      <c r="D32" s="105"/>
      <c r="E32" s="105"/>
      <c r="F32" s="254"/>
      <c r="G32" s="108"/>
    </row>
    <row r="33" spans="1:9">
      <c r="A33" s="482" t="s">
        <v>214</v>
      </c>
      <c r="B33" s="482"/>
      <c r="C33" s="482"/>
      <c r="D33" s="105"/>
      <c r="E33" s="105"/>
      <c r="F33" s="254"/>
      <c r="G33" s="482" t="s">
        <v>215</v>
      </c>
      <c r="H33" s="482"/>
      <c r="I33" s="482"/>
    </row>
    <row r="34" spans="1:9">
      <c r="A34" s="480" t="s">
        <v>216</v>
      </c>
      <c r="B34" s="480"/>
      <c r="C34" s="480"/>
      <c r="D34" s="105"/>
      <c r="E34" s="105"/>
      <c r="F34" s="254"/>
      <c r="G34" s="502" t="s">
        <v>217</v>
      </c>
      <c r="H34" s="502"/>
      <c r="I34" s="502"/>
    </row>
    <row r="35" spans="1:9">
      <c r="A35" s="222"/>
      <c r="B35" s="222"/>
      <c r="C35" s="222"/>
      <c r="D35" s="105"/>
      <c r="E35" s="105"/>
      <c r="F35" s="254"/>
      <c r="G35" s="223"/>
      <c r="H35" s="223"/>
      <c r="I35" s="223"/>
    </row>
    <row r="36" spans="1:9">
      <c r="A36" s="222"/>
      <c r="B36" s="222"/>
      <c r="C36" s="222"/>
      <c r="D36" s="105"/>
      <c r="E36" s="105"/>
      <c r="F36" s="254"/>
      <c r="G36" s="223"/>
      <c r="H36" s="223"/>
      <c r="I36" s="223"/>
    </row>
    <row r="37" spans="1:9">
      <c r="A37" s="222"/>
      <c r="B37" s="222"/>
      <c r="C37" s="222"/>
      <c r="D37" s="105"/>
      <c r="E37" s="105"/>
      <c r="F37" s="254"/>
      <c r="G37" s="223"/>
      <c r="H37" s="223"/>
      <c r="I37" s="223"/>
    </row>
    <row r="38" spans="1:9">
      <c r="A38" s="222"/>
      <c r="B38" s="222"/>
      <c r="C38" s="222"/>
      <c r="D38" s="105"/>
      <c r="E38" s="105"/>
      <c r="F38" s="254"/>
      <c r="G38" s="223"/>
      <c r="H38" s="223"/>
      <c r="I38" s="223"/>
    </row>
    <row r="39" spans="1:9">
      <c r="A39" s="222"/>
      <c r="B39" s="222"/>
      <c r="C39" s="222"/>
      <c r="D39" s="105"/>
      <c r="E39" s="105"/>
      <c r="F39" s="254"/>
      <c r="G39" s="223"/>
      <c r="H39" s="223"/>
      <c r="I39" s="223"/>
    </row>
    <row r="40" spans="1:9">
      <c r="A40" s="222"/>
      <c r="B40" s="222"/>
      <c r="C40" s="222"/>
      <c r="D40" s="105"/>
      <c r="E40" s="105"/>
      <c r="F40" s="254"/>
      <c r="G40" s="223"/>
      <c r="H40" s="223"/>
      <c r="I40" s="223"/>
    </row>
    <row r="41" spans="1:9">
      <c r="A41" s="222"/>
      <c r="B41" s="222"/>
      <c r="C41" s="222"/>
      <c r="D41" s="105"/>
      <c r="E41" s="105"/>
      <c r="F41" s="254"/>
      <c r="G41" s="223"/>
      <c r="H41" s="223"/>
      <c r="I41" s="223"/>
    </row>
    <row r="42" spans="1:9">
      <c r="A42" s="222"/>
      <c r="B42" s="222"/>
      <c r="C42" s="222"/>
      <c r="D42" s="105"/>
      <c r="E42" s="105"/>
      <c r="F42" s="254"/>
      <c r="G42" s="223"/>
      <c r="H42" s="223"/>
      <c r="I42" s="223"/>
    </row>
    <row r="43" spans="1:9">
      <c r="A43" s="222"/>
      <c r="B43" s="222"/>
      <c r="C43" s="222"/>
      <c r="D43" s="105"/>
      <c r="E43" s="105"/>
      <c r="F43" s="254"/>
      <c r="G43" s="223"/>
      <c r="H43" s="223"/>
      <c r="I43" s="223"/>
    </row>
    <row r="44" spans="1:9">
      <c r="A44" s="222"/>
      <c r="B44" s="222"/>
      <c r="C44" s="222"/>
      <c r="D44" s="105"/>
      <c r="E44" s="105"/>
      <c r="F44" s="254"/>
      <c r="G44" s="223"/>
      <c r="H44" s="223"/>
      <c r="I44" s="223"/>
    </row>
    <row r="45" spans="1:9">
      <c r="A45" s="222"/>
      <c r="B45" s="222"/>
      <c r="C45" s="222"/>
      <c r="D45" s="105"/>
      <c r="E45" s="105"/>
      <c r="F45" s="254"/>
      <c r="G45" s="223"/>
      <c r="H45" s="223"/>
      <c r="I45" s="223"/>
    </row>
    <row r="49" spans="1:9">
      <c r="A49" s="468" t="s">
        <v>172</v>
      </c>
      <c r="B49" s="468"/>
      <c r="C49" s="468"/>
      <c r="D49" s="468"/>
      <c r="E49" s="468"/>
      <c r="F49" s="468"/>
      <c r="G49" s="468"/>
      <c r="H49" s="468"/>
      <c r="I49" s="468"/>
    </row>
    <row r="50" spans="1:9">
      <c r="A50" s="217"/>
      <c r="B50" s="217"/>
      <c r="C50" s="217"/>
      <c r="D50" s="116" t="s">
        <v>173</v>
      </c>
      <c r="E50" s="217"/>
      <c r="F50" s="246"/>
      <c r="G50" s="82"/>
    </row>
    <row r="51" spans="1:9">
      <c r="A51" s="217"/>
      <c r="B51" s="217"/>
      <c r="C51" s="217"/>
      <c r="D51" s="217"/>
      <c r="E51" s="217"/>
      <c r="F51" s="246"/>
      <c r="G51" s="82"/>
    </row>
    <row r="52" spans="1:9">
      <c r="A52" s="469" t="s">
        <v>174</v>
      </c>
      <c r="B52" s="469"/>
      <c r="C52" s="469"/>
      <c r="D52" s="218" t="s">
        <v>175</v>
      </c>
      <c r="E52" s="117"/>
      <c r="F52" s="247"/>
      <c r="G52" s="84"/>
    </row>
    <row r="53" spans="1:9">
      <c r="A53" s="469" t="s">
        <v>176</v>
      </c>
      <c r="B53" s="469"/>
      <c r="C53" s="469"/>
      <c r="D53" s="218" t="s">
        <v>218</v>
      </c>
      <c r="E53" s="117"/>
      <c r="F53" s="247"/>
      <c r="G53" s="84"/>
    </row>
    <row r="54" spans="1:9">
      <c r="A54" s="469" t="s">
        <v>178</v>
      </c>
      <c r="B54" s="469"/>
      <c r="C54" s="469"/>
      <c r="D54" s="218" t="s">
        <v>179</v>
      </c>
      <c r="E54" s="117"/>
      <c r="F54" s="247"/>
      <c r="G54" s="84"/>
    </row>
    <row r="55" spans="1:9">
      <c r="A55" s="469" t="s">
        <v>180</v>
      </c>
      <c r="B55" s="469"/>
      <c r="C55" s="469"/>
      <c r="D55" s="218" t="s">
        <v>325</v>
      </c>
      <c r="E55" s="117"/>
      <c r="F55" s="247"/>
      <c r="G55" s="84"/>
    </row>
    <row r="56" spans="1:9">
      <c r="A56" s="219"/>
      <c r="B56" s="470"/>
      <c r="C56" s="470"/>
      <c r="D56" s="219"/>
      <c r="E56" s="117"/>
      <c r="F56" s="484"/>
      <c r="G56" s="484"/>
    </row>
    <row r="57" spans="1:9">
      <c r="A57" s="87" t="s">
        <v>182</v>
      </c>
      <c r="B57" s="87"/>
      <c r="C57" s="87"/>
      <c r="D57" s="87"/>
      <c r="E57" s="87"/>
      <c r="F57" s="248"/>
      <c r="G57" s="88"/>
    </row>
    <row r="58" spans="1:9">
      <c r="A58" s="87" t="s">
        <v>183</v>
      </c>
      <c r="B58" s="87"/>
      <c r="C58" s="87"/>
      <c r="D58" s="87"/>
      <c r="E58" s="87"/>
      <c r="F58" s="248"/>
      <c r="G58" s="88"/>
    </row>
    <row r="59" spans="1:9">
      <c r="A59" s="87" t="s">
        <v>184</v>
      </c>
      <c r="B59" s="87"/>
      <c r="C59" s="87"/>
      <c r="D59" s="87"/>
      <c r="E59" s="87"/>
      <c r="F59" s="248"/>
      <c r="G59" s="88"/>
    </row>
    <row r="60" spans="1:9">
      <c r="A60" s="218"/>
      <c r="B60" s="218"/>
      <c r="C60" s="218"/>
      <c r="D60" s="218"/>
      <c r="E60" s="218"/>
      <c r="F60" s="249"/>
      <c r="G60" s="83"/>
    </row>
    <row r="61" spans="1:9">
      <c r="A61" s="477" t="s">
        <v>185</v>
      </c>
      <c r="B61" s="477" t="s">
        <v>186</v>
      </c>
      <c r="C61" s="477" t="s">
        <v>187</v>
      </c>
      <c r="D61" s="477" t="s">
        <v>188</v>
      </c>
      <c r="E61" s="477" t="s">
        <v>189</v>
      </c>
      <c r="F61" s="477"/>
      <c r="G61" s="478" t="s">
        <v>166</v>
      </c>
      <c r="H61" s="485" t="s">
        <v>190</v>
      </c>
      <c r="I61" s="486"/>
    </row>
    <row r="62" spans="1:9">
      <c r="A62" s="477"/>
      <c r="B62" s="477"/>
      <c r="C62" s="477"/>
      <c r="D62" s="477"/>
      <c r="E62" s="477"/>
      <c r="F62" s="477"/>
      <c r="G62" s="478"/>
      <c r="H62" s="487" t="s">
        <v>191</v>
      </c>
      <c r="I62" s="488"/>
    </row>
    <row r="63" spans="1:9">
      <c r="A63" s="477"/>
      <c r="B63" s="477"/>
      <c r="C63" s="477"/>
      <c r="D63" s="477"/>
      <c r="E63" s="91" t="s">
        <v>192</v>
      </c>
      <c r="F63" s="250" t="s">
        <v>193</v>
      </c>
      <c r="G63" s="478"/>
      <c r="H63" s="91" t="s">
        <v>194</v>
      </c>
      <c r="I63" s="91" t="s">
        <v>195</v>
      </c>
    </row>
    <row r="64" spans="1:9">
      <c r="A64" s="91" t="s">
        <v>196</v>
      </c>
      <c r="B64" s="91" t="s">
        <v>197</v>
      </c>
      <c r="C64" s="91" t="s">
        <v>198</v>
      </c>
      <c r="D64" s="118" t="s">
        <v>199</v>
      </c>
      <c r="E64" s="118" t="s">
        <v>200</v>
      </c>
      <c r="F64" s="251" t="s">
        <v>201</v>
      </c>
      <c r="G64" s="93" t="s">
        <v>202</v>
      </c>
      <c r="H64" s="119" t="s">
        <v>203</v>
      </c>
      <c r="I64" s="119" t="s">
        <v>204</v>
      </c>
    </row>
    <row r="65" spans="1:9" ht="45">
      <c r="A65" s="220">
        <v>1</v>
      </c>
      <c r="B65" s="96" t="s">
        <v>326</v>
      </c>
      <c r="C65" s="114" t="s">
        <v>317</v>
      </c>
      <c r="D65" s="97" t="s">
        <v>458</v>
      </c>
      <c r="E65" s="120"/>
      <c r="F65" s="125">
        <v>207</v>
      </c>
      <c r="G65" s="100">
        <v>1050000</v>
      </c>
      <c r="H65" s="126">
        <v>0</v>
      </c>
      <c r="I65" s="100">
        <v>0</v>
      </c>
    </row>
    <row r="66" spans="1:9" ht="45">
      <c r="A66" s="220">
        <v>2</v>
      </c>
      <c r="B66" s="96"/>
      <c r="C66" s="114" t="s">
        <v>317</v>
      </c>
      <c r="D66" s="97" t="s">
        <v>473</v>
      </c>
      <c r="E66" s="120"/>
      <c r="F66" s="125">
        <v>208</v>
      </c>
      <c r="G66" s="100">
        <v>300000</v>
      </c>
      <c r="H66" s="126">
        <v>0</v>
      </c>
      <c r="I66" s="100">
        <v>0</v>
      </c>
    </row>
    <row r="67" spans="1:9" ht="45">
      <c r="A67" s="220">
        <v>3</v>
      </c>
      <c r="B67" s="96"/>
      <c r="C67" s="114" t="s">
        <v>323</v>
      </c>
      <c r="D67" s="97" t="s">
        <v>474</v>
      </c>
      <c r="E67" s="120"/>
      <c r="F67" s="125">
        <v>209</v>
      </c>
      <c r="G67" s="100">
        <v>300000</v>
      </c>
      <c r="H67" s="126">
        <v>0</v>
      </c>
      <c r="I67" s="100">
        <v>0</v>
      </c>
    </row>
    <row r="68" spans="1:9" ht="56.25">
      <c r="A68" s="220">
        <v>4</v>
      </c>
      <c r="B68" s="96"/>
      <c r="C68" s="114" t="s">
        <v>317</v>
      </c>
      <c r="D68" s="97" t="s">
        <v>475</v>
      </c>
      <c r="E68" s="120"/>
      <c r="F68" s="125">
        <v>210</v>
      </c>
      <c r="G68" s="100">
        <v>1200000</v>
      </c>
      <c r="H68" s="126">
        <v>0</v>
      </c>
      <c r="I68" s="100">
        <v>0</v>
      </c>
    </row>
    <row r="69" spans="1:9" ht="56.25">
      <c r="A69" s="220">
        <v>5</v>
      </c>
      <c r="B69" s="96"/>
      <c r="C69" s="114" t="s">
        <v>330</v>
      </c>
      <c r="D69" s="97" t="s">
        <v>494</v>
      </c>
      <c r="E69" s="120"/>
      <c r="F69" s="125">
        <v>211</v>
      </c>
      <c r="G69" s="100">
        <v>600000</v>
      </c>
      <c r="H69" s="126">
        <v>0</v>
      </c>
      <c r="I69" s="100">
        <v>0</v>
      </c>
    </row>
    <row r="70" spans="1:9" ht="45">
      <c r="A70" s="220">
        <v>6</v>
      </c>
      <c r="B70" s="96"/>
      <c r="C70" s="114" t="s">
        <v>323</v>
      </c>
      <c r="D70" s="97" t="s">
        <v>459</v>
      </c>
      <c r="E70" s="120"/>
      <c r="F70" s="125">
        <v>212</v>
      </c>
      <c r="G70" s="100">
        <v>450000</v>
      </c>
      <c r="H70" s="126">
        <v>0</v>
      </c>
      <c r="I70" s="100">
        <v>0</v>
      </c>
    </row>
    <row r="71" spans="1:9">
      <c r="A71" s="476" t="s">
        <v>208</v>
      </c>
      <c r="B71" s="476"/>
      <c r="C71" s="476"/>
      <c r="D71" s="476"/>
      <c r="E71" s="476"/>
      <c r="F71" s="476"/>
      <c r="G71" s="102">
        <f>SUM(G65:G70)</f>
        <v>3900000</v>
      </c>
      <c r="H71" s="121">
        <f>SUM(H65:H70)</f>
        <v>0</v>
      </c>
      <c r="I71" s="121">
        <f>SUM(I65:I70)</f>
        <v>0</v>
      </c>
    </row>
    <row r="72" spans="1:9">
      <c r="A72" s="222"/>
      <c r="B72" s="222"/>
      <c r="C72" s="105"/>
      <c r="D72" s="105"/>
      <c r="E72" s="111"/>
      <c r="F72" s="252"/>
      <c r="G72" s="108"/>
      <c r="H72" s="122"/>
      <c r="I72" s="122"/>
    </row>
    <row r="73" spans="1:9">
      <c r="A73" s="221" t="s">
        <v>209</v>
      </c>
      <c r="B73" s="110"/>
      <c r="C73" s="105"/>
      <c r="D73" s="105"/>
      <c r="E73" s="111"/>
      <c r="F73" s="253"/>
      <c r="G73" s="108"/>
    </row>
    <row r="74" spans="1:9">
      <c r="A74" s="111" t="s">
        <v>210</v>
      </c>
      <c r="B74" s="110"/>
      <c r="C74" s="105"/>
      <c r="D74" s="105"/>
      <c r="E74" s="123"/>
      <c r="F74" s="253"/>
      <c r="G74" s="108"/>
    </row>
    <row r="75" spans="1:9">
      <c r="A75" s="222"/>
      <c r="B75" s="105"/>
      <c r="C75" s="105"/>
      <c r="D75" s="105"/>
      <c r="E75" s="105"/>
      <c r="F75" s="254"/>
      <c r="G75" s="108"/>
      <c r="H75" s="124"/>
      <c r="I75" s="124"/>
    </row>
    <row r="76" spans="1:9">
      <c r="A76" s="479" t="s">
        <v>211</v>
      </c>
      <c r="B76" s="479"/>
      <c r="C76" s="479"/>
      <c r="D76" s="479"/>
      <c r="E76" s="479"/>
      <c r="F76" s="479"/>
      <c r="G76" s="479"/>
      <c r="H76" s="479"/>
      <c r="I76" s="479"/>
    </row>
    <row r="77" spans="1:9">
      <c r="A77" s="222"/>
      <c r="B77" s="105"/>
      <c r="C77" s="105"/>
      <c r="D77" s="105"/>
      <c r="E77" s="105"/>
      <c r="F77" s="254"/>
      <c r="G77" s="108"/>
      <c r="H77" s="124"/>
      <c r="I77" s="124"/>
    </row>
    <row r="78" spans="1:9">
      <c r="A78" s="480" t="s">
        <v>212</v>
      </c>
      <c r="B78" s="480"/>
      <c r="C78" s="480"/>
      <c r="D78" s="111"/>
      <c r="E78" s="105"/>
      <c r="F78" s="254"/>
      <c r="G78" s="502" t="s">
        <v>213</v>
      </c>
      <c r="H78" s="502"/>
      <c r="I78" s="502"/>
    </row>
    <row r="79" spans="1:9">
      <c r="A79" s="222"/>
      <c r="B79" s="105"/>
      <c r="C79" s="105"/>
      <c r="D79" s="105"/>
      <c r="E79" s="105"/>
      <c r="F79" s="254"/>
      <c r="G79" s="108"/>
      <c r="H79" s="124"/>
      <c r="I79" s="124"/>
    </row>
    <row r="80" spans="1:9">
      <c r="A80" s="222"/>
      <c r="B80" s="105"/>
      <c r="C80" s="105"/>
      <c r="D80" s="105"/>
      <c r="E80" s="105"/>
      <c r="F80" s="254"/>
      <c r="G80" s="108"/>
    </row>
    <row r="81" spans="1:9">
      <c r="A81" s="482" t="s">
        <v>214</v>
      </c>
      <c r="B81" s="482"/>
      <c r="C81" s="482"/>
      <c r="D81" s="105"/>
      <c r="E81" s="105"/>
      <c r="F81" s="254"/>
      <c r="G81" s="482" t="s">
        <v>215</v>
      </c>
      <c r="H81" s="482"/>
      <c r="I81" s="482"/>
    </row>
    <row r="82" spans="1:9">
      <c r="A82" s="480" t="s">
        <v>216</v>
      </c>
      <c r="B82" s="480"/>
      <c r="C82" s="480"/>
      <c r="D82" s="105"/>
      <c r="E82" s="105"/>
      <c r="F82" s="254"/>
      <c r="G82" s="502" t="s">
        <v>217</v>
      </c>
      <c r="H82" s="502"/>
      <c r="I82" s="502"/>
    </row>
    <row r="83" spans="1:9">
      <c r="A83" s="222"/>
      <c r="B83" s="222"/>
      <c r="C83" s="222"/>
      <c r="D83" s="105"/>
      <c r="E83" s="105"/>
      <c r="F83" s="254"/>
      <c r="G83" s="223"/>
      <c r="H83" s="223"/>
      <c r="I83" s="223"/>
    </row>
    <row r="84" spans="1:9">
      <c r="A84" s="222"/>
      <c r="B84" s="222"/>
      <c r="C84" s="222"/>
      <c r="D84" s="105"/>
      <c r="E84" s="105"/>
      <c r="F84" s="254"/>
      <c r="G84" s="223"/>
      <c r="H84" s="223"/>
      <c r="I84" s="223"/>
    </row>
    <row r="85" spans="1:9">
      <c r="A85" s="222"/>
      <c r="B85" s="222"/>
      <c r="C85" s="222"/>
      <c r="D85" s="105"/>
      <c r="E85" s="105"/>
      <c r="F85" s="254"/>
      <c r="G85" s="223"/>
      <c r="H85" s="223"/>
      <c r="I85" s="223"/>
    </row>
    <row r="86" spans="1:9">
      <c r="A86" s="222"/>
      <c r="B86" s="222"/>
      <c r="C86" s="222"/>
      <c r="D86" s="105"/>
      <c r="E86" s="105"/>
      <c r="F86" s="254"/>
      <c r="G86" s="223"/>
      <c r="H86" s="223"/>
      <c r="I86" s="223"/>
    </row>
    <row r="87" spans="1:9">
      <c r="A87" s="222"/>
      <c r="B87" s="222"/>
      <c r="C87" s="222"/>
      <c r="D87" s="105"/>
      <c r="E87" s="105"/>
      <c r="F87" s="254"/>
      <c r="G87" s="223"/>
      <c r="H87" s="223"/>
      <c r="I87" s="223"/>
    </row>
    <row r="88" spans="1:9">
      <c r="A88" s="222"/>
      <c r="B88" s="222"/>
      <c r="C88" s="222"/>
      <c r="D88" s="105"/>
      <c r="E88" s="105"/>
      <c r="F88" s="254"/>
      <c r="G88" s="223"/>
      <c r="H88" s="223"/>
      <c r="I88" s="223"/>
    </row>
    <row r="89" spans="1:9">
      <c r="A89" s="222"/>
      <c r="B89" s="222"/>
      <c r="C89" s="222"/>
      <c r="D89" s="105"/>
      <c r="E89" s="105"/>
      <c r="F89" s="254"/>
      <c r="G89" s="223"/>
      <c r="H89" s="223"/>
      <c r="I89" s="223"/>
    </row>
    <row r="90" spans="1:9">
      <c r="A90" s="222"/>
      <c r="B90" s="222"/>
      <c r="C90" s="222"/>
      <c r="D90" s="105"/>
      <c r="E90" s="105"/>
      <c r="F90" s="254"/>
      <c r="G90" s="223"/>
      <c r="H90" s="223"/>
      <c r="I90" s="223"/>
    </row>
    <row r="91" spans="1:9">
      <c r="A91" s="222"/>
      <c r="B91" s="222"/>
      <c r="C91" s="222"/>
      <c r="D91" s="105"/>
      <c r="E91" s="105"/>
      <c r="F91" s="254"/>
      <c r="G91" s="223"/>
      <c r="H91" s="223"/>
      <c r="I91" s="223"/>
    </row>
    <row r="92" spans="1:9">
      <c r="A92" s="222"/>
      <c r="B92" s="222"/>
      <c r="C92" s="222"/>
      <c r="D92" s="105"/>
      <c r="E92" s="105"/>
      <c r="F92" s="254"/>
      <c r="G92" s="223"/>
      <c r="H92" s="223"/>
      <c r="I92" s="223"/>
    </row>
    <row r="93" spans="1:9">
      <c r="A93" s="222"/>
      <c r="B93" s="222"/>
      <c r="C93" s="222"/>
      <c r="D93" s="105"/>
      <c r="E93" s="105"/>
      <c r="F93" s="254"/>
      <c r="G93" s="223"/>
      <c r="H93" s="223"/>
      <c r="I93" s="223"/>
    </row>
    <row r="97" spans="1:9">
      <c r="A97" s="468" t="s">
        <v>172</v>
      </c>
      <c r="B97" s="468"/>
      <c r="C97" s="468"/>
      <c r="D97" s="468"/>
      <c r="E97" s="468"/>
      <c r="F97" s="468"/>
      <c r="G97" s="468"/>
      <c r="H97" s="468"/>
      <c r="I97" s="468"/>
    </row>
    <row r="98" spans="1:9">
      <c r="A98" s="217"/>
      <c r="B98" s="217"/>
      <c r="C98" s="217"/>
      <c r="D98" s="116" t="s">
        <v>173</v>
      </c>
      <c r="E98" s="217"/>
      <c r="F98" s="246"/>
      <c r="G98" s="82"/>
    </row>
    <row r="99" spans="1:9">
      <c r="A99" s="217"/>
      <c r="B99" s="217"/>
      <c r="C99" s="217"/>
      <c r="D99" s="217"/>
      <c r="E99" s="217"/>
      <c r="F99" s="246"/>
      <c r="G99" s="82"/>
    </row>
    <row r="100" spans="1:9">
      <c r="A100" s="469" t="s">
        <v>174</v>
      </c>
      <c r="B100" s="469"/>
      <c r="C100" s="469"/>
      <c r="D100" s="218" t="s">
        <v>175</v>
      </c>
      <c r="E100" s="117"/>
      <c r="F100" s="247"/>
      <c r="G100" s="84"/>
    </row>
    <row r="101" spans="1:9">
      <c r="A101" s="469" t="s">
        <v>176</v>
      </c>
      <c r="B101" s="469"/>
      <c r="C101" s="469"/>
      <c r="D101" s="218" t="s">
        <v>307</v>
      </c>
      <c r="E101" s="117"/>
      <c r="F101" s="247"/>
      <c r="G101" s="84"/>
    </row>
    <row r="102" spans="1:9">
      <c r="A102" s="469" t="s">
        <v>178</v>
      </c>
      <c r="B102" s="469"/>
      <c r="C102" s="469"/>
      <c r="D102" s="218" t="s">
        <v>179</v>
      </c>
      <c r="E102" s="117"/>
      <c r="F102" s="247"/>
      <c r="G102" s="84"/>
    </row>
    <row r="103" spans="1:9">
      <c r="A103" s="469" t="s">
        <v>180</v>
      </c>
      <c r="B103" s="469"/>
      <c r="C103" s="469"/>
      <c r="D103" s="218" t="s">
        <v>334</v>
      </c>
      <c r="E103" s="117"/>
      <c r="F103" s="247"/>
      <c r="G103" s="84"/>
    </row>
    <row r="104" spans="1:9">
      <c r="A104" s="219"/>
      <c r="B104" s="470"/>
      <c r="C104" s="470"/>
      <c r="D104" s="219"/>
      <c r="E104" s="117"/>
      <c r="F104" s="484"/>
      <c r="G104" s="484"/>
    </row>
    <row r="105" spans="1:9">
      <c r="A105" s="87" t="s">
        <v>182</v>
      </c>
      <c r="B105" s="87"/>
      <c r="C105" s="87"/>
      <c r="D105" s="87"/>
      <c r="E105" s="87"/>
      <c r="F105" s="248"/>
      <c r="G105" s="88"/>
    </row>
    <row r="106" spans="1:9">
      <c r="A106" s="87" t="s">
        <v>183</v>
      </c>
      <c r="B106" s="87"/>
      <c r="C106" s="87"/>
      <c r="D106" s="87"/>
      <c r="E106" s="87"/>
      <c r="F106" s="248"/>
      <c r="G106" s="88"/>
    </row>
    <row r="107" spans="1:9">
      <c r="A107" s="87" t="s">
        <v>184</v>
      </c>
      <c r="B107" s="87"/>
      <c r="C107" s="87"/>
      <c r="D107" s="87"/>
      <c r="E107" s="87"/>
      <c r="F107" s="248"/>
      <c r="G107" s="88"/>
    </row>
    <row r="108" spans="1:9">
      <c r="A108" s="218"/>
      <c r="B108" s="218"/>
      <c r="C108" s="218"/>
      <c r="D108" s="218"/>
      <c r="E108" s="218"/>
      <c r="F108" s="249"/>
      <c r="G108" s="83"/>
    </row>
    <row r="109" spans="1:9">
      <c r="A109" s="477" t="s">
        <v>185</v>
      </c>
      <c r="B109" s="477" t="s">
        <v>186</v>
      </c>
      <c r="C109" s="477" t="s">
        <v>187</v>
      </c>
      <c r="D109" s="477" t="s">
        <v>188</v>
      </c>
      <c r="E109" s="477" t="s">
        <v>189</v>
      </c>
      <c r="F109" s="477"/>
      <c r="G109" s="478" t="s">
        <v>166</v>
      </c>
      <c r="H109" s="485" t="s">
        <v>190</v>
      </c>
      <c r="I109" s="486"/>
    </row>
    <row r="110" spans="1:9">
      <c r="A110" s="477"/>
      <c r="B110" s="477"/>
      <c r="C110" s="477"/>
      <c r="D110" s="477"/>
      <c r="E110" s="477"/>
      <c r="F110" s="477"/>
      <c r="G110" s="478"/>
      <c r="H110" s="487" t="s">
        <v>191</v>
      </c>
      <c r="I110" s="488"/>
    </row>
    <row r="111" spans="1:9">
      <c r="A111" s="477"/>
      <c r="B111" s="477"/>
      <c r="C111" s="477"/>
      <c r="D111" s="477"/>
      <c r="E111" s="91" t="s">
        <v>192</v>
      </c>
      <c r="F111" s="250" t="s">
        <v>193</v>
      </c>
      <c r="G111" s="478"/>
      <c r="H111" s="91" t="s">
        <v>194</v>
      </c>
      <c r="I111" s="91" t="s">
        <v>195</v>
      </c>
    </row>
    <row r="112" spans="1:9">
      <c r="A112" s="91" t="s">
        <v>196</v>
      </c>
      <c r="B112" s="91" t="s">
        <v>197</v>
      </c>
      <c r="C112" s="91" t="s">
        <v>198</v>
      </c>
      <c r="D112" s="118" t="s">
        <v>199</v>
      </c>
      <c r="E112" s="118" t="s">
        <v>200</v>
      </c>
      <c r="F112" s="251" t="s">
        <v>201</v>
      </c>
      <c r="G112" s="93" t="s">
        <v>202</v>
      </c>
      <c r="H112" s="119" t="s">
        <v>203</v>
      </c>
      <c r="I112" s="119" t="s">
        <v>204</v>
      </c>
    </row>
    <row r="113" spans="1:9" ht="45">
      <c r="A113" s="220">
        <v>1</v>
      </c>
      <c r="B113" s="96" t="s">
        <v>335</v>
      </c>
      <c r="C113" s="114" t="s">
        <v>336</v>
      </c>
      <c r="D113" s="97" t="s">
        <v>467</v>
      </c>
      <c r="E113" s="120"/>
      <c r="F113" s="125">
        <v>213</v>
      </c>
      <c r="G113" s="100">
        <v>1500000</v>
      </c>
      <c r="H113" s="126">
        <v>0</v>
      </c>
      <c r="I113" s="100">
        <f>5%*G113</f>
        <v>75000</v>
      </c>
    </row>
    <row r="114" spans="1:9" ht="49.5" customHeight="1">
      <c r="A114" s="220">
        <v>2</v>
      </c>
      <c r="B114" s="96"/>
      <c r="C114" s="114" t="s">
        <v>330</v>
      </c>
      <c r="D114" s="97" t="s">
        <v>468</v>
      </c>
      <c r="E114" s="120"/>
      <c r="F114" s="125">
        <v>214</v>
      </c>
      <c r="G114" s="100">
        <v>100000</v>
      </c>
      <c r="H114" s="126">
        <v>0</v>
      </c>
      <c r="I114" s="100">
        <f>5%*G114</f>
        <v>5000</v>
      </c>
    </row>
    <row r="115" spans="1:9" ht="45" customHeight="1">
      <c r="A115" s="220">
        <v>3</v>
      </c>
      <c r="B115" s="96"/>
      <c r="C115" s="114" t="s">
        <v>330</v>
      </c>
      <c r="D115" s="97" t="s">
        <v>469</v>
      </c>
      <c r="E115" s="120"/>
      <c r="F115" s="125">
        <v>215</v>
      </c>
      <c r="G115" s="100">
        <v>100000</v>
      </c>
      <c r="H115" s="126">
        <v>0</v>
      </c>
      <c r="I115" s="100">
        <f>5%*G115</f>
        <v>5000</v>
      </c>
    </row>
    <row r="116" spans="1:9" ht="48" customHeight="1">
      <c r="A116" s="220">
        <v>4</v>
      </c>
      <c r="B116" s="96"/>
      <c r="C116" s="114" t="s">
        <v>340</v>
      </c>
      <c r="D116" s="97" t="s">
        <v>470</v>
      </c>
      <c r="E116" s="120"/>
      <c r="F116" s="125">
        <v>216</v>
      </c>
      <c r="G116" s="100">
        <v>100000</v>
      </c>
      <c r="H116" s="126">
        <v>0</v>
      </c>
      <c r="I116" s="100">
        <f>5%*G116</f>
        <v>5000</v>
      </c>
    </row>
    <row r="117" spans="1:9" ht="56.25">
      <c r="A117" s="220">
        <v>5</v>
      </c>
      <c r="B117" s="96"/>
      <c r="C117" s="114" t="s">
        <v>330</v>
      </c>
      <c r="D117" s="97" t="s">
        <v>476</v>
      </c>
      <c r="E117" s="120"/>
      <c r="F117" s="125">
        <v>217</v>
      </c>
      <c r="G117" s="100">
        <v>100000</v>
      </c>
      <c r="H117" s="126">
        <v>0</v>
      </c>
      <c r="I117" s="100">
        <f>5%*G117</f>
        <v>5000</v>
      </c>
    </row>
    <row r="118" spans="1:9">
      <c r="A118" s="476" t="s">
        <v>208</v>
      </c>
      <c r="B118" s="476"/>
      <c r="C118" s="476"/>
      <c r="D118" s="476"/>
      <c r="E118" s="476"/>
      <c r="F118" s="476"/>
      <c r="G118" s="102">
        <f>SUM(G113:G117)</f>
        <v>1900000</v>
      </c>
      <c r="H118" s="102">
        <f>SUM(H113:H117)</f>
        <v>0</v>
      </c>
      <c r="I118" s="102">
        <f>SUM(I113:I117)</f>
        <v>95000</v>
      </c>
    </row>
    <row r="119" spans="1:9">
      <c r="A119" s="222"/>
      <c r="B119" s="222"/>
      <c r="C119" s="105"/>
      <c r="D119" s="105"/>
      <c r="E119" s="111"/>
      <c r="F119" s="252"/>
      <c r="G119" s="108"/>
      <c r="H119" s="122"/>
      <c r="I119" s="122"/>
    </row>
    <row r="120" spans="1:9">
      <c r="A120" s="221" t="s">
        <v>209</v>
      </c>
      <c r="B120" s="110"/>
      <c r="C120" s="105"/>
      <c r="D120" s="105"/>
      <c r="E120" s="111"/>
      <c r="F120" s="253"/>
      <c r="G120" s="108"/>
    </row>
    <row r="121" spans="1:9">
      <c r="A121" s="111" t="s">
        <v>210</v>
      </c>
      <c r="B121" s="110"/>
      <c r="C121" s="105"/>
      <c r="D121" s="105"/>
      <c r="E121" s="123"/>
      <c r="F121" s="253"/>
      <c r="G121" s="108"/>
    </row>
    <row r="122" spans="1:9">
      <c r="A122" s="222"/>
      <c r="B122" s="105"/>
      <c r="C122" s="105"/>
      <c r="D122" s="105"/>
      <c r="E122" s="105"/>
      <c r="F122" s="254"/>
      <c r="G122" s="108"/>
      <c r="H122" s="124"/>
      <c r="I122" s="124"/>
    </row>
    <row r="123" spans="1:9">
      <c r="A123" s="479" t="s">
        <v>211</v>
      </c>
      <c r="B123" s="479"/>
      <c r="C123" s="479"/>
      <c r="D123" s="479"/>
      <c r="E123" s="479"/>
      <c r="F123" s="479"/>
      <c r="G123" s="479"/>
      <c r="H123" s="479"/>
      <c r="I123" s="479"/>
    </row>
    <row r="124" spans="1:9">
      <c r="A124" s="222"/>
      <c r="B124" s="105"/>
      <c r="C124" s="105"/>
      <c r="D124" s="105"/>
      <c r="E124" s="105"/>
      <c r="F124" s="254"/>
      <c r="G124" s="108"/>
      <c r="H124" s="124"/>
      <c r="I124" s="124"/>
    </row>
    <row r="125" spans="1:9">
      <c r="A125" s="480" t="s">
        <v>212</v>
      </c>
      <c r="B125" s="480"/>
      <c r="C125" s="480"/>
      <c r="D125" s="111"/>
      <c r="E125" s="105"/>
      <c r="F125" s="254"/>
      <c r="G125" s="502" t="s">
        <v>213</v>
      </c>
      <c r="H125" s="502"/>
      <c r="I125" s="502"/>
    </row>
    <row r="126" spans="1:9">
      <c r="A126" s="222"/>
      <c r="B126" s="105"/>
      <c r="C126" s="105"/>
      <c r="D126" s="105"/>
      <c r="E126" s="105"/>
      <c r="F126" s="254"/>
      <c r="G126" s="108"/>
      <c r="H126" s="124"/>
      <c r="I126" s="124"/>
    </row>
    <row r="127" spans="1:9">
      <c r="A127" s="222"/>
      <c r="B127" s="105"/>
      <c r="C127" s="105"/>
      <c r="D127" s="105"/>
      <c r="E127" s="105"/>
      <c r="F127" s="254"/>
      <c r="G127" s="108"/>
    </row>
    <row r="128" spans="1:9">
      <c r="A128" s="482" t="s">
        <v>214</v>
      </c>
      <c r="B128" s="482"/>
      <c r="C128" s="482"/>
      <c r="D128" s="105"/>
      <c r="E128" s="105"/>
      <c r="F128" s="254"/>
      <c r="G128" s="482" t="s">
        <v>215</v>
      </c>
      <c r="H128" s="482"/>
      <c r="I128" s="482"/>
    </row>
    <row r="129" spans="1:9">
      <c r="A129" s="480" t="s">
        <v>216</v>
      </c>
      <c r="B129" s="480"/>
      <c r="C129" s="480"/>
      <c r="D129" s="105"/>
      <c r="E129" s="105"/>
      <c r="F129" s="254"/>
      <c r="G129" s="502" t="s">
        <v>217</v>
      </c>
      <c r="H129" s="502"/>
      <c r="I129" s="502"/>
    </row>
    <row r="130" spans="1:9">
      <c r="A130" s="222"/>
      <c r="B130" s="222"/>
      <c r="C130" s="222"/>
      <c r="D130" s="105"/>
      <c r="E130" s="105"/>
      <c r="F130" s="254"/>
      <c r="G130" s="223"/>
      <c r="H130" s="223"/>
      <c r="I130" s="223"/>
    </row>
    <row r="131" spans="1:9">
      <c r="A131" s="222"/>
      <c r="B131" s="222"/>
      <c r="C131" s="222"/>
      <c r="D131" s="105"/>
      <c r="E131" s="105"/>
      <c r="F131" s="254"/>
      <c r="G131" s="223"/>
      <c r="H131" s="223"/>
      <c r="I131" s="223"/>
    </row>
    <row r="132" spans="1:9">
      <c r="A132" s="222"/>
      <c r="B132" s="222"/>
      <c r="C132" s="222"/>
      <c r="D132" s="105"/>
      <c r="E132" s="105"/>
      <c r="F132" s="254"/>
      <c r="G132" s="223"/>
      <c r="H132" s="223"/>
      <c r="I132" s="223"/>
    </row>
    <row r="133" spans="1:9">
      <c r="A133" s="222"/>
      <c r="B133" s="222"/>
      <c r="C133" s="222"/>
      <c r="D133" s="105"/>
      <c r="E133" s="105"/>
      <c r="F133" s="254"/>
      <c r="G133" s="223"/>
      <c r="H133" s="223"/>
      <c r="I133" s="223"/>
    </row>
    <row r="134" spans="1:9">
      <c r="A134" s="222"/>
      <c r="B134" s="222"/>
      <c r="C134" s="222"/>
      <c r="D134" s="105"/>
      <c r="E134" s="105"/>
      <c r="F134" s="254"/>
      <c r="G134" s="223"/>
      <c r="H134" s="223"/>
      <c r="I134" s="223"/>
    </row>
    <row r="135" spans="1:9">
      <c r="A135" s="222"/>
      <c r="B135" s="222"/>
      <c r="C135" s="222"/>
      <c r="D135" s="105"/>
      <c r="E135" s="105"/>
      <c r="F135" s="254"/>
      <c r="G135" s="223"/>
      <c r="H135" s="223"/>
      <c r="I135" s="223"/>
    </row>
    <row r="136" spans="1:9">
      <c r="A136" s="222"/>
      <c r="B136" s="222"/>
      <c r="C136" s="222"/>
      <c r="D136" s="105"/>
      <c r="E136" s="105"/>
      <c r="F136" s="254"/>
      <c r="G136" s="223"/>
      <c r="H136" s="223"/>
      <c r="I136" s="223"/>
    </row>
    <row r="137" spans="1:9">
      <c r="A137" s="222"/>
      <c r="B137" s="222"/>
      <c r="C137" s="222"/>
      <c r="D137" s="105"/>
      <c r="E137" s="105"/>
      <c r="F137" s="254"/>
      <c r="G137" s="223"/>
      <c r="H137" s="223"/>
      <c r="I137" s="223"/>
    </row>
    <row r="138" spans="1:9">
      <c r="A138" s="222"/>
      <c r="B138" s="222"/>
      <c r="C138" s="222"/>
      <c r="D138" s="105"/>
      <c r="E138" s="105"/>
      <c r="F138" s="254"/>
      <c r="G138" s="223"/>
      <c r="H138" s="223"/>
      <c r="I138" s="223"/>
    </row>
    <row r="139" spans="1:9">
      <c r="A139" s="222"/>
      <c r="B139" s="222"/>
      <c r="C139" s="222"/>
      <c r="D139" s="105"/>
      <c r="E139" s="105"/>
      <c r="F139" s="254"/>
      <c r="G139" s="223"/>
      <c r="H139" s="223"/>
      <c r="I139" s="223"/>
    </row>
    <row r="140" spans="1:9">
      <c r="A140" s="222"/>
      <c r="B140" s="222"/>
      <c r="C140" s="222"/>
      <c r="D140" s="105"/>
      <c r="E140" s="105"/>
      <c r="F140" s="254"/>
      <c r="G140" s="223"/>
      <c r="H140" s="223"/>
      <c r="I140" s="223"/>
    </row>
    <row r="147" spans="1:9">
      <c r="A147" s="468" t="s">
        <v>172</v>
      </c>
      <c r="B147" s="468"/>
      <c r="C147" s="468"/>
      <c r="D147" s="468"/>
      <c r="E147" s="468"/>
      <c r="F147" s="468"/>
      <c r="G147" s="468"/>
      <c r="H147" s="468"/>
      <c r="I147" s="468"/>
    </row>
    <row r="148" spans="1:9">
      <c r="A148" s="217"/>
      <c r="B148" s="217"/>
      <c r="C148" s="217"/>
      <c r="D148" s="116" t="s">
        <v>173</v>
      </c>
      <c r="E148" s="217"/>
      <c r="F148" s="246"/>
      <c r="G148" s="82"/>
    </row>
    <row r="149" spans="1:9">
      <c r="A149" s="217"/>
      <c r="B149" s="217"/>
      <c r="C149" s="217"/>
      <c r="D149" s="217"/>
      <c r="E149" s="217"/>
      <c r="F149" s="246"/>
      <c r="G149" s="82"/>
    </row>
    <row r="150" spans="1:9">
      <c r="A150" s="469" t="s">
        <v>174</v>
      </c>
      <c r="B150" s="469"/>
      <c r="C150" s="469"/>
      <c r="D150" s="218" t="s">
        <v>175</v>
      </c>
      <c r="E150" s="117"/>
      <c r="F150" s="247"/>
      <c r="G150" s="84"/>
    </row>
    <row r="151" spans="1:9">
      <c r="A151" s="469" t="s">
        <v>176</v>
      </c>
      <c r="B151" s="469"/>
      <c r="C151" s="469"/>
      <c r="D151" s="218" t="s">
        <v>307</v>
      </c>
      <c r="E151" s="117"/>
      <c r="F151" s="247"/>
      <c r="G151" s="84"/>
    </row>
    <row r="152" spans="1:9">
      <c r="A152" s="469" t="s">
        <v>178</v>
      </c>
      <c r="B152" s="469"/>
      <c r="C152" s="469"/>
      <c r="D152" s="218" t="s">
        <v>179</v>
      </c>
      <c r="E152" s="117"/>
      <c r="F152" s="247"/>
      <c r="G152" s="84"/>
    </row>
    <row r="153" spans="1:9">
      <c r="A153" s="469" t="s">
        <v>180</v>
      </c>
      <c r="B153" s="469"/>
      <c r="C153" s="469"/>
      <c r="D153" s="218" t="s">
        <v>342</v>
      </c>
      <c r="E153" s="117"/>
      <c r="F153" s="247"/>
      <c r="G153" s="84"/>
    </row>
    <row r="154" spans="1:9">
      <c r="A154" s="219"/>
      <c r="B154" s="470"/>
      <c r="C154" s="470"/>
      <c r="D154" s="219"/>
      <c r="E154" s="117"/>
      <c r="F154" s="484"/>
      <c r="G154" s="484"/>
    </row>
    <row r="155" spans="1:9">
      <c r="A155" s="87" t="s">
        <v>182</v>
      </c>
      <c r="B155" s="87"/>
      <c r="C155" s="87"/>
      <c r="D155" s="87"/>
      <c r="E155" s="87"/>
      <c r="F155" s="248"/>
      <c r="G155" s="88"/>
    </row>
    <row r="156" spans="1:9">
      <c r="A156" s="87" t="s">
        <v>183</v>
      </c>
      <c r="B156" s="87"/>
      <c r="C156" s="87"/>
      <c r="D156" s="87"/>
      <c r="E156" s="87"/>
      <c r="F156" s="248"/>
      <c r="G156" s="88"/>
    </row>
    <row r="157" spans="1:9">
      <c r="A157" s="87" t="s">
        <v>184</v>
      </c>
      <c r="B157" s="87"/>
      <c r="C157" s="87"/>
      <c r="D157" s="87"/>
      <c r="E157" s="87"/>
      <c r="F157" s="248"/>
      <c r="G157" s="88"/>
    </row>
    <row r="158" spans="1:9">
      <c r="A158" s="218"/>
      <c r="B158" s="218"/>
      <c r="C158" s="218"/>
      <c r="D158" s="218"/>
      <c r="E158" s="218"/>
      <c r="F158" s="249"/>
      <c r="G158" s="83"/>
    </row>
    <row r="159" spans="1:9">
      <c r="A159" s="477" t="s">
        <v>185</v>
      </c>
      <c r="B159" s="477" t="s">
        <v>186</v>
      </c>
      <c r="C159" s="477" t="s">
        <v>187</v>
      </c>
      <c r="D159" s="477" t="s">
        <v>188</v>
      </c>
      <c r="E159" s="477" t="s">
        <v>189</v>
      </c>
      <c r="F159" s="477"/>
      <c r="G159" s="478" t="s">
        <v>166</v>
      </c>
      <c r="H159" s="485" t="s">
        <v>190</v>
      </c>
      <c r="I159" s="486"/>
    </row>
    <row r="160" spans="1:9">
      <c r="A160" s="477"/>
      <c r="B160" s="477"/>
      <c r="C160" s="477"/>
      <c r="D160" s="477"/>
      <c r="E160" s="477"/>
      <c r="F160" s="477"/>
      <c r="G160" s="478"/>
      <c r="H160" s="487" t="s">
        <v>191</v>
      </c>
      <c r="I160" s="488"/>
    </row>
    <row r="161" spans="1:9">
      <c r="A161" s="477"/>
      <c r="B161" s="477"/>
      <c r="C161" s="477"/>
      <c r="D161" s="477"/>
      <c r="E161" s="91" t="s">
        <v>192</v>
      </c>
      <c r="F161" s="250" t="s">
        <v>193</v>
      </c>
      <c r="G161" s="478"/>
      <c r="H161" s="91" t="s">
        <v>194</v>
      </c>
      <c r="I161" s="91" t="s">
        <v>195</v>
      </c>
    </row>
    <row r="162" spans="1:9">
      <c r="A162" s="91" t="s">
        <v>196</v>
      </c>
      <c r="B162" s="91" t="s">
        <v>197</v>
      </c>
      <c r="C162" s="91" t="s">
        <v>198</v>
      </c>
      <c r="D162" s="118" t="s">
        <v>199</v>
      </c>
      <c r="E162" s="118" t="s">
        <v>200</v>
      </c>
      <c r="F162" s="251" t="s">
        <v>201</v>
      </c>
      <c r="G162" s="93" t="s">
        <v>202</v>
      </c>
      <c r="H162" s="119" t="s">
        <v>203</v>
      </c>
      <c r="I162" s="119" t="s">
        <v>204</v>
      </c>
    </row>
    <row r="163" spans="1:9" ht="45">
      <c r="A163" s="220">
        <v>1</v>
      </c>
      <c r="B163" s="96" t="s">
        <v>343</v>
      </c>
      <c r="C163" s="114" t="s">
        <v>344</v>
      </c>
      <c r="D163" s="97" t="s">
        <v>460</v>
      </c>
      <c r="E163" s="120"/>
      <c r="F163" s="125">
        <v>218</v>
      </c>
      <c r="G163" s="100">
        <v>750000</v>
      </c>
      <c r="H163" s="126">
        <v>0</v>
      </c>
      <c r="I163" s="126">
        <v>0</v>
      </c>
    </row>
    <row r="164" spans="1:9" ht="45">
      <c r="A164" s="220">
        <v>2</v>
      </c>
      <c r="B164" s="96"/>
      <c r="C164" s="114" t="s">
        <v>346</v>
      </c>
      <c r="D164" s="97" t="s">
        <v>461</v>
      </c>
      <c r="E164" s="120"/>
      <c r="F164" s="125">
        <v>219</v>
      </c>
      <c r="G164" s="100">
        <v>300000</v>
      </c>
      <c r="H164" s="126">
        <v>0</v>
      </c>
      <c r="I164" s="126">
        <v>0</v>
      </c>
    </row>
    <row r="165" spans="1:9" ht="45">
      <c r="A165" s="220">
        <v>3</v>
      </c>
      <c r="B165" s="96"/>
      <c r="C165" s="114" t="s">
        <v>348</v>
      </c>
      <c r="D165" s="97" t="s">
        <v>462</v>
      </c>
      <c r="E165" s="120"/>
      <c r="F165" s="125">
        <v>220</v>
      </c>
      <c r="G165" s="100">
        <v>900000</v>
      </c>
      <c r="H165" s="126">
        <v>0</v>
      </c>
      <c r="I165" s="126">
        <v>0</v>
      </c>
    </row>
    <row r="166" spans="1:9" ht="47.25" customHeight="1">
      <c r="A166" s="220">
        <v>4</v>
      </c>
      <c r="B166" s="96"/>
      <c r="C166" s="114" t="s">
        <v>330</v>
      </c>
      <c r="D166" s="97" t="s">
        <v>463</v>
      </c>
      <c r="E166" s="120"/>
      <c r="F166" s="125">
        <v>221</v>
      </c>
      <c r="G166" s="100">
        <v>300000</v>
      </c>
      <c r="H166" s="126">
        <v>0</v>
      </c>
      <c r="I166" s="126">
        <v>0</v>
      </c>
    </row>
    <row r="167" spans="1:9" ht="48" customHeight="1">
      <c r="A167" s="220">
        <v>5</v>
      </c>
      <c r="B167" s="96"/>
      <c r="C167" s="114" t="s">
        <v>330</v>
      </c>
      <c r="D167" s="97" t="s">
        <v>464</v>
      </c>
      <c r="E167" s="120"/>
      <c r="F167" s="125">
        <v>222</v>
      </c>
      <c r="G167" s="100">
        <v>300000</v>
      </c>
      <c r="H167" s="126" t="s">
        <v>246</v>
      </c>
      <c r="I167" s="126" t="s">
        <v>246</v>
      </c>
    </row>
    <row r="168" spans="1:9" ht="45">
      <c r="A168" s="220">
        <v>6</v>
      </c>
      <c r="B168" s="96"/>
      <c r="C168" s="114" t="s">
        <v>340</v>
      </c>
      <c r="D168" s="97" t="s">
        <v>465</v>
      </c>
      <c r="E168" s="120"/>
      <c r="F168" s="125">
        <v>223</v>
      </c>
      <c r="G168" s="100">
        <v>300000</v>
      </c>
      <c r="H168" s="126" t="s">
        <v>246</v>
      </c>
      <c r="I168" s="126" t="s">
        <v>246</v>
      </c>
    </row>
    <row r="169" spans="1:9" ht="56.25">
      <c r="A169" s="220">
        <v>7</v>
      </c>
      <c r="B169" s="96"/>
      <c r="C169" s="114" t="s">
        <v>330</v>
      </c>
      <c r="D169" s="97" t="s">
        <v>477</v>
      </c>
      <c r="E169" s="120"/>
      <c r="F169" s="125">
        <v>224</v>
      </c>
      <c r="G169" s="100">
        <v>150000</v>
      </c>
      <c r="H169" s="126" t="s">
        <v>246</v>
      </c>
      <c r="I169" s="126" t="s">
        <v>246</v>
      </c>
    </row>
    <row r="170" spans="1:9">
      <c r="A170" s="476" t="s">
        <v>208</v>
      </c>
      <c r="B170" s="476"/>
      <c r="C170" s="476"/>
      <c r="D170" s="476"/>
      <c r="E170" s="476"/>
      <c r="F170" s="476"/>
      <c r="G170" s="102">
        <f>SUM(G163:G169)</f>
        <v>3000000</v>
      </c>
      <c r="H170" s="121">
        <f>SUM(H163:H166)</f>
        <v>0</v>
      </c>
      <c r="I170" s="121">
        <f>SUM(I163:I166)</f>
        <v>0</v>
      </c>
    </row>
    <row r="171" spans="1:9">
      <c r="A171" s="222"/>
      <c r="B171" s="222"/>
      <c r="C171" s="105"/>
      <c r="D171" s="105"/>
      <c r="E171" s="111"/>
      <c r="F171" s="252"/>
      <c r="G171" s="108"/>
      <c r="H171" s="122"/>
      <c r="I171" s="122"/>
    </row>
    <row r="172" spans="1:9">
      <c r="A172" s="221" t="s">
        <v>209</v>
      </c>
      <c r="B172" s="110"/>
      <c r="C172" s="105"/>
      <c r="D172" s="105"/>
      <c r="E172" s="111"/>
      <c r="F172" s="253"/>
      <c r="G172" s="108"/>
    </row>
    <row r="173" spans="1:9">
      <c r="A173" s="111" t="s">
        <v>210</v>
      </c>
      <c r="B173" s="110"/>
      <c r="C173" s="105"/>
      <c r="D173" s="105"/>
      <c r="E173" s="123"/>
      <c r="F173" s="253"/>
      <c r="G173" s="108"/>
    </row>
    <row r="174" spans="1:9">
      <c r="A174" s="222"/>
      <c r="B174" s="105"/>
      <c r="C174" s="105"/>
      <c r="D174" s="105"/>
      <c r="E174" s="105"/>
      <c r="F174" s="254"/>
      <c r="G174" s="108"/>
      <c r="H174" s="124"/>
      <c r="I174" s="124"/>
    </row>
    <row r="175" spans="1:9">
      <c r="A175" s="479" t="s">
        <v>211</v>
      </c>
      <c r="B175" s="479"/>
      <c r="C175" s="479"/>
      <c r="D175" s="479"/>
      <c r="E175" s="479"/>
      <c r="F175" s="479"/>
      <c r="G175" s="479"/>
      <c r="H175" s="479"/>
      <c r="I175" s="479"/>
    </row>
    <row r="176" spans="1:9">
      <c r="A176" s="222"/>
      <c r="B176" s="105"/>
      <c r="C176" s="105"/>
      <c r="D176" s="105"/>
      <c r="E176" s="105"/>
      <c r="F176" s="254"/>
      <c r="G176" s="108"/>
      <c r="H176" s="124"/>
      <c r="I176" s="124"/>
    </row>
    <row r="177" spans="1:9">
      <c r="A177" s="480" t="s">
        <v>212</v>
      </c>
      <c r="B177" s="480"/>
      <c r="C177" s="480"/>
      <c r="D177" s="111"/>
      <c r="E177" s="105"/>
      <c r="F177" s="254"/>
      <c r="G177" s="502" t="s">
        <v>213</v>
      </c>
      <c r="H177" s="502"/>
      <c r="I177" s="502"/>
    </row>
    <row r="178" spans="1:9">
      <c r="A178" s="222"/>
      <c r="B178" s="105"/>
      <c r="C178" s="105"/>
      <c r="D178" s="105"/>
      <c r="E178" s="105"/>
      <c r="F178" s="254"/>
      <c r="G178" s="108"/>
      <c r="H178" s="124"/>
      <c r="I178" s="124"/>
    </row>
    <row r="179" spans="1:9">
      <c r="A179" s="222"/>
      <c r="B179" s="105"/>
      <c r="C179" s="105"/>
      <c r="D179" s="105"/>
      <c r="E179" s="105"/>
      <c r="F179" s="254"/>
      <c r="G179" s="108"/>
    </row>
    <row r="180" spans="1:9">
      <c r="A180" s="482" t="s">
        <v>214</v>
      </c>
      <c r="B180" s="482"/>
      <c r="C180" s="482"/>
      <c r="D180" s="105"/>
      <c r="E180" s="105"/>
      <c r="F180" s="254"/>
      <c r="G180" s="482" t="s">
        <v>215</v>
      </c>
      <c r="H180" s="482"/>
      <c r="I180" s="482"/>
    </row>
    <row r="181" spans="1:9">
      <c r="A181" s="480" t="s">
        <v>216</v>
      </c>
      <c r="B181" s="480"/>
      <c r="C181" s="480"/>
      <c r="D181" s="105"/>
      <c r="E181" s="105"/>
      <c r="F181" s="254"/>
      <c r="G181" s="502" t="s">
        <v>217</v>
      </c>
      <c r="H181" s="502"/>
      <c r="I181" s="502"/>
    </row>
    <row r="193" spans="1:9">
      <c r="A193" s="468" t="s">
        <v>172</v>
      </c>
      <c r="B193" s="468"/>
      <c r="C193" s="468"/>
      <c r="D193" s="468"/>
      <c r="E193" s="468"/>
      <c r="F193" s="468"/>
      <c r="G193" s="468"/>
      <c r="H193" s="468"/>
      <c r="I193" s="468"/>
    </row>
    <row r="194" spans="1:9">
      <c r="A194" s="229"/>
      <c r="B194" s="229"/>
      <c r="C194" s="229"/>
      <c r="D194" s="81" t="s">
        <v>173</v>
      </c>
      <c r="E194" s="82"/>
      <c r="F194" s="237"/>
      <c r="G194" s="82"/>
      <c r="H194" s="79"/>
      <c r="I194" s="79"/>
    </row>
    <row r="195" spans="1:9">
      <c r="A195" s="229"/>
      <c r="B195" s="229"/>
      <c r="C195" s="229"/>
      <c r="D195" s="82"/>
      <c r="E195" s="82"/>
      <c r="F195" s="237"/>
      <c r="G195" s="82"/>
      <c r="H195" s="79"/>
      <c r="I195" s="79"/>
    </row>
    <row r="196" spans="1:9">
      <c r="A196" s="469" t="s">
        <v>174</v>
      </c>
      <c r="B196" s="469"/>
      <c r="C196" s="469"/>
      <c r="D196" s="83" t="s">
        <v>175</v>
      </c>
      <c r="E196" s="84"/>
      <c r="F196" s="162"/>
      <c r="G196" s="84"/>
      <c r="H196" s="79"/>
      <c r="I196" s="79"/>
    </row>
    <row r="197" spans="1:9">
      <c r="A197" s="469" t="s">
        <v>176</v>
      </c>
      <c r="B197" s="469"/>
      <c r="C197" s="469"/>
      <c r="D197" s="83" t="s">
        <v>260</v>
      </c>
      <c r="E197" s="84"/>
      <c r="F197" s="162"/>
      <c r="G197" s="84"/>
      <c r="H197" s="79"/>
      <c r="I197" s="79"/>
    </row>
    <row r="198" spans="1:9">
      <c r="A198" s="469" t="s">
        <v>178</v>
      </c>
      <c r="B198" s="469"/>
      <c r="C198" s="469"/>
      <c r="D198" s="83" t="s">
        <v>179</v>
      </c>
      <c r="E198" s="84"/>
      <c r="F198" s="162"/>
      <c r="G198" s="84"/>
      <c r="H198" s="79"/>
      <c r="I198" s="79"/>
    </row>
    <row r="199" spans="1:9">
      <c r="A199" s="469" t="s">
        <v>180</v>
      </c>
      <c r="B199" s="469"/>
      <c r="C199" s="469"/>
      <c r="D199" s="83" t="s">
        <v>181</v>
      </c>
      <c r="E199" s="84"/>
      <c r="F199" s="162"/>
      <c r="G199" s="84"/>
      <c r="H199" s="79"/>
      <c r="I199" s="79"/>
    </row>
    <row r="200" spans="1:9">
      <c r="A200" s="228"/>
      <c r="B200" s="470"/>
      <c r="C200" s="470"/>
      <c r="D200" s="86"/>
      <c r="E200" s="84"/>
      <c r="F200" s="471"/>
      <c r="G200" s="471"/>
      <c r="H200" s="79"/>
      <c r="I200" s="79"/>
    </row>
    <row r="201" spans="1:9">
      <c r="A201" s="87" t="s">
        <v>182</v>
      </c>
      <c r="B201" s="87"/>
      <c r="C201" s="87"/>
      <c r="D201" s="88"/>
      <c r="E201" s="88"/>
      <c r="F201" s="164"/>
      <c r="G201" s="88"/>
      <c r="H201" s="79"/>
      <c r="I201" s="79"/>
    </row>
    <row r="202" spans="1:9">
      <c r="A202" s="87" t="s">
        <v>183</v>
      </c>
      <c r="B202" s="87"/>
      <c r="C202" s="87"/>
      <c r="D202" s="88"/>
      <c r="E202" s="88"/>
      <c r="F202" s="164"/>
      <c r="G202" s="88"/>
      <c r="H202" s="79"/>
      <c r="I202" s="79"/>
    </row>
    <row r="203" spans="1:9">
      <c r="A203" s="87" t="s">
        <v>184</v>
      </c>
      <c r="B203" s="87"/>
      <c r="C203" s="87"/>
      <c r="D203" s="88"/>
      <c r="E203" s="88"/>
      <c r="F203" s="164"/>
      <c r="G203" s="88"/>
      <c r="H203" s="79"/>
      <c r="I203" s="79"/>
    </row>
    <row r="204" spans="1:9">
      <c r="A204" s="227"/>
      <c r="B204" s="227"/>
      <c r="C204" s="227"/>
      <c r="D204" s="83"/>
      <c r="E204" s="83"/>
      <c r="F204" s="238"/>
      <c r="G204" s="83"/>
      <c r="H204" s="79"/>
      <c r="I204" s="79"/>
    </row>
    <row r="205" spans="1:9">
      <c r="A205" s="477" t="s">
        <v>185</v>
      </c>
      <c r="B205" s="477" t="s">
        <v>186</v>
      </c>
      <c r="C205" s="477" t="s">
        <v>187</v>
      </c>
      <c r="D205" s="478" t="s">
        <v>188</v>
      </c>
      <c r="E205" s="478" t="s">
        <v>189</v>
      </c>
      <c r="F205" s="478"/>
      <c r="G205" s="478" t="s">
        <v>166</v>
      </c>
      <c r="H205" s="472" t="s">
        <v>190</v>
      </c>
      <c r="I205" s="473"/>
    </row>
    <row r="206" spans="1:9">
      <c r="A206" s="477"/>
      <c r="B206" s="477"/>
      <c r="C206" s="477"/>
      <c r="D206" s="478"/>
      <c r="E206" s="478"/>
      <c r="F206" s="478"/>
      <c r="G206" s="478"/>
      <c r="H206" s="474" t="s">
        <v>191</v>
      </c>
      <c r="I206" s="475"/>
    </row>
    <row r="207" spans="1:9">
      <c r="A207" s="477"/>
      <c r="B207" s="477"/>
      <c r="C207" s="477"/>
      <c r="D207" s="478"/>
      <c r="E207" s="90" t="s">
        <v>192</v>
      </c>
      <c r="F207" s="165" t="s">
        <v>193</v>
      </c>
      <c r="G207" s="478"/>
      <c r="H207" s="90" t="s">
        <v>194</v>
      </c>
      <c r="I207" s="90" t="s">
        <v>195</v>
      </c>
    </row>
    <row r="208" spans="1:9">
      <c r="A208" s="91" t="s">
        <v>196</v>
      </c>
      <c r="B208" s="91" t="s">
        <v>197</v>
      </c>
      <c r="C208" s="91" t="s">
        <v>198</v>
      </c>
      <c r="D208" s="92" t="s">
        <v>199</v>
      </c>
      <c r="E208" s="92" t="s">
        <v>200</v>
      </c>
      <c r="F208" s="166" t="s">
        <v>201</v>
      </c>
      <c r="G208" s="93" t="s">
        <v>202</v>
      </c>
      <c r="H208" s="94" t="s">
        <v>203</v>
      </c>
      <c r="I208" s="94" t="s">
        <v>204</v>
      </c>
    </row>
    <row r="209" spans="1:9" ht="56.25">
      <c r="A209" s="226">
        <v>1</v>
      </c>
      <c r="B209" s="96" t="s">
        <v>205</v>
      </c>
      <c r="C209" s="97" t="s">
        <v>206</v>
      </c>
      <c r="D209" s="97" t="s">
        <v>482</v>
      </c>
      <c r="E209" s="98"/>
      <c r="F209" s="99">
        <v>225</v>
      </c>
      <c r="G209" s="100">
        <v>2865000</v>
      </c>
      <c r="H209" s="101">
        <v>0</v>
      </c>
      <c r="I209" s="101">
        <v>0</v>
      </c>
    </row>
    <row r="210" spans="1:9">
      <c r="A210" s="476" t="s">
        <v>208</v>
      </c>
      <c r="B210" s="476"/>
      <c r="C210" s="476"/>
      <c r="D210" s="476"/>
      <c r="E210" s="476"/>
      <c r="F210" s="476"/>
      <c r="G210" s="102">
        <f>SUM(G209:G209)</f>
        <v>2865000</v>
      </c>
      <c r="H210" s="103">
        <f>SUM(H209:H209)</f>
        <v>0</v>
      </c>
      <c r="I210" s="103">
        <f>SUM(I209:I209)</f>
        <v>0</v>
      </c>
    </row>
    <row r="211" spans="1:9">
      <c r="A211" s="224"/>
      <c r="B211" s="224"/>
      <c r="C211" s="105"/>
      <c r="D211" s="106"/>
      <c r="E211" s="107"/>
      <c r="F211" s="255"/>
      <c r="G211" s="108"/>
      <c r="H211" s="108"/>
      <c r="I211" s="108"/>
    </row>
    <row r="212" spans="1:9">
      <c r="A212" s="225" t="s">
        <v>209</v>
      </c>
      <c r="B212" s="110"/>
      <c r="C212" s="105"/>
      <c r="D212" s="106"/>
      <c r="E212" s="107"/>
      <c r="F212" s="256"/>
      <c r="G212" s="108"/>
      <c r="H212" s="79"/>
      <c r="I212" s="79"/>
    </row>
    <row r="213" spans="1:9">
      <c r="A213" s="111" t="s">
        <v>210</v>
      </c>
      <c r="B213" s="110"/>
      <c r="C213" s="105"/>
      <c r="D213" s="106"/>
      <c r="E213" s="112"/>
      <c r="F213" s="256"/>
      <c r="G213" s="108"/>
      <c r="H213" s="79"/>
      <c r="I213" s="79"/>
    </row>
    <row r="214" spans="1:9">
      <c r="A214" s="224"/>
      <c r="B214" s="105"/>
      <c r="C214" s="105"/>
      <c r="D214" s="106"/>
      <c r="E214" s="106"/>
      <c r="F214" s="257"/>
      <c r="G214" s="108"/>
      <c r="H214" s="113"/>
      <c r="I214" s="113"/>
    </row>
    <row r="215" spans="1:9">
      <c r="A215" s="479" t="s">
        <v>211</v>
      </c>
      <c r="B215" s="479"/>
      <c r="C215" s="479"/>
      <c r="D215" s="479"/>
      <c r="E215" s="479"/>
      <c r="F215" s="479"/>
      <c r="G215" s="479"/>
      <c r="H215" s="479"/>
      <c r="I215" s="479"/>
    </row>
    <row r="216" spans="1:9">
      <c r="A216" s="224"/>
      <c r="B216" s="105"/>
      <c r="C216" s="105"/>
      <c r="D216" s="106"/>
      <c r="E216" s="106"/>
      <c r="F216" s="257"/>
      <c r="G216" s="108"/>
      <c r="H216" s="113"/>
      <c r="I216" s="113"/>
    </row>
    <row r="217" spans="1:9">
      <c r="A217" s="480" t="s">
        <v>212</v>
      </c>
      <c r="B217" s="480"/>
      <c r="C217" s="480"/>
      <c r="D217" s="107"/>
      <c r="E217" s="106"/>
      <c r="F217" s="257"/>
      <c r="G217" s="481" t="s">
        <v>213</v>
      </c>
      <c r="H217" s="481"/>
      <c r="I217" s="481"/>
    </row>
    <row r="218" spans="1:9">
      <c r="A218" s="224"/>
      <c r="B218" s="105"/>
      <c r="C218" s="105"/>
      <c r="D218" s="106"/>
      <c r="E218" s="106"/>
      <c r="F218" s="257"/>
      <c r="G218" s="108"/>
      <c r="H218" s="113"/>
      <c r="I218" s="113"/>
    </row>
    <row r="219" spans="1:9">
      <c r="A219" s="224"/>
      <c r="B219" s="105"/>
      <c r="C219" s="105"/>
      <c r="D219" s="106"/>
      <c r="E219" s="106"/>
      <c r="F219" s="257"/>
      <c r="G219" s="108"/>
      <c r="H219" s="79"/>
      <c r="I219" s="79"/>
    </row>
    <row r="220" spans="1:9">
      <c r="A220" s="482" t="s">
        <v>214</v>
      </c>
      <c r="B220" s="482"/>
      <c r="C220" s="482"/>
      <c r="D220" s="106"/>
      <c r="E220" s="106"/>
      <c r="F220" s="257"/>
      <c r="G220" s="483" t="s">
        <v>215</v>
      </c>
      <c r="H220" s="483"/>
      <c r="I220" s="483"/>
    </row>
    <row r="221" spans="1:9">
      <c r="A221" s="480" t="s">
        <v>216</v>
      </c>
      <c r="B221" s="480"/>
      <c r="C221" s="480"/>
      <c r="D221" s="106"/>
      <c r="E221" s="106"/>
      <c r="F221" s="257"/>
      <c r="G221" s="481" t="s">
        <v>217</v>
      </c>
      <c r="H221" s="481"/>
      <c r="I221" s="481"/>
    </row>
    <row r="222" spans="1:9">
      <c r="D222" s="79"/>
      <c r="E222" s="79"/>
      <c r="F222" s="160"/>
      <c r="G222" s="79"/>
      <c r="H222" s="79"/>
      <c r="I222" s="79"/>
    </row>
    <row r="223" spans="1:9">
      <c r="D223" s="79"/>
      <c r="E223" s="79"/>
      <c r="F223" s="160"/>
      <c r="G223" s="79"/>
      <c r="H223" s="79"/>
      <c r="I223" s="79"/>
    </row>
    <row r="224" spans="1:9">
      <c r="D224" s="79"/>
      <c r="E224" s="79"/>
      <c r="F224" s="160"/>
      <c r="G224" s="79"/>
      <c r="H224" s="79"/>
      <c r="I224" s="79"/>
    </row>
    <row r="225" spans="4:9">
      <c r="D225" s="79"/>
      <c r="E225" s="79"/>
      <c r="F225" s="160"/>
      <c r="G225" s="79"/>
      <c r="H225" s="79"/>
      <c r="I225" s="79"/>
    </row>
  </sheetData>
  <mergeCells count="115">
    <mergeCell ref="B159:B161"/>
    <mergeCell ref="C159:C161"/>
    <mergeCell ref="D159:D161"/>
    <mergeCell ref="A181:C181"/>
    <mergeCell ref="G181:I181"/>
    <mergeCell ref="G159:G161"/>
    <mergeCell ref="H159:I159"/>
    <mergeCell ref="H160:I160"/>
    <mergeCell ref="A170:F170"/>
    <mergeCell ref="A175:I175"/>
    <mergeCell ref="A177:C177"/>
    <mergeCell ref="G177:I177"/>
    <mergeCell ref="A159:A161"/>
    <mergeCell ref="A180:C180"/>
    <mergeCell ref="G180:I180"/>
    <mergeCell ref="E159:F160"/>
    <mergeCell ref="G129:I129"/>
    <mergeCell ref="A151:C151"/>
    <mergeCell ref="A152:C152"/>
    <mergeCell ref="A153:C153"/>
    <mergeCell ref="B154:C154"/>
    <mergeCell ref="F154:G154"/>
    <mergeCell ref="H109:I109"/>
    <mergeCell ref="H110:I110"/>
    <mergeCell ref="A118:F118"/>
    <mergeCell ref="A109:A111"/>
    <mergeCell ref="B109:B111"/>
    <mergeCell ref="C109:C111"/>
    <mergeCell ref="D109:D111"/>
    <mergeCell ref="E109:F110"/>
    <mergeCell ref="A123:I123"/>
    <mergeCell ref="A125:C125"/>
    <mergeCell ref="G125:I125"/>
    <mergeCell ref="A150:C150"/>
    <mergeCell ref="A147:I147"/>
    <mergeCell ref="A128:C128"/>
    <mergeCell ref="G128:I128"/>
    <mergeCell ref="A129:C129"/>
    <mergeCell ref="A102:C102"/>
    <mergeCell ref="A103:C103"/>
    <mergeCell ref="B104:C104"/>
    <mergeCell ref="F104:G104"/>
    <mergeCell ref="G109:G111"/>
    <mergeCell ref="G78:I78"/>
    <mergeCell ref="A61:A63"/>
    <mergeCell ref="B61:B63"/>
    <mergeCell ref="C61:C63"/>
    <mergeCell ref="D61:D63"/>
    <mergeCell ref="E61:F62"/>
    <mergeCell ref="A100:C100"/>
    <mergeCell ref="G61:G63"/>
    <mergeCell ref="A81:C81"/>
    <mergeCell ref="G81:I81"/>
    <mergeCell ref="A82:C82"/>
    <mergeCell ref="G82:I82"/>
    <mergeCell ref="A97:I97"/>
    <mergeCell ref="H61:I61"/>
    <mergeCell ref="A101:C101"/>
    <mergeCell ref="H62:I62"/>
    <mergeCell ref="A71:F71"/>
    <mergeCell ref="A76:I76"/>
    <mergeCell ref="A78:C78"/>
    <mergeCell ref="A1:I1"/>
    <mergeCell ref="A4:C4"/>
    <mergeCell ref="A5:C5"/>
    <mergeCell ref="A6:C6"/>
    <mergeCell ref="A7:C7"/>
    <mergeCell ref="B8:C8"/>
    <mergeCell ref="F8:G8"/>
    <mergeCell ref="A33:C33"/>
    <mergeCell ref="G33:I33"/>
    <mergeCell ref="A23:F23"/>
    <mergeCell ref="A13:A15"/>
    <mergeCell ref="B13:B15"/>
    <mergeCell ref="C13:C15"/>
    <mergeCell ref="D13:D15"/>
    <mergeCell ref="E13:F14"/>
    <mergeCell ref="G13:G15"/>
    <mergeCell ref="H13:I13"/>
    <mergeCell ref="H14:I14"/>
    <mergeCell ref="B56:C56"/>
    <mergeCell ref="F56:G56"/>
    <mergeCell ref="A28:I28"/>
    <mergeCell ref="A30:C30"/>
    <mergeCell ref="G30:I30"/>
    <mergeCell ref="A34:C34"/>
    <mergeCell ref="A55:C55"/>
    <mergeCell ref="A52:C52"/>
    <mergeCell ref="G34:I34"/>
    <mergeCell ref="A49:I49"/>
    <mergeCell ref="A53:C53"/>
    <mergeCell ref="A54:C54"/>
    <mergeCell ref="A221:C221"/>
    <mergeCell ref="G221:I221"/>
    <mergeCell ref="H205:I205"/>
    <mergeCell ref="H206:I206"/>
    <mergeCell ref="A210:F210"/>
    <mergeCell ref="A215:I215"/>
    <mergeCell ref="A217:C217"/>
    <mergeCell ref="G217:I217"/>
    <mergeCell ref="A193:I193"/>
    <mergeCell ref="A196:C196"/>
    <mergeCell ref="A197:C197"/>
    <mergeCell ref="A198:C198"/>
    <mergeCell ref="A199:C199"/>
    <mergeCell ref="A220:C220"/>
    <mergeCell ref="G220:I220"/>
    <mergeCell ref="B200:C200"/>
    <mergeCell ref="F200:G200"/>
    <mergeCell ref="A205:A207"/>
    <mergeCell ref="B205:B207"/>
    <mergeCell ref="C205:C207"/>
    <mergeCell ref="D205:D207"/>
    <mergeCell ref="E205:F206"/>
    <mergeCell ref="G205:G207"/>
  </mergeCells>
  <pageMargins left="0.3" right="0.24" top="0.75" bottom="0.75" header="0.3" footer="0.3"/>
  <pageSetup paperSize="5" orientation="portrait" horizontalDpi="0" verticalDpi="0" r:id="rId1"/>
</worksheet>
</file>

<file path=xl/worksheets/sheet11.xml><?xml version="1.0" encoding="utf-8"?>
<worksheet xmlns="http://schemas.openxmlformats.org/spreadsheetml/2006/main" xmlns:r="http://schemas.openxmlformats.org/officeDocument/2006/relationships">
  <dimension ref="A1:I193"/>
  <sheetViews>
    <sheetView view="pageBreakPreview" topLeftCell="A113" zoomScaleSheetLayoutView="100" workbookViewId="0">
      <selection activeCell="G126" sqref="G126"/>
    </sheetView>
  </sheetViews>
  <sheetFormatPr defaultRowHeight="15"/>
  <cols>
    <col min="1" max="1" width="3.42578125" customWidth="1"/>
    <col min="2" max="2" width="10" customWidth="1"/>
    <col min="3" max="3" width="12.85546875" customWidth="1"/>
    <col min="4" max="4" width="28.28515625" customWidth="1"/>
    <col min="6" max="6" width="9.28515625" bestFit="1" customWidth="1"/>
    <col min="7" max="7" width="10.5703125" bestFit="1" customWidth="1"/>
    <col min="8" max="9" width="9.28515625" bestFit="1" customWidth="1"/>
  </cols>
  <sheetData>
    <row r="1" spans="1:9">
      <c r="A1" s="468" t="s">
        <v>172</v>
      </c>
      <c r="B1" s="468"/>
      <c r="C1" s="468"/>
      <c r="D1" s="468"/>
      <c r="E1" s="468"/>
      <c r="F1" s="468"/>
      <c r="G1" s="468"/>
      <c r="H1" s="468"/>
      <c r="I1" s="468"/>
    </row>
    <row r="2" spans="1:9">
      <c r="A2" s="263"/>
      <c r="B2" s="263"/>
      <c r="C2" s="263"/>
      <c r="D2" s="116" t="s">
        <v>173</v>
      </c>
      <c r="E2" s="263"/>
      <c r="F2" s="246"/>
      <c r="G2" s="82"/>
    </row>
    <row r="3" spans="1:9">
      <c r="A3" s="263"/>
      <c r="B3" s="263"/>
      <c r="C3" s="263"/>
      <c r="D3" s="263"/>
      <c r="E3" s="263"/>
      <c r="F3" s="246"/>
      <c r="G3" s="82"/>
    </row>
    <row r="4" spans="1:9">
      <c r="A4" s="469" t="s">
        <v>174</v>
      </c>
      <c r="B4" s="469"/>
      <c r="C4" s="469"/>
      <c r="D4" s="264" t="s">
        <v>175</v>
      </c>
      <c r="E4" s="117"/>
      <c r="F4" s="247"/>
      <c r="G4" s="84"/>
    </row>
    <row r="5" spans="1:9">
      <c r="A5" s="469" t="s">
        <v>176</v>
      </c>
      <c r="B5" s="469"/>
      <c r="C5" s="469"/>
      <c r="D5" s="264" t="s">
        <v>260</v>
      </c>
      <c r="E5" s="117"/>
      <c r="F5" s="247"/>
      <c r="G5" s="84"/>
    </row>
    <row r="6" spans="1:9">
      <c r="A6" s="469" t="s">
        <v>178</v>
      </c>
      <c r="B6" s="469"/>
      <c r="C6" s="469"/>
      <c r="D6" s="264" t="s">
        <v>179</v>
      </c>
      <c r="E6" s="117"/>
      <c r="F6" s="247"/>
      <c r="G6" s="84"/>
    </row>
    <row r="7" spans="1:9">
      <c r="A7" s="469" t="s">
        <v>180</v>
      </c>
      <c r="B7" s="469"/>
      <c r="C7" s="469"/>
      <c r="D7" s="264" t="s">
        <v>507</v>
      </c>
      <c r="E7" s="117"/>
      <c r="F7" s="247"/>
      <c r="G7" s="84"/>
    </row>
    <row r="8" spans="1:9">
      <c r="A8" s="265"/>
      <c r="B8" s="470"/>
      <c r="C8" s="470"/>
      <c r="D8" s="265"/>
      <c r="E8" s="117"/>
      <c r="F8" s="484"/>
      <c r="G8" s="484"/>
    </row>
    <row r="9" spans="1:9">
      <c r="A9" s="87" t="s">
        <v>182</v>
      </c>
      <c r="B9" s="87"/>
      <c r="C9" s="87"/>
      <c r="D9" s="87"/>
      <c r="E9" s="87"/>
      <c r="F9" s="248"/>
      <c r="G9" s="88"/>
    </row>
    <row r="10" spans="1:9">
      <c r="A10" s="87" t="s">
        <v>183</v>
      </c>
      <c r="B10" s="87"/>
      <c r="C10" s="87"/>
      <c r="D10" s="87"/>
      <c r="E10" s="87"/>
      <c r="F10" s="248"/>
      <c r="G10" s="88"/>
    </row>
    <row r="11" spans="1:9">
      <c r="A11" s="87" t="s">
        <v>184</v>
      </c>
      <c r="B11" s="87"/>
      <c r="C11" s="87"/>
      <c r="D11" s="87"/>
      <c r="E11" s="87"/>
      <c r="F11" s="248"/>
      <c r="G11" s="88"/>
    </row>
    <row r="12" spans="1:9">
      <c r="A12" s="264"/>
      <c r="B12" s="264"/>
      <c r="C12" s="264"/>
      <c r="D12" s="264"/>
      <c r="E12" s="264"/>
      <c r="F12" s="249"/>
      <c r="G12" s="83"/>
    </row>
    <row r="13" spans="1:9">
      <c r="A13" s="477" t="s">
        <v>185</v>
      </c>
      <c r="B13" s="477" t="s">
        <v>186</v>
      </c>
      <c r="C13" s="477" t="s">
        <v>187</v>
      </c>
      <c r="D13" s="477" t="s">
        <v>188</v>
      </c>
      <c r="E13" s="477" t="s">
        <v>189</v>
      </c>
      <c r="F13" s="477"/>
      <c r="G13" s="478" t="s">
        <v>166</v>
      </c>
      <c r="H13" s="485" t="s">
        <v>190</v>
      </c>
      <c r="I13" s="486"/>
    </row>
    <row r="14" spans="1:9">
      <c r="A14" s="477"/>
      <c r="B14" s="477"/>
      <c r="C14" s="477"/>
      <c r="D14" s="477"/>
      <c r="E14" s="477"/>
      <c r="F14" s="477"/>
      <c r="G14" s="478"/>
      <c r="H14" s="487" t="s">
        <v>191</v>
      </c>
      <c r="I14" s="488"/>
    </row>
    <row r="15" spans="1:9">
      <c r="A15" s="477"/>
      <c r="B15" s="477"/>
      <c r="C15" s="477"/>
      <c r="D15" s="477"/>
      <c r="E15" s="91" t="s">
        <v>192</v>
      </c>
      <c r="F15" s="250" t="s">
        <v>193</v>
      </c>
      <c r="G15" s="478"/>
      <c r="H15" s="91" t="s">
        <v>194</v>
      </c>
      <c r="I15" s="91" t="s">
        <v>195</v>
      </c>
    </row>
    <row r="16" spans="1:9">
      <c r="A16" s="91" t="s">
        <v>196</v>
      </c>
      <c r="B16" s="91" t="s">
        <v>197</v>
      </c>
      <c r="C16" s="91" t="s">
        <v>198</v>
      </c>
      <c r="D16" s="118" t="s">
        <v>199</v>
      </c>
      <c r="E16" s="118" t="s">
        <v>200</v>
      </c>
      <c r="F16" s="251" t="s">
        <v>201</v>
      </c>
      <c r="G16" s="93" t="s">
        <v>202</v>
      </c>
      <c r="H16" s="119" t="s">
        <v>203</v>
      </c>
      <c r="I16" s="119" t="s">
        <v>204</v>
      </c>
    </row>
    <row r="17" spans="1:9" ht="47.25" customHeight="1">
      <c r="A17" s="266">
        <v>1</v>
      </c>
      <c r="B17" s="96" t="s">
        <v>508</v>
      </c>
      <c r="C17" s="114" t="s">
        <v>503</v>
      </c>
      <c r="D17" s="97" t="s">
        <v>502</v>
      </c>
      <c r="E17" s="120"/>
      <c r="F17" s="125">
        <v>226</v>
      </c>
      <c r="G17" s="100">
        <v>5000000</v>
      </c>
      <c r="H17" s="100">
        <v>454545</v>
      </c>
      <c r="I17" s="100">
        <v>136364</v>
      </c>
    </row>
    <row r="18" spans="1:9" ht="22.5" customHeight="1">
      <c r="A18" s="476" t="s">
        <v>208</v>
      </c>
      <c r="B18" s="476"/>
      <c r="C18" s="476"/>
      <c r="D18" s="476"/>
      <c r="E18" s="476"/>
      <c r="F18" s="476"/>
      <c r="G18" s="102">
        <f>SUM(G17:G17)</f>
        <v>5000000</v>
      </c>
      <c r="H18" s="102">
        <f>SUM(H17:H17)</f>
        <v>454545</v>
      </c>
      <c r="I18" s="102">
        <f>SUM(I17:I17)</f>
        <v>136364</v>
      </c>
    </row>
    <row r="19" spans="1:9">
      <c r="A19" s="268"/>
      <c r="B19" s="268"/>
      <c r="C19" s="105"/>
      <c r="D19" s="105"/>
      <c r="E19" s="111"/>
      <c r="F19" s="252"/>
      <c r="G19" s="108"/>
      <c r="H19" s="122"/>
      <c r="I19" s="122"/>
    </row>
    <row r="20" spans="1:9">
      <c r="A20" s="267" t="s">
        <v>209</v>
      </c>
      <c r="B20" s="110"/>
      <c r="C20" s="105"/>
      <c r="D20" s="105"/>
      <c r="E20" s="111"/>
      <c r="F20" s="253"/>
      <c r="G20" s="108"/>
    </row>
    <row r="21" spans="1:9">
      <c r="A21" s="111" t="s">
        <v>210</v>
      </c>
      <c r="B21" s="110"/>
      <c r="C21" s="105"/>
      <c r="D21" s="105"/>
      <c r="E21" s="123"/>
      <c r="F21" s="253"/>
      <c r="G21" s="108"/>
    </row>
    <row r="22" spans="1:9">
      <c r="A22" s="268"/>
      <c r="B22" s="105"/>
      <c r="C22" s="105"/>
      <c r="D22" s="105"/>
      <c r="E22" s="105"/>
      <c r="F22" s="254"/>
      <c r="G22" s="108"/>
      <c r="H22" s="124"/>
      <c r="I22" s="124"/>
    </row>
    <row r="23" spans="1:9">
      <c r="A23" s="479" t="s">
        <v>211</v>
      </c>
      <c r="B23" s="479"/>
      <c r="C23" s="479"/>
      <c r="D23" s="479"/>
      <c r="E23" s="479"/>
      <c r="F23" s="479"/>
      <c r="G23" s="479"/>
      <c r="H23" s="479"/>
      <c r="I23" s="479"/>
    </row>
    <row r="24" spans="1:9">
      <c r="A24" s="268"/>
      <c r="B24" s="105"/>
      <c r="C24" s="105"/>
      <c r="D24" s="105"/>
      <c r="E24" s="105"/>
      <c r="F24" s="254"/>
      <c r="G24" s="108"/>
      <c r="H24" s="124"/>
      <c r="I24" s="124"/>
    </row>
    <row r="25" spans="1:9">
      <c r="A25" s="480" t="s">
        <v>212</v>
      </c>
      <c r="B25" s="480"/>
      <c r="C25" s="480"/>
      <c r="D25" s="111"/>
      <c r="E25" s="105"/>
      <c r="F25" s="254"/>
      <c r="G25" s="502" t="s">
        <v>213</v>
      </c>
      <c r="H25" s="502"/>
      <c r="I25" s="502"/>
    </row>
    <row r="26" spans="1:9">
      <c r="A26" s="268"/>
      <c r="B26" s="105"/>
      <c r="C26" s="105"/>
      <c r="D26" s="105"/>
      <c r="E26" s="105"/>
      <c r="F26" s="254"/>
      <c r="G26" s="108"/>
      <c r="H26" s="124"/>
      <c r="I26" s="124"/>
    </row>
    <row r="27" spans="1:9">
      <c r="A27" s="268"/>
      <c r="B27" s="105"/>
      <c r="C27" s="105"/>
      <c r="D27" s="105"/>
      <c r="E27" s="105"/>
      <c r="F27" s="254"/>
      <c r="G27" s="108"/>
    </row>
    <row r="28" spans="1:9">
      <c r="A28" s="482" t="s">
        <v>214</v>
      </c>
      <c r="B28" s="482"/>
      <c r="C28" s="482"/>
      <c r="D28" s="105"/>
      <c r="E28" s="105"/>
      <c r="F28" s="254"/>
      <c r="G28" s="482" t="s">
        <v>215</v>
      </c>
      <c r="H28" s="482"/>
      <c r="I28" s="482"/>
    </row>
    <row r="29" spans="1:9">
      <c r="A29" s="480" t="s">
        <v>216</v>
      </c>
      <c r="B29" s="480"/>
      <c r="C29" s="480"/>
      <c r="D29" s="105"/>
      <c r="E29" s="105"/>
      <c r="F29" s="254"/>
      <c r="G29" s="502" t="s">
        <v>217</v>
      </c>
      <c r="H29" s="502"/>
      <c r="I29" s="502"/>
    </row>
    <row r="30" spans="1:9">
      <c r="A30" s="268"/>
      <c r="B30" s="268"/>
      <c r="C30" s="268"/>
      <c r="D30" s="105"/>
      <c r="E30" s="105"/>
      <c r="F30" s="254"/>
      <c r="G30" s="269"/>
      <c r="H30" s="269"/>
      <c r="I30" s="269"/>
    </row>
    <row r="31" spans="1:9">
      <c r="A31" s="268"/>
      <c r="B31" s="268"/>
      <c r="C31" s="268"/>
      <c r="D31" s="105"/>
      <c r="E31" s="105"/>
      <c r="F31" s="254"/>
      <c r="G31" s="269"/>
      <c r="H31" s="269"/>
      <c r="I31" s="269"/>
    </row>
    <row r="32" spans="1:9">
      <c r="A32" s="268"/>
      <c r="B32" s="268"/>
      <c r="C32" s="268"/>
      <c r="D32" s="105"/>
      <c r="E32" s="105"/>
      <c r="F32" s="254"/>
      <c r="G32" s="269"/>
      <c r="H32" s="269"/>
      <c r="I32" s="269"/>
    </row>
    <row r="50" spans="1:9">
      <c r="A50" s="268"/>
      <c r="B50" s="268"/>
      <c r="C50" s="268"/>
      <c r="D50" s="105"/>
      <c r="E50" s="105"/>
      <c r="F50" s="254"/>
      <c r="G50" s="269"/>
      <c r="H50" s="269"/>
      <c r="I50" s="269"/>
    </row>
    <row r="51" spans="1:9">
      <c r="A51" s="268"/>
      <c r="B51" s="268"/>
      <c r="C51" s="268"/>
      <c r="D51" s="105"/>
      <c r="E51" s="105"/>
      <c r="F51" s="254"/>
      <c r="G51" s="269"/>
      <c r="H51" s="269"/>
      <c r="I51" s="269"/>
    </row>
    <row r="52" spans="1:9">
      <c r="A52" s="268"/>
      <c r="B52" s="268"/>
      <c r="C52" s="268"/>
      <c r="D52" s="105"/>
      <c r="E52" s="105"/>
      <c r="F52" s="254"/>
      <c r="G52" s="269"/>
      <c r="H52" s="269"/>
      <c r="I52" s="269"/>
    </row>
    <row r="60" spans="1:9">
      <c r="A60" s="468" t="s">
        <v>172</v>
      </c>
      <c r="B60" s="468"/>
      <c r="C60" s="468"/>
      <c r="D60" s="468"/>
      <c r="E60" s="468"/>
      <c r="F60" s="468"/>
      <c r="G60" s="468"/>
      <c r="H60" s="468"/>
      <c r="I60" s="468"/>
    </row>
    <row r="61" spans="1:9">
      <c r="A61" s="263"/>
      <c r="B61" s="263"/>
      <c r="C61" s="263"/>
      <c r="D61" s="116" t="s">
        <v>173</v>
      </c>
      <c r="E61" s="263"/>
      <c r="F61" s="246"/>
      <c r="G61" s="82"/>
    </row>
    <row r="62" spans="1:9">
      <c r="A62" s="263"/>
      <c r="B62" s="263"/>
      <c r="C62" s="263"/>
      <c r="D62" s="263"/>
      <c r="E62" s="263"/>
      <c r="F62" s="246"/>
      <c r="G62" s="82"/>
    </row>
    <row r="63" spans="1:9">
      <c r="A63" s="469" t="s">
        <v>174</v>
      </c>
      <c r="B63" s="469"/>
      <c r="C63" s="469"/>
      <c r="D63" s="264" t="s">
        <v>175</v>
      </c>
      <c r="E63" s="117"/>
      <c r="F63" s="247"/>
      <c r="G63" s="84"/>
    </row>
    <row r="64" spans="1:9">
      <c r="A64" s="469" t="s">
        <v>176</v>
      </c>
      <c r="B64" s="469"/>
      <c r="C64" s="469"/>
      <c r="D64" s="264" t="s">
        <v>260</v>
      </c>
      <c r="E64" s="117"/>
      <c r="F64" s="247"/>
      <c r="G64" s="84"/>
    </row>
    <row r="65" spans="1:9">
      <c r="A65" s="469" t="s">
        <v>178</v>
      </c>
      <c r="B65" s="469"/>
      <c r="C65" s="469"/>
      <c r="D65" s="264" t="s">
        <v>179</v>
      </c>
      <c r="E65" s="117"/>
      <c r="F65" s="247"/>
      <c r="G65" s="84"/>
    </row>
    <row r="66" spans="1:9">
      <c r="A66" s="469" t="s">
        <v>180</v>
      </c>
      <c r="B66" s="469"/>
      <c r="C66" s="469"/>
      <c r="D66" s="264" t="s">
        <v>510</v>
      </c>
      <c r="E66" s="117"/>
      <c r="F66" s="247"/>
      <c r="G66" s="84"/>
    </row>
    <row r="67" spans="1:9">
      <c r="A67" s="265"/>
      <c r="B67" s="470"/>
      <c r="C67" s="470"/>
      <c r="D67" s="265"/>
      <c r="E67" s="117"/>
      <c r="F67" s="484"/>
      <c r="G67" s="484"/>
    </row>
    <row r="68" spans="1:9">
      <c r="A68" s="87" t="s">
        <v>182</v>
      </c>
      <c r="B68" s="87"/>
      <c r="C68" s="87"/>
      <c r="D68" s="87"/>
      <c r="E68" s="87"/>
      <c r="F68" s="248"/>
      <c r="G68" s="88"/>
    </row>
    <row r="69" spans="1:9">
      <c r="A69" s="87" t="s">
        <v>183</v>
      </c>
      <c r="B69" s="87"/>
      <c r="C69" s="87"/>
      <c r="D69" s="87"/>
      <c r="E69" s="87"/>
      <c r="F69" s="248"/>
      <c r="G69" s="88"/>
    </row>
    <row r="70" spans="1:9">
      <c r="A70" s="87" t="s">
        <v>184</v>
      </c>
      <c r="B70" s="87"/>
      <c r="C70" s="87"/>
      <c r="D70" s="87"/>
      <c r="E70" s="87"/>
      <c r="F70" s="248"/>
      <c r="G70" s="88"/>
    </row>
    <row r="71" spans="1:9">
      <c r="A71" s="264"/>
      <c r="B71" s="264"/>
      <c r="C71" s="264"/>
      <c r="D71" s="264"/>
      <c r="E71" s="264"/>
      <c r="F71" s="249"/>
      <c r="G71" s="83"/>
    </row>
    <row r="72" spans="1:9">
      <c r="A72" s="477" t="s">
        <v>185</v>
      </c>
      <c r="B72" s="477" t="s">
        <v>186</v>
      </c>
      <c r="C72" s="477" t="s">
        <v>187</v>
      </c>
      <c r="D72" s="477" t="s">
        <v>188</v>
      </c>
      <c r="E72" s="477" t="s">
        <v>189</v>
      </c>
      <c r="F72" s="477"/>
      <c r="G72" s="478" t="s">
        <v>166</v>
      </c>
      <c r="H72" s="485" t="s">
        <v>190</v>
      </c>
      <c r="I72" s="486"/>
    </row>
    <row r="73" spans="1:9">
      <c r="A73" s="477"/>
      <c r="B73" s="477"/>
      <c r="C73" s="477"/>
      <c r="D73" s="477"/>
      <c r="E73" s="477"/>
      <c r="F73" s="477"/>
      <c r="G73" s="478"/>
      <c r="H73" s="487" t="s">
        <v>191</v>
      </c>
      <c r="I73" s="488"/>
    </row>
    <row r="74" spans="1:9">
      <c r="A74" s="477"/>
      <c r="B74" s="477"/>
      <c r="C74" s="477"/>
      <c r="D74" s="477"/>
      <c r="E74" s="91" t="s">
        <v>192</v>
      </c>
      <c r="F74" s="250" t="s">
        <v>193</v>
      </c>
      <c r="G74" s="478"/>
      <c r="H74" s="91" t="s">
        <v>194</v>
      </c>
      <c r="I74" s="91" t="s">
        <v>195</v>
      </c>
    </row>
    <row r="75" spans="1:9">
      <c r="A75" s="91" t="s">
        <v>196</v>
      </c>
      <c r="B75" s="91" t="s">
        <v>197</v>
      </c>
      <c r="C75" s="91" t="s">
        <v>198</v>
      </c>
      <c r="D75" s="118" t="s">
        <v>199</v>
      </c>
      <c r="E75" s="118" t="s">
        <v>200</v>
      </c>
      <c r="F75" s="251" t="s">
        <v>201</v>
      </c>
      <c r="G75" s="93" t="s">
        <v>202</v>
      </c>
      <c r="H75" s="119" t="s">
        <v>203</v>
      </c>
      <c r="I75" s="119" t="s">
        <v>204</v>
      </c>
    </row>
    <row r="76" spans="1:9" ht="102" customHeight="1">
      <c r="A76" s="266">
        <v>1</v>
      </c>
      <c r="B76" s="96" t="s">
        <v>509</v>
      </c>
      <c r="C76" s="114" t="s">
        <v>513</v>
      </c>
      <c r="D76" s="97" t="s">
        <v>511</v>
      </c>
      <c r="E76" s="120"/>
      <c r="F76" s="125">
        <v>227</v>
      </c>
      <c r="G76" s="100">
        <v>3250000</v>
      </c>
      <c r="H76" s="100">
        <v>0</v>
      </c>
      <c r="I76" s="100">
        <v>130000</v>
      </c>
    </row>
    <row r="77" spans="1:9" ht="109.5" customHeight="1">
      <c r="A77" s="266">
        <v>2</v>
      </c>
      <c r="B77" s="96"/>
      <c r="C77" s="114" t="s">
        <v>514</v>
      </c>
      <c r="D77" s="97" t="s">
        <v>512</v>
      </c>
      <c r="E77" s="120"/>
      <c r="F77" s="125">
        <v>228</v>
      </c>
      <c r="G77" s="100">
        <v>1984500</v>
      </c>
      <c r="H77" s="100">
        <v>0</v>
      </c>
      <c r="I77" s="100">
        <v>59535</v>
      </c>
    </row>
    <row r="78" spans="1:9" ht="24.75" customHeight="1">
      <c r="A78" s="476" t="s">
        <v>208</v>
      </c>
      <c r="B78" s="476"/>
      <c r="C78" s="476"/>
      <c r="D78" s="476"/>
      <c r="E78" s="476"/>
      <c r="F78" s="476"/>
      <c r="G78" s="102">
        <f>SUM(G76:G77)</f>
        <v>5234500</v>
      </c>
      <c r="H78" s="102">
        <f>SUM(H76:H76)</f>
        <v>0</v>
      </c>
      <c r="I78" s="102">
        <f>SUM(I76:I77)</f>
        <v>189535</v>
      </c>
    </row>
    <row r="79" spans="1:9">
      <c r="A79" s="268"/>
      <c r="B79" s="268"/>
      <c r="C79" s="105"/>
      <c r="D79" s="105"/>
      <c r="E79" s="111"/>
      <c r="F79" s="252"/>
      <c r="G79" s="108"/>
      <c r="H79" s="122"/>
      <c r="I79" s="122"/>
    </row>
    <row r="80" spans="1:9">
      <c r="A80" s="267" t="s">
        <v>209</v>
      </c>
      <c r="B80" s="110"/>
      <c r="C80" s="105"/>
      <c r="D80" s="105"/>
      <c r="E80" s="111"/>
      <c r="F80" s="253"/>
      <c r="G80" s="108"/>
    </row>
    <row r="81" spans="1:9">
      <c r="A81" s="111" t="s">
        <v>210</v>
      </c>
      <c r="B81" s="110"/>
      <c r="C81" s="105"/>
      <c r="D81" s="105"/>
      <c r="E81" s="123"/>
      <c r="F81" s="253"/>
      <c r="G81" s="108"/>
    </row>
    <row r="82" spans="1:9">
      <c r="A82" s="268"/>
      <c r="B82" s="105"/>
      <c r="C82" s="105"/>
      <c r="D82" s="105"/>
      <c r="E82" s="105"/>
      <c r="F82" s="254"/>
      <c r="G82" s="108"/>
      <c r="H82" s="124"/>
      <c r="I82" s="124"/>
    </row>
    <row r="83" spans="1:9">
      <c r="A83" s="479" t="s">
        <v>211</v>
      </c>
      <c r="B83" s="479"/>
      <c r="C83" s="479"/>
      <c r="D83" s="479"/>
      <c r="E83" s="479"/>
      <c r="F83" s="479"/>
      <c r="G83" s="479"/>
      <c r="H83" s="479"/>
      <c r="I83" s="479"/>
    </row>
    <row r="84" spans="1:9">
      <c r="A84" s="268"/>
      <c r="B84" s="105"/>
      <c r="C84" s="105"/>
      <c r="D84" s="105"/>
      <c r="E84" s="105"/>
      <c r="F84" s="254"/>
      <c r="G84" s="108"/>
      <c r="H84" s="124"/>
      <c r="I84" s="124"/>
    </row>
    <row r="85" spans="1:9">
      <c r="A85" s="480" t="s">
        <v>212</v>
      </c>
      <c r="B85" s="480"/>
      <c r="C85" s="480"/>
      <c r="D85" s="111"/>
      <c r="E85" s="105"/>
      <c r="F85" s="254"/>
      <c r="G85" s="502" t="s">
        <v>213</v>
      </c>
      <c r="H85" s="502"/>
      <c r="I85" s="502"/>
    </row>
    <row r="86" spans="1:9">
      <c r="A86" s="268"/>
      <c r="B86" s="105"/>
      <c r="C86" s="105"/>
      <c r="D86" s="105"/>
      <c r="E86" s="105"/>
      <c r="F86" s="254"/>
      <c r="G86" s="108"/>
      <c r="H86" s="124"/>
      <c r="I86" s="124"/>
    </row>
    <row r="87" spans="1:9">
      <c r="A87" s="268"/>
      <c r="B87" s="105"/>
      <c r="C87" s="105"/>
      <c r="D87" s="105"/>
      <c r="E87" s="105"/>
      <c r="F87" s="254"/>
      <c r="G87" s="108"/>
    </row>
    <row r="88" spans="1:9">
      <c r="A88" s="482" t="s">
        <v>214</v>
      </c>
      <c r="B88" s="482"/>
      <c r="C88" s="482"/>
      <c r="D88" s="105"/>
      <c r="E88" s="105"/>
      <c r="F88" s="254"/>
      <c r="G88" s="482" t="s">
        <v>215</v>
      </c>
      <c r="H88" s="482"/>
      <c r="I88" s="482"/>
    </row>
    <row r="89" spans="1:9">
      <c r="A89" s="480" t="s">
        <v>216</v>
      </c>
      <c r="B89" s="480"/>
      <c r="C89" s="480"/>
      <c r="D89" s="105"/>
      <c r="E89" s="105"/>
      <c r="F89" s="254"/>
      <c r="G89" s="502" t="s">
        <v>217</v>
      </c>
      <c r="H89" s="502"/>
      <c r="I89" s="502"/>
    </row>
    <row r="90" spans="1:9">
      <c r="A90" s="268"/>
      <c r="B90" s="268"/>
      <c r="C90" s="268"/>
      <c r="D90" s="105"/>
      <c r="E90" s="105"/>
      <c r="F90" s="254"/>
      <c r="G90" s="269"/>
      <c r="H90" s="269"/>
      <c r="I90" s="269"/>
    </row>
    <row r="91" spans="1:9">
      <c r="A91" s="268"/>
      <c r="B91" s="268"/>
      <c r="C91" s="268"/>
      <c r="D91" s="105"/>
      <c r="E91" s="105"/>
      <c r="F91" s="254"/>
      <c r="G91" s="269"/>
      <c r="H91" s="269"/>
      <c r="I91" s="269"/>
    </row>
    <row r="92" spans="1:9">
      <c r="A92" s="268"/>
      <c r="B92" s="268"/>
      <c r="C92" s="268"/>
      <c r="D92" s="105"/>
      <c r="E92" s="105"/>
      <c r="F92" s="254"/>
      <c r="G92" s="269"/>
      <c r="H92" s="269"/>
      <c r="I92" s="269"/>
    </row>
    <row r="109" spans="1:9">
      <c r="A109" s="468" t="s">
        <v>172</v>
      </c>
      <c r="B109" s="468"/>
      <c r="C109" s="468"/>
      <c r="D109" s="468"/>
      <c r="E109" s="468"/>
      <c r="F109" s="468"/>
      <c r="G109" s="468"/>
      <c r="H109" s="468"/>
      <c r="I109" s="468"/>
    </row>
    <row r="110" spans="1:9">
      <c r="A110" s="263"/>
      <c r="B110" s="263"/>
      <c r="C110" s="263"/>
      <c r="D110" s="116" t="s">
        <v>173</v>
      </c>
      <c r="E110" s="263"/>
      <c r="F110" s="246"/>
      <c r="G110" s="82"/>
    </row>
    <row r="111" spans="1:9">
      <c r="A111" s="263"/>
      <c r="B111" s="263"/>
      <c r="C111" s="263"/>
      <c r="D111" s="263"/>
      <c r="E111" s="263"/>
      <c r="F111" s="246"/>
      <c r="G111" s="82"/>
    </row>
    <row r="112" spans="1:9">
      <c r="A112" s="469" t="s">
        <v>174</v>
      </c>
      <c r="B112" s="469"/>
      <c r="C112" s="469"/>
      <c r="D112" s="264" t="s">
        <v>175</v>
      </c>
      <c r="E112" s="117"/>
      <c r="F112" s="247"/>
      <c r="G112" s="84"/>
    </row>
    <row r="113" spans="1:9">
      <c r="A113" s="469" t="s">
        <v>176</v>
      </c>
      <c r="B113" s="469"/>
      <c r="C113" s="469"/>
      <c r="D113" s="264" t="s">
        <v>260</v>
      </c>
      <c r="E113" s="117"/>
      <c r="F113" s="247"/>
      <c r="G113" s="84"/>
    </row>
    <row r="114" spans="1:9">
      <c r="A114" s="469" t="s">
        <v>178</v>
      </c>
      <c r="B114" s="469"/>
      <c r="C114" s="469"/>
      <c r="D114" s="264" t="s">
        <v>179</v>
      </c>
      <c r="E114" s="117"/>
      <c r="F114" s="247"/>
      <c r="G114" s="84"/>
    </row>
    <row r="115" spans="1:9">
      <c r="A115" s="469" t="s">
        <v>180</v>
      </c>
      <c r="B115" s="469"/>
      <c r="C115" s="469"/>
      <c r="D115" s="264" t="s">
        <v>181</v>
      </c>
      <c r="E115" s="117"/>
      <c r="F115" s="247"/>
      <c r="G115" s="84"/>
    </row>
    <row r="116" spans="1:9">
      <c r="A116" s="265"/>
      <c r="B116" s="470"/>
      <c r="C116" s="470"/>
      <c r="D116" s="265"/>
      <c r="E116" s="117"/>
      <c r="F116" s="484"/>
      <c r="G116" s="484"/>
    </row>
    <row r="117" spans="1:9">
      <c r="A117" s="87" t="s">
        <v>182</v>
      </c>
      <c r="B117" s="87"/>
      <c r="C117" s="87"/>
      <c r="D117" s="87"/>
      <c r="E117" s="87"/>
      <c r="F117" s="248"/>
      <c r="G117" s="88"/>
    </row>
    <row r="118" spans="1:9">
      <c r="A118" s="87" t="s">
        <v>183</v>
      </c>
      <c r="B118" s="87"/>
      <c r="C118" s="87"/>
      <c r="D118" s="87"/>
      <c r="E118" s="87"/>
      <c r="F118" s="248"/>
      <c r="G118" s="88"/>
    </row>
    <row r="119" spans="1:9">
      <c r="A119" s="87" t="s">
        <v>184</v>
      </c>
      <c r="B119" s="87"/>
      <c r="C119" s="87"/>
      <c r="D119" s="87"/>
      <c r="E119" s="87"/>
      <c r="F119" s="248"/>
      <c r="G119" s="88"/>
    </row>
    <row r="120" spans="1:9">
      <c r="A120" s="264"/>
      <c r="B120" s="264"/>
      <c r="C120" s="264"/>
      <c r="D120" s="264"/>
      <c r="E120" s="264"/>
      <c r="F120" s="249"/>
      <c r="G120" s="83"/>
    </row>
    <row r="121" spans="1:9">
      <c r="A121" s="477" t="s">
        <v>185</v>
      </c>
      <c r="B121" s="477" t="s">
        <v>186</v>
      </c>
      <c r="C121" s="477" t="s">
        <v>187</v>
      </c>
      <c r="D121" s="477" t="s">
        <v>188</v>
      </c>
      <c r="E121" s="477" t="s">
        <v>189</v>
      </c>
      <c r="F121" s="477"/>
      <c r="G121" s="478" t="s">
        <v>166</v>
      </c>
      <c r="H121" s="485" t="s">
        <v>190</v>
      </c>
      <c r="I121" s="486"/>
    </row>
    <row r="122" spans="1:9">
      <c r="A122" s="477"/>
      <c r="B122" s="477"/>
      <c r="C122" s="477"/>
      <c r="D122" s="477"/>
      <c r="E122" s="477"/>
      <c r="F122" s="477"/>
      <c r="G122" s="478"/>
      <c r="H122" s="487" t="s">
        <v>191</v>
      </c>
      <c r="I122" s="488"/>
    </row>
    <row r="123" spans="1:9">
      <c r="A123" s="477"/>
      <c r="B123" s="477"/>
      <c r="C123" s="477"/>
      <c r="D123" s="477"/>
      <c r="E123" s="91" t="s">
        <v>192</v>
      </c>
      <c r="F123" s="250" t="s">
        <v>193</v>
      </c>
      <c r="G123" s="478"/>
      <c r="H123" s="91" t="s">
        <v>194</v>
      </c>
      <c r="I123" s="91" t="s">
        <v>195</v>
      </c>
    </row>
    <row r="124" spans="1:9">
      <c r="A124" s="91" t="s">
        <v>196</v>
      </c>
      <c r="B124" s="91" t="s">
        <v>197</v>
      </c>
      <c r="C124" s="91" t="s">
        <v>198</v>
      </c>
      <c r="D124" s="118" t="s">
        <v>199</v>
      </c>
      <c r="E124" s="118" t="s">
        <v>200</v>
      </c>
      <c r="F124" s="251" t="s">
        <v>201</v>
      </c>
      <c r="G124" s="93" t="s">
        <v>202</v>
      </c>
      <c r="H124" s="119" t="s">
        <v>203</v>
      </c>
      <c r="I124" s="119" t="s">
        <v>204</v>
      </c>
    </row>
    <row r="125" spans="1:9" ht="47.25" customHeight="1">
      <c r="A125" s="266">
        <v>1</v>
      </c>
      <c r="B125" s="96" t="s">
        <v>205</v>
      </c>
      <c r="C125" s="114" t="s">
        <v>206</v>
      </c>
      <c r="D125" s="97" t="s">
        <v>504</v>
      </c>
      <c r="E125" s="120"/>
      <c r="F125" s="125">
        <v>229</v>
      </c>
      <c r="G125" s="100">
        <v>1605000</v>
      </c>
      <c r="H125" s="100">
        <v>0</v>
      </c>
      <c r="I125" s="100">
        <v>0</v>
      </c>
    </row>
    <row r="126" spans="1:9" ht="47.25" customHeight="1">
      <c r="A126" s="266">
        <v>2</v>
      </c>
      <c r="B126" s="96"/>
      <c r="C126" s="114" t="s">
        <v>261</v>
      </c>
      <c r="D126" s="97" t="s">
        <v>505</v>
      </c>
      <c r="E126" s="120"/>
      <c r="F126" s="125">
        <v>230</v>
      </c>
      <c r="G126" s="100">
        <v>5596400</v>
      </c>
      <c r="H126" s="100">
        <v>508764</v>
      </c>
      <c r="I126" s="100">
        <v>76315</v>
      </c>
    </row>
    <row r="127" spans="1:9" ht="47.25" customHeight="1">
      <c r="A127" s="266">
        <v>3</v>
      </c>
      <c r="B127" s="96"/>
      <c r="C127" s="114" t="s">
        <v>261</v>
      </c>
      <c r="D127" s="97" t="s">
        <v>506</v>
      </c>
      <c r="E127" s="120"/>
      <c r="F127" s="125">
        <v>231</v>
      </c>
      <c r="G127" s="100">
        <v>4993700</v>
      </c>
      <c r="H127" s="100">
        <v>453973</v>
      </c>
      <c r="I127" s="100">
        <v>68096</v>
      </c>
    </row>
    <row r="128" spans="1:9" ht="24.75" customHeight="1">
      <c r="A128" s="476" t="s">
        <v>208</v>
      </c>
      <c r="B128" s="476"/>
      <c r="C128" s="476"/>
      <c r="D128" s="476"/>
      <c r="E128" s="476"/>
      <c r="F128" s="476"/>
      <c r="G128" s="102">
        <f>SUM(G125:G127)</f>
        <v>12195100</v>
      </c>
      <c r="H128" s="102">
        <f t="shared" ref="H128:I128" si="0">SUM(H125:H127)</f>
        <v>962737</v>
      </c>
      <c r="I128" s="102">
        <f t="shared" si="0"/>
        <v>144411</v>
      </c>
    </row>
    <row r="129" spans="1:9">
      <c r="A129" s="268"/>
      <c r="B129" s="268"/>
      <c r="C129" s="105"/>
      <c r="D129" s="105"/>
      <c r="E129" s="111"/>
      <c r="F129" s="252"/>
      <c r="G129" s="108"/>
      <c r="H129" s="122"/>
      <c r="I129" s="122"/>
    </row>
    <row r="130" spans="1:9">
      <c r="A130" s="267" t="s">
        <v>209</v>
      </c>
      <c r="B130" s="110"/>
      <c r="C130" s="105"/>
      <c r="D130" s="105"/>
      <c r="E130" s="111"/>
      <c r="F130" s="253"/>
      <c r="G130" s="108"/>
    </row>
    <row r="131" spans="1:9">
      <c r="A131" s="111" t="s">
        <v>210</v>
      </c>
      <c r="B131" s="110"/>
      <c r="C131" s="105"/>
      <c r="D131" s="105"/>
      <c r="E131" s="123"/>
      <c r="F131" s="253"/>
      <c r="G131" s="108"/>
    </row>
    <row r="132" spans="1:9">
      <c r="A132" s="268"/>
      <c r="B132" s="105"/>
      <c r="C132" s="105"/>
      <c r="D132" s="105"/>
      <c r="E132" s="105"/>
      <c r="F132" s="254"/>
      <c r="G132" s="108"/>
      <c r="H132" s="124"/>
      <c r="I132" s="124"/>
    </row>
    <row r="133" spans="1:9">
      <c r="A133" s="479" t="s">
        <v>211</v>
      </c>
      <c r="B133" s="479"/>
      <c r="C133" s="479"/>
      <c r="D133" s="479"/>
      <c r="E133" s="479"/>
      <c r="F133" s="479"/>
      <c r="G133" s="479"/>
      <c r="H133" s="479"/>
      <c r="I133" s="479"/>
    </row>
    <row r="134" spans="1:9">
      <c r="A134" s="268"/>
      <c r="B134" s="105"/>
      <c r="C134" s="105"/>
      <c r="D134" s="105"/>
      <c r="E134" s="105"/>
      <c r="F134" s="254"/>
      <c r="G134" s="108"/>
      <c r="H134" s="124"/>
      <c r="I134" s="124"/>
    </row>
    <row r="135" spans="1:9">
      <c r="A135" s="480" t="s">
        <v>212</v>
      </c>
      <c r="B135" s="480"/>
      <c r="C135" s="480"/>
      <c r="D135" s="111"/>
      <c r="E135" s="105"/>
      <c r="F135" s="254"/>
      <c r="G135" s="502" t="s">
        <v>213</v>
      </c>
      <c r="H135" s="502"/>
      <c r="I135" s="502"/>
    </row>
    <row r="136" spans="1:9">
      <c r="A136" s="268"/>
      <c r="B136" s="105"/>
      <c r="C136" s="105"/>
      <c r="D136" s="105"/>
      <c r="E136" s="105"/>
      <c r="F136" s="254"/>
      <c r="G136" s="108"/>
      <c r="H136" s="124"/>
      <c r="I136" s="124"/>
    </row>
    <row r="137" spans="1:9">
      <c r="A137" s="268"/>
      <c r="B137" s="105"/>
      <c r="C137" s="105"/>
      <c r="D137" s="105"/>
      <c r="E137" s="105"/>
      <c r="F137" s="254"/>
      <c r="G137" s="108"/>
    </row>
    <row r="138" spans="1:9">
      <c r="A138" s="482" t="s">
        <v>214</v>
      </c>
      <c r="B138" s="482"/>
      <c r="C138" s="482"/>
      <c r="D138" s="105"/>
      <c r="E138" s="105"/>
      <c r="F138" s="254"/>
      <c r="G138" s="482" t="s">
        <v>215</v>
      </c>
      <c r="H138" s="482"/>
      <c r="I138" s="482"/>
    </row>
    <row r="139" spans="1:9">
      <c r="A139" s="480" t="s">
        <v>216</v>
      </c>
      <c r="B139" s="480"/>
      <c r="C139" s="480"/>
      <c r="D139" s="105"/>
      <c r="E139" s="105"/>
      <c r="F139" s="254"/>
      <c r="G139" s="502" t="s">
        <v>217</v>
      </c>
      <c r="H139" s="502"/>
      <c r="I139" s="502"/>
    </row>
    <row r="140" spans="1:9">
      <c r="A140" s="268"/>
      <c r="B140" s="268"/>
      <c r="C140" s="268"/>
      <c r="D140" s="105"/>
      <c r="E140" s="105"/>
      <c r="F140" s="254"/>
      <c r="G140" s="269"/>
      <c r="H140" s="269"/>
      <c r="I140" s="269"/>
    </row>
    <row r="141" spans="1:9">
      <c r="A141" s="268"/>
      <c r="B141" s="268"/>
      <c r="C141" s="268"/>
      <c r="D141" s="105"/>
      <c r="E141" s="105"/>
      <c r="F141" s="254"/>
      <c r="G141" s="269"/>
      <c r="H141" s="269"/>
      <c r="I141" s="269"/>
    </row>
    <row r="142" spans="1:9">
      <c r="A142" s="268"/>
      <c r="B142" s="268"/>
      <c r="C142" s="268"/>
      <c r="D142" s="105"/>
      <c r="E142" s="105"/>
      <c r="F142" s="254"/>
      <c r="G142" s="269"/>
      <c r="H142" s="269"/>
      <c r="I142" s="269"/>
    </row>
    <row r="143" spans="1:9">
      <c r="A143" s="268"/>
      <c r="B143" s="268"/>
      <c r="C143" s="268"/>
      <c r="D143" s="105"/>
      <c r="E143" s="105"/>
      <c r="F143" s="254"/>
      <c r="G143" s="269"/>
      <c r="H143" s="269"/>
      <c r="I143" s="269"/>
    </row>
    <row r="144" spans="1:9">
      <c r="A144" s="268"/>
      <c r="B144" s="268"/>
      <c r="C144" s="268"/>
      <c r="D144" s="105"/>
      <c r="E144" s="105"/>
      <c r="F144" s="254"/>
      <c r="G144" s="269"/>
      <c r="H144" s="269"/>
      <c r="I144" s="269"/>
    </row>
    <row r="163" spans="1:9">
      <c r="A163" s="468" t="s">
        <v>172</v>
      </c>
      <c r="B163" s="468"/>
      <c r="C163" s="468"/>
      <c r="D163" s="468"/>
      <c r="E163" s="468"/>
      <c r="F163" s="468"/>
      <c r="G163" s="468"/>
      <c r="H163" s="468"/>
      <c r="I163" s="468"/>
    </row>
    <row r="164" spans="1:9">
      <c r="A164" s="263"/>
      <c r="B164" s="263"/>
      <c r="C164" s="263"/>
      <c r="D164" s="116" t="s">
        <v>173</v>
      </c>
      <c r="E164" s="263"/>
      <c r="F164" s="246"/>
      <c r="G164" s="82"/>
    </row>
    <row r="165" spans="1:9">
      <c r="A165" s="263"/>
      <c r="B165" s="263"/>
      <c r="C165" s="263"/>
      <c r="D165" s="263"/>
      <c r="E165" s="263"/>
      <c r="F165" s="246"/>
      <c r="G165" s="82"/>
    </row>
    <row r="166" spans="1:9">
      <c r="A166" s="469" t="s">
        <v>174</v>
      </c>
      <c r="B166" s="469"/>
      <c r="C166" s="469"/>
      <c r="D166" s="264" t="s">
        <v>175</v>
      </c>
      <c r="E166" s="117"/>
      <c r="F166" s="247"/>
      <c r="G166" s="84"/>
    </row>
    <row r="167" spans="1:9">
      <c r="A167" s="469" t="s">
        <v>176</v>
      </c>
      <c r="B167" s="469"/>
      <c r="C167" s="469"/>
      <c r="D167" s="264" t="s">
        <v>260</v>
      </c>
      <c r="E167" s="117"/>
      <c r="F167" s="247"/>
      <c r="G167" s="84"/>
    </row>
    <row r="168" spans="1:9">
      <c r="A168" s="469" t="s">
        <v>178</v>
      </c>
      <c r="B168" s="469"/>
      <c r="C168" s="469"/>
      <c r="D168" s="264" t="s">
        <v>179</v>
      </c>
      <c r="E168" s="117"/>
      <c r="F168" s="247"/>
      <c r="G168" s="84"/>
    </row>
    <row r="169" spans="1:9">
      <c r="A169" s="469" t="s">
        <v>180</v>
      </c>
      <c r="B169" s="469"/>
      <c r="C169" s="469"/>
      <c r="D169" s="264" t="s">
        <v>451</v>
      </c>
      <c r="E169" s="117"/>
      <c r="F169" s="247"/>
      <c r="G169" s="84"/>
    </row>
    <row r="170" spans="1:9">
      <c r="A170" s="265"/>
      <c r="B170" s="470"/>
      <c r="C170" s="470"/>
      <c r="D170" s="265"/>
      <c r="E170" s="117"/>
      <c r="F170" s="484"/>
      <c r="G170" s="484"/>
    </row>
    <row r="171" spans="1:9">
      <c r="A171" s="87" t="s">
        <v>182</v>
      </c>
      <c r="B171" s="87"/>
      <c r="C171" s="87"/>
      <c r="D171" s="87"/>
      <c r="E171" s="87"/>
      <c r="F171" s="248"/>
      <c r="G171" s="88"/>
    </row>
    <row r="172" spans="1:9">
      <c r="A172" s="87" t="s">
        <v>183</v>
      </c>
      <c r="B172" s="87"/>
      <c r="C172" s="87"/>
      <c r="D172" s="87"/>
      <c r="E172" s="87"/>
      <c r="F172" s="248"/>
      <c r="G172" s="88"/>
    </row>
    <row r="173" spans="1:9">
      <c r="A173" s="87" t="s">
        <v>184</v>
      </c>
      <c r="B173" s="87"/>
      <c r="C173" s="87"/>
      <c r="D173" s="87"/>
      <c r="E173" s="87"/>
      <c r="F173" s="248"/>
      <c r="G173" s="88"/>
    </row>
    <row r="174" spans="1:9">
      <c r="A174" s="264"/>
      <c r="B174" s="264"/>
      <c r="C174" s="264"/>
      <c r="D174" s="264"/>
      <c r="E174" s="264"/>
      <c r="F174" s="249"/>
      <c r="G174" s="83"/>
    </row>
    <row r="175" spans="1:9">
      <c r="A175" s="477" t="s">
        <v>185</v>
      </c>
      <c r="B175" s="477" t="s">
        <v>186</v>
      </c>
      <c r="C175" s="477" t="s">
        <v>187</v>
      </c>
      <c r="D175" s="477" t="s">
        <v>188</v>
      </c>
      <c r="E175" s="477" t="s">
        <v>189</v>
      </c>
      <c r="F175" s="477"/>
      <c r="G175" s="478" t="s">
        <v>166</v>
      </c>
      <c r="H175" s="485" t="s">
        <v>190</v>
      </c>
      <c r="I175" s="486"/>
    </row>
    <row r="176" spans="1:9">
      <c r="A176" s="477"/>
      <c r="B176" s="477"/>
      <c r="C176" s="477"/>
      <c r="D176" s="477"/>
      <c r="E176" s="477"/>
      <c r="F176" s="477"/>
      <c r="G176" s="478"/>
      <c r="H176" s="487" t="s">
        <v>191</v>
      </c>
      <c r="I176" s="488"/>
    </row>
    <row r="177" spans="1:9">
      <c r="A177" s="477"/>
      <c r="B177" s="477"/>
      <c r="C177" s="477"/>
      <c r="D177" s="477"/>
      <c r="E177" s="91" t="s">
        <v>192</v>
      </c>
      <c r="F177" s="250" t="s">
        <v>193</v>
      </c>
      <c r="G177" s="478"/>
      <c r="H177" s="91" t="s">
        <v>194</v>
      </c>
      <c r="I177" s="91" t="s">
        <v>195</v>
      </c>
    </row>
    <row r="178" spans="1:9">
      <c r="A178" s="91" t="s">
        <v>196</v>
      </c>
      <c r="B178" s="91" t="s">
        <v>197</v>
      </c>
      <c r="C178" s="91" t="s">
        <v>198</v>
      </c>
      <c r="D178" s="118" t="s">
        <v>199</v>
      </c>
      <c r="E178" s="118" t="s">
        <v>200</v>
      </c>
      <c r="F178" s="251" t="s">
        <v>201</v>
      </c>
      <c r="G178" s="93" t="s">
        <v>202</v>
      </c>
      <c r="H178" s="119" t="s">
        <v>203</v>
      </c>
      <c r="I178" s="119" t="s">
        <v>204</v>
      </c>
    </row>
    <row r="179" spans="1:9" ht="75.75" customHeight="1">
      <c r="A179" s="266">
        <v>1</v>
      </c>
      <c r="B179" s="96" t="s">
        <v>450</v>
      </c>
      <c r="C179" s="114" t="s">
        <v>515</v>
      </c>
      <c r="D179" s="97" t="s">
        <v>516</v>
      </c>
      <c r="E179" s="120"/>
      <c r="F179" s="125">
        <v>232</v>
      </c>
      <c r="G179" s="100">
        <v>2350000</v>
      </c>
      <c r="H179" s="100">
        <v>0</v>
      </c>
      <c r="I179" s="100">
        <v>117500</v>
      </c>
    </row>
    <row r="180" spans="1:9" ht="25.5" customHeight="1">
      <c r="A180" s="476" t="s">
        <v>208</v>
      </c>
      <c r="B180" s="476"/>
      <c r="C180" s="476"/>
      <c r="D180" s="476"/>
      <c r="E180" s="476"/>
      <c r="F180" s="476"/>
      <c r="G180" s="102">
        <f>SUM(G179:G179)</f>
        <v>2350000</v>
      </c>
      <c r="H180" s="102">
        <f>SUM(H179:H179)</f>
        <v>0</v>
      </c>
      <c r="I180" s="102">
        <f>SUM(I179:I179)</f>
        <v>117500</v>
      </c>
    </row>
    <row r="181" spans="1:9">
      <c r="A181" s="268"/>
      <c r="B181" s="268"/>
      <c r="C181" s="105"/>
      <c r="D181" s="105"/>
      <c r="E181" s="111"/>
      <c r="F181" s="252"/>
      <c r="G181" s="108"/>
      <c r="H181" s="122"/>
      <c r="I181" s="122"/>
    </row>
    <row r="182" spans="1:9">
      <c r="A182" s="267" t="s">
        <v>209</v>
      </c>
      <c r="B182" s="110"/>
      <c r="C182" s="105"/>
      <c r="D182" s="105"/>
      <c r="E182" s="111"/>
      <c r="F182" s="253"/>
      <c r="G182" s="108"/>
    </row>
    <row r="183" spans="1:9">
      <c r="A183" s="111" t="s">
        <v>210</v>
      </c>
      <c r="B183" s="110"/>
      <c r="C183" s="105"/>
      <c r="D183" s="105"/>
      <c r="E183" s="123"/>
      <c r="F183" s="253"/>
      <c r="G183" s="108"/>
    </row>
    <row r="184" spans="1:9">
      <c r="A184" s="268"/>
      <c r="B184" s="105"/>
      <c r="C184" s="105"/>
      <c r="D184" s="105"/>
      <c r="E184" s="105"/>
      <c r="F184" s="254"/>
      <c r="G184" s="108"/>
      <c r="H184" s="124"/>
      <c r="I184" s="124"/>
    </row>
    <row r="185" spans="1:9">
      <c r="A185" s="479" t="s">
        <v>211</v>
      </c>
      <c r="B185" s="479"/>
      <c r="C185" s="479"/>
      <c r="D185" s="479"/>
      <c r="E185" s="479"/>
      <c r="F185" s="479"/>
      <c r="G185" s="479"/>
      <c r="H185" s="479"/>
      <c r="I185" s="479"/>
    </row>
    <row r="186" spans="1:9">
      <c r="A186" s="268"/>
      <c r="B186" s="105"/>
      <c r="C186" s="105"/>
      <c r="D186" s="105"/>
      <c r="E186" s="105"/>
      <c r="F186" s="254"/>
      <c r="G186" s="108"/>
      <c r="H186" s="124"/>
      <c r="I186" s="124"/>
    </row>
    <row r="187" spans="1:9">
      <c r="A187" s="480" t="s">
        <v>212</v>
      </c>
      <c r="B187" s="480"/>
      <c r="C187" s="480"/>
      <c r="D187" s="111"/>
      <c r="E187" s="105"/>
      <c r="F187" s="254"/>
      <c r="G187" s="502" t="s">
        <v>213</v>
      </c>
      <c r="H187" s="502"/>
      <c r="I187" s="502"/>
    </row>
    <row r="188" spans="1:9">
      <c r="A188" s="268"/>
      <c r="B188" s="105"/>
      <c r="C188" s="105"/>
      <c r="D188" s="105"/>
      <c r="E188" s="105"/>
      <c r="F188" s="254"/>
      <c r="G188" s="108"/>
      <c r="H188" s="124"/>
      <c r="I188" s="124"/>
    </row>
    <row r="189" spans="1:9">
      <c r="A189" s="268"/>
      <c r="B189" s="105"/>
      <c r="C189" s="105"/>
      <c r="D189" s="105"/>
      <c r="E189" s="105"/>
      <c r="F189" s="254"/>
      <c r="G189" s="108"/>
    </row>
    <row r="190" spans="1:9">
      <c r="A190" s="482" t="s">
        <v>214</v>
      </c>
      <c r="B190" s="482"/>
      <c r="C190" s="482"/>
      <c r="D190" s="105"/>
      <c r="E190" s="105"/>
      <c r="F190" s="254"/>
      <c r="G190" s="482" t="s">
        <v>215</v>
      </c>
      <c r="H190" s="482"/>
      <c r="I190" s="482"/>
    </row>
    <row r="191" spans="1:9">
      <c r="A191" s="480" t="s">
        <v>216</v>
      </c>
      <c r="B191" s="480"/>
      <c r="C191" s="480"/>
      <c r="D191" s="105"/>
      <c r="E191" s="105"/>
      <c r="F191" s="254"/>
      <c r="G191" s="502" t="s">
        <v>217</v>
      </c>
      <c r="H191" s="502"/>
      <c r="I191" s="502"/>
    </row>
    <row r="192" spans="1:9">
      <c r="A192" s="268"/>
      <c r="B192" s="268"/>
      <c r="C192" s="268"/>
      <c r="D192" s="105"/>
      <c r="E192" s="105"/>
      <c r="F192" s="254"/>
      <c r="G192" s="269"/>
      <c r="H192" s="269"/>
      <c r="I192" s="269"/>
    </row>
    <row r="193" spans="1:9">
      <c r="A193" s="268"/>
      <c r="B193" s="268"/>
      <c r="C193" s="268"/>
      <c r="D193" s="105"/>
      <c r="E193" s="105"/>
      <c r="F193" s="254"/>
      <c r="G193" s="269"/>
      <c r="H193" s="269"/>
      <c r="I193" s="269"/>
    </row>
  </sheetData>
  <mergeCells count="92">
    <mergeCell ref="B8:C8"/>
    <mergeCell ref="F8:G8"/>
    <mergeCell ref="A1:I1"/>
    <mergeCell ref="A4:C4"/>
    <mergeCell ref="A5:C5"/>
    <mergeCell ref="A6:C6"/>
    <mergeCell ref="A7:C7"/>
    <mergeCell ref="H13:I13"/>
    <mergeCell ref="H14:I14"/>
    <mergeCell ref="A18:F18"/>
    <mergeCell ref="A23:I23"/>
    <mergeCell ref="A25:C25"/>
    <mergeCell ref="G25:I25"/>
    <mergeCell ref="A13:A15"/>
    <mergeCell ref="B13:B15"/>
    <mergeCell ref="C13:C15"/>
    <mergeCell ref="D13:D15"/>
    <mergeCell ref="E13:F14"/>
    <mergeCell ref="G13:G15"/>
    <mergeCell ref="A28:C28"/>
    <mergeCell ref="G28:I28"/>
    <mergeCell ref="A29:C29"/>
    <mergeCell ref="G29:I29"/>
    <mergeCell ref="A109:I109"/>
    <mergeCell ref="F67:G67"/>
    <mergeCell ref="A72:A74"/>
    <mergeCell ref="B72:B74"/>
    <mergeCell ref="C72:C74"/>
    <mergeCell ref="B67:C67"/>
    <mergeCell ref="G121:G123"/>
    <mergeCell ref="H121:I121"/>
    <mergeCell ref="H122:I122"/>
    <mergeCell ref="A128:F128"/>
    <mergeCell ref="A113:C113"/>
    <mergeCell ref="A114:C114"/>
    <mergeCell ref="A115:C115"/>
    <mergeCell ref="B116:C116"/>
    <mergeCell ref="F116:G116"/>
    <mergeCell ref="A121:A123"/>
    <mergeCell ref="B121:B123"/>
    <mergeCell ref="C121:C123"/>
    <mergeCell ref="D121:D123"/>
    <mergeCell ref="E121:F122"/>
    <mergeCell ref="A112:C112"/>
    <mergeCell ref="A60:I60"/>
    <mergeCell ref="A63:C63"/>
    <mergeCell ref="A64:C64"/>
    <mergeCell ref="A65:C65"/>
    <mergeCell ref="A66:C66"/>
    <mergeCell ref="A78:F78"/>
    <mergeCell ref="D72:D74"/>
    <mergeCell ref="E72:F73"/>
    <mergeCell ref="G72:G74"/>
    <mergeCell ref="H72:I72"/>
    <mergeCell ref="H73:I73"/>
    <mergeCell ref="A139:C139"/>
    <mergeCell ref="G139:I139"/>
    <mergeCell ref="A133:I133"/>
    <mergeCell ref="A135:C135"/>
    <mergeCell ref="G135:I135"/>
    <mergeCell ref="B170:C170"/>
    <mergeCell ref="F170:G170"/>
    <mergeCell ref="A83:I83"/>
    <mergeCell ref="A85:C85"/>
    <mergeCell ref="G85:I85"/>
    <mergeCell ref="A88:C88"/>
    <mergeCell ref="G88:I88"/>
    <mergeCell ref="A89:C89"/>
    <mergeCell ref="G89:I89"/>
    <mergeCell ref="A163:I163"/>
    <mergeCell ref="A166:C166"/>
    <mergeCell ref="A167:C167"/>
    <mergeCell ref="A168:C168"/>
    <mergeCell ref="A169:C169"/>
    <mergeCell ref="A138:C138"/>
    <mergeCell ref="G138:I138"/>
    <mergeCell ref="A190:C190"/>
    <mergeCell ref="G190:I190"/>
    <mergeCell ref="A191:C191"/>
    <mergeCell ref="G191:I191"/>
    <mergeCell ref="H175:I175"/>
    <mergeCell ref="H176:I176"/>
    <mergeCell ref="A180:F180"/>
    <mergeCell ref="A185:I185"/>
    <mergeCell ref="A187:C187"/>
    <mergeCell ref="G187:I187"/>
    <mergeCell ref="A175:A177"/>
    <mergeCell ref="B175:B177"/>
    <mergeCell ref="C175:C177"/>
    <mergeCell ref="D175:D177"/>
    <mergeCell ref="E175:F176"/>
    <mergeCell ref="G175:G177"/>
  </mergeCells>
  <pageMargins left="0.28000000000000003" right="0.12" top="0.75" bottom="0.75" header="0.3" footer="0.3"/>
  <pageSetup paperSize="5" orientation="portrait" horizontalDpi="0" verticalDpi="0" r:id="rId1"/>
</worksheet>
</file>

<file path=xl/worksheets/sheet12.xml><?xml version="1.0" encoding="utf-8"?>
<worksheet xmlns="http://schemas.openxmlformats.org/spreadsheetml/2006/main" xmlns:r="http://schemas.openxmlformats.org/officeDocument/2006/relationships">
  <dimension ref="A1:O36"/>
  <sheetViews>
    <sheetView topLeftCell="A13" zoomScale="115" zoomScaleNormal="115" workbookViewId="0">
      <selection activeCell="D29" sqref="D29"/>
    </sheetView>
  </sheetViews>
  <sheetFormatPr defaultRowHeight="15"/>
  <cols>
    <col min="1" max="1" width="3.42578125" customWidth="1"/>
    <col min="2" max="2" width="10" customWidth="1"/>
    <col min="3" max="3" width="12.85546875" customWidth="1"/>
    <col min="4" max="4" width="28.85546875" customWidth="1"/>
    <col min="10" max="10" width="3.42578125" customWidth="1"/>
    <col min="11" max="11" width="1.42578125" customWidth="1"/>
    <col min="12" max="12" width="11.140625" bestFit="1" customWidth="1"/>
    <col min="13" max="13" width="10" bestFit="1" customWidth="1"/>
    <col min="15" max="15" width="11.140625" bestFit="1" customWidth="1"/>
  </cols>
  <sheetData>
    <row r="1" spans="1:12">
      <c r="A1" s="468" t="s">
        <v>172</v>
      </c>
      <c r="B1" s="468"/>
      <c r="C1" s="468"/>
      <c r="D1" s="468"/>
      <c r="E1" s="468"/>
      <c r="F1" s="468"/>
      <c r="G1" s="468"/>
      <c r="H1" s="468"/>
      <c r="I1" s="468"/>
    </row>
    <row r="2" spans="1:12">
      <c r="A2" s="244"/>
      <c r="B2" s="244"/>
      <c r="C2" s="244"/>
      <c r="D2" s="116" t="s">
        <v>173</v>
      </c>
      <c r="E2" s="244"/>
      <c r="F2" s="246"/>
      <c r="G2" s="82"/>
    </row>
    <row r="3" spans="1:12">
      <c r="A3" s="244"/>
      <c r="B3" s="244"/>
      <c r="C3" s="244"/>
      <c r="D3" s="244"/>
      <c r="E3" s="244"/>
      <c r="F3" s="246"/>
      <c r="G3" s="82"/>
    </row>
    <row r="4" spans="1:12">
      <c r="A4" s="469" t="s">
        <v>174</v>
      </c>
      <c r="B4" s="469"/>
      <c r="C4" s="469"/>
      <c r="D4" s="242" t="s">
        <v>175</v>
      </c>
      <c r="E4" s="117"/>
      <c r="F4" s="247"/>
      <c r="G4" s="84"/>
    </row>
    <row r="5" spans="1:12">
      <c r="A5" s="469" t="s">
        <v>176</v>
      </c>
      <c r="B5" s="469"/>
      <c r="C5" s="469"/>
      <c r="D5" s="242" t="s">
        <v>260</v>
      </c>
      <c r="E5" s="117"/>
      <c r="F5" s="247"/>
      <c r="G5" s="84"/>
    </row>
    <row r="6" spans="1:12">
      <c r="A6" s="469" t="s">
        <v>178</v>
      </c>
      <c r="B6" s="469"/>
      <c r="C6" s="469"/>
      <c r="D6" s="242" t="s">
        <v>179</v>
      </c>
      <c r="E6" s="117"/>
      <c r="F6" s="247"/>
      <c r="G6" s="84"/>
    </row>
    <row r="7" spans="1:12">
      <c r="A7" s="469" t="s">
        <v>180</v>
      </c>
      <c r="B7" s="469"/>
      <c r="C7" s="469"/>
      <c r="D7" s="242" t="s">
        <v>495</v>
      </c>
      <c r="E7" s="117"/>
      <c r="F7" s="247"/>
      <c r="G7" s="84"/>
    </row>
    <row r="8" spans="1:12">
      <c r="A8" s="243"/>
      <c r="B8" s="470"/>
      <c r="C8" s="470"/>
      <c r="D8" s="243"/>
      <c r="E8" s="117"/>
      <c r="F8" s="484"/>
      <c r="G8" s="484"/>
    </row>
    <row r="9" spans="1:12">
      <c r="A9" s="87" t="s">
        <v>182</v>
      </c>
      <c r="B9" s="87"/>
      <c r="C9" s="87"/>
      <c r="D9" s="87"/>
      <c r="E9" s="87"/>
      <c r="F9" s="248"/>
      <c r="G9" s="88"/>
    </row>
    <row r="10" spans="1:12">
      <c r="A10" s="87" t="s">
        <v>183</v>
      </c>
      <c r="B10" s="87"/>
      <c r="C10" s="87"/>
      <c r="D10" s="87"/>
      <c r="E10" s="87"/>
      <c r="F10" s="248"/>
      <c r="G10" s="88"/>
    </row>
    <row r="11" spans="1:12">
      <c r="A11" s="87" t="s">
        <v>184</v>
      </c>
      <c r="B11" s="87"/>
      <c r="C11" s="87"/>
      <c r="D11" s="87"/>
      <c r="E11" s="87"/>
      <c r="F11" s="248"/>
      <c r="G11" s="88"/>
    </row>
    <row r="12" spans="1:12">
      <c r="A12" s="242"/>
      <c r="B12" s="242"/>
      <c r="C12" s="242"/>
      <c r="D12" s="242"/>
      <c r="E12" s="242"/>
      <c r="F12" s="249"/>
      <c r="G12" s="83"/>
    </row>
    <row r="13" spans="1:12">
      <c r="A13" s="477" t="s">
        <v>185</v>
      </c>
      <c r="B13" s="477" t="s">
        <v>186</v>
      </c>
      <c r="C13" s="477" t="s">
        <v>187</v>
      </c>
      <c r="D13" s="477" t="s">
        <v>188</v>
      </c>
      <c r="E13" s="477" t="s">
        <v>189</v>
      </c>
      <c r="F13" s="477"/>
      <c r="G13" s="478" t="s">
        <v>166</v>
      </c>
      <c r="H13" s="485" t="s">
        <v>190</v>
      </c>
      <c r="I13" s="486"/>
    </row>
    <row r="14" spans="1:12">
      <c r="A14" s="477"/>
      <c r="B14" s="477"/>
      <c r="C14" s="477"/>
      <c r="D14" s="477"/>
      <c r="E14" s="477"/>
      <c r="F14" s="477"/>
      <c r="G14" s="478"/>
      <c r="H14" s="487" t="s">
        <v>191</v>
      </c>
      <c r="I14" s="488"/>
    </row>
    <row r="15" spans="1:12">
      <c r="A15" s="477"/>
      <c r="B15" s="477"/>
      <c r="C15" s="477"/>
      <c r="D15" s="477"/>
      <c r="E15" s="91" t="s">
        <v>192</v>
      </c>
      <c r="F15" s="250" t="s">
        <v>193</v>
      </c>
      <c r="G15" s="478"/>
      <c r="H15" s="91" t="s">
        <v>194</v>
      </c>
      <c r="I15" s="91" t="s">
        <v>195</v>
      </c>
    </row>
    <row r="16" spans="1:12">
      <c r="A16" s="91" t="s">
        <v>196</v>
      </c>
      <c r="B16" s="91" t="s">
        <v>197</v>
      </c>
      <c r="C16" s="91" t="s">
        <v>198</v>
      </c>
      <c r="D16" s="118" t="s">
        <v>199</v>
      </c>
      <c r="E16" s="118" t="s">
        <v>200</v>
      </c>
      <c r="F16" s="251" t="s">
        <v>201</v>
      </c>
      <c r="G16" s="93" t="s">
        <v>202</v>
      </c>
      <c r="H16" s="119" t="s">
        <v>203</v>
      </c>
      <c r="I16" s="119" t="s">
        <v>204</v>
      </c>
      <c r="L16" s="87" t="s">
        <v>526</v>
      </c>
    </row>
    <row r="17" spans="1:15" ht="47.25" customHeight="1">
      <c r="A17" s="241">
        <v>1</v>
      </c>
      <c r="B17" s="96" t="s">
        <v>496</v>
      </c>
      <c r="C17" s="114" t="s">
        <v>498</v>
      </c>
      <c r="D17" s="97" t="s">
        <v>497</v>
      </c>
      <c r="E17" s="120"/>
      <c r="F17" s="125">
        <v>233</v>
      </c>
      <c r="G17" s="100">
        <v>27500000</v>
      </c>
      <c r="H17" s="100">
        <v>2500000</v>
      </c>
      <c r="I17" s="100">
        <v>375000</v>
      </c>
      <c r="L17" s="291">
        <f>G17-I17</f>
        <v>27125000</v>
      </c>
      <c r="M17" s="110"/>
      <c r="N17" s="110"/>
      <c r="O17" s="110"/>
    </row>
    <row r="18" spans="1:15" ht="47.25" customHeight="1">
      <c r="A18" s="241">
        <v>2</v>
      </c>
      <c r="B18" s="96"/>
      <c r="C18" s="114" t="s">
        <v>498</v>
      </c>
      <c r="D18" s="97" t="s">
        <v>499</v>
      </c>
      <c r="E18" s="120"/>
      <c r="F18" s="125">
        <v>234</v>
      </c>
      <c r="G18" s="100">
        <v>26400000</v>
      </c>
      <c r="H18" s="100">
        <v>2400000</v>
      </c>
      <c r="I18" s="100">
        <v>360000</v>
      </c>
      <c r="L18" s="291">
        <f t="shared" ref="L18:L19" si="0">G18-I18</f>
        <v>26040000</v>
      </c>
      <c r="M18" s="110"/>
      <c r="N18" s="110"/>
      <c r="O18" s="110"/>
    </row>
    <row r="19" spans="1:15" ht="47.25" customHeight="1">
      <c r="A19" s="241">
        <v>3</v>
      </c>
      <c r="B19" s="96"/>
      <c r="C19" s="114" t="s">
        <v>498</v>
      </c>
      <c r="D19" s="97" t="s">
        <v>500</v>
      </c>
      <c r="E19" s="120"/>
      <c r="F19" s="125">
        <v>235</v>
      </c>
      <c r="G19" s="100">
        <v>29700000</v>
      </c>
      <c r="H19" s="100">
        <v>2700000</v>
      </c>
      <c r="I19" s="100">
        <v>405000</v>
      </c>
      <c r="L19" s="291">
        <f t="shared" si="0"/>
        <v>29295000</v>
      </c>
      <c r="M19" s="110"/>
      <c r="N19" s="110"/>
      <c r="O19" s="110"/>
    </row>
    <row r="20" spans="1:15" ht="18.75" customHeight="1">
      <c r="A20" s="476" t="s">
        <v>208</v>
      </c>
      <c r="B20" s="476"/>
      <c r="C20" s="476"/>
      <c r="D20" s="476"/>
      <c r="E20" s="476"/>
      <c r="F20" s="476"/>
      <c r="G20" s="102">
        <f>SUM(G17:G19)</f>
        <v>83600000</v>
      </c>
      <c r="H20" s="102">
        <f t="shared" ref="H20:I20" si="1">SUM(H17:H19)</f>
        <v>7600000</v>
      </c>
      <c r="I20" s="102">
        <f t="shared" si="1"/>
        <v>1140000</v>
      </c>
      <c r="L20" s="293">
        <f>SUM(L17:L19)</f>
        <v>82460000</v>
      </c>
      <c r="M20" s="291">
        <f>G20-L20</f>
        <v>1140000</v>
      </c>
      <c r="N20" s="110"/>
      <c r="O20" s="110"/>
    </row>
    <row r="21" spans="1:15">
      <c r="A21" s="239"/>
      <c r="B21" s="239"/>
      <c r="C21" s="105"/>
      <c r="D21" s="105"/>
      <c r="E21" s="111"/>
      <c r="F21" s="252"/>
      <c r="G21" s="108"/>
      <c r="H21" s="122"/>
      <c r="I21" s="122"/>
      <c r="L21" s="110"/>
      <c r="M21" s="110"/>
      <c r="N21" s="110"/>
      <c r="O21" s="110"/>
    </row>
    <row r="22" spans="1:15">
      <c r="A22" s="240" t="s">
        <v>209</v>
      </c>
      <c r="B22" s="110"/>
      <c r="C22" s="105"/>
      <c r="D22" s="105"/>
      <c r="E22" s="111"/>
      <c r="F22" s="253"/>
      <c r="G22" s="108"/>
      <c r="L22" s="110"/>
      <c r="M22" s="110"/>
    </row>
    <row r="23" spans="1:15">
      <c r="A23" s="111" t="s">
        <v>210</v>
      </c>
      <c r="B23" s="110"/>
      <c r="C23" s="105"/>
      <c r="D23" s="105"/>
      <c r="E23" s="123"/>
      <c r="F23" s="253"/>
      <c r="G23" s="108"/>
      <c r="L23" s="292" t="s">
        <v>527</v>
      </c>
      <c r="M23" s="291">
        <v>18740000</v>
      </c>
    </row>
    <row r="24" spans="1:15">
      <c r="A24" s="239"/>
      <c r="B24" s="105"/>
      <c r="C24" s="105"/>
      <c r="D24" s="105"/>
      <c r="E24" s="105"/>
      <c r="F24" s="254"/>
      <c r="G24" s="108"/>
      <c r="H24" s="124"/>
      <c r="I24" s="124"/>
      <c r="L24" s="292" t="s">
        <v>528</v>
      </c>
      <c r="M24" s="291">
        <f>L20-M23</f>
        <v>63720000</v>
      </c>
    </row>
    <row r="25" spans="1:15">
      <c r="A25" s="479" t="s">
        <v>211</v>
      </c>
      <c r="B25" s="479"/>
      <c r="C25" s="479"/>
      <c r="D25" s="479"/>
      <c r="E25" s="479"/>
      <c r="F25" s="479"/>
      <c r="G25" s="479"/>
      <c r="H25" s="479"/>
      <c r="I25" s="479"/>
      <c r="L25" s="110"/>
      <c r="M25" s="293">
        <f>SUM(M23:M24)</f>
        <v>82460000</v>
      </c>
      <c r="N25" s="110"/>
      <c r="O25" s="110"/>
    </row>
    <row r="26" spans="1:15">
      <c r="A26" s="239"/>
      <c r="B26" s="105"/>
      <c r="C26" s="105"/>
      <c r="D26" s="105"/>
      <c r="E26" s="105"/>
      <c r="F26" s="254"/>
      <c r="G26" s="108"/>
      <c r="H26" s="124"/>
      <c r="I26" s="124"/>
      <c r="L26" s="291"/>
      <c r="M26" s="110"/>
      <c r="N26" s="110"/>
      <c r="O26" s="110"/>
    </row>
    <row r="27" spans="1:15">
      <c r="A27" s="480" t="s">
        <v>212</v>
      </c>
      <c r="B27" s="480"/>
      <c r="C27" s="480"/>
      <c r="D27" s="111"/>
      <c r="E27" s="105"/>
      <c r="F27" s="254"/>
      <c r="G27" s="502" t="s">
        <v>213</v>
      </c>
      <c r="H27" s="502"/>
      <c r="I27" s="502"/>
      <c r="L27" s="291"/>
      <c r="M27" s="110"/>
      <c r="N27" s="110"/>
      <c r="O27" s="110"/>
    </row>
    <row r="28" spans="1:15">
      <c r="A28" s="239"/>
      <c r="B28" s="105"/>
      <c r="C28" s="105"/>
      <c r="D28" s="105"/>
      <c r="E28" s="105"/>
      <c r="F28" s="254"/>
      <c r="G28" s="108"/>
      <c r="H28" s="124"/>
      <c r="I28" s="124"/>
      <c r="L28" s="291"/>
      <c r="M28" s="110"/>
      <c r="N28" s="110"/>
      <c r="O28" s="110"/>
    </row>
    <row r="29" spans="1:15">
      <c r="A29" s="239"/>
      <c r="B29" s="105"/>
      <c r="C29" s="105"/>
      <c r="D29" s="105"/>
      <c r="E29" s="105"/>
      <c r="F29" s="254"/>
      <c r="G29" s="108"/>
    </row>
    <row r="30" spans="1:15">
      <c r="A30" s="482" t="s">
        <v>214</v>
      </c>
      <c r="B30" s="482"/>
      <c r="C30" s="482"/>
      <c r="D30" s="105"/>
      <c r="E30" s="105"/>
      <c r="F30" s="254"/>
      <c r="G30" s="482" t="s">
        <v>215</v>
      </c>
      <c r="H30" s="482"/>
      <c r="I30" s="482"/>
    </row>
    <row r="31" spans="1:15">
      <c r="A31" s="480" t="s">
        <v>216</v>
      </c>
      <c r="B31" s="480"/>
      <c r="C31" s="480"/>
      <c r="D31" s="105"/>
      <c r="E31" s="105"/>
      <c r="F31" s="254"/>
      <c r="G31" s="502" t="s">
        <v>217</v>
      </c>
      <c r="H31" s="502"/>
      <c r="I31" s="502"/>
    </row>
    <row r="32" spans="1:15">
      <c r="A32" s="239"/>
      <c r="B32" s="239"/>
      <c r="C32" s="239"/>
      <c r="D32" s="105"/>
      <c r="E32" s="105"/>
      <c r="F32" s="254"/>
      <c r="G32" s="245"/>
      <c r="H32" s="245"/>
      <c r="I32" s="245"/>
    </row>
    <row r="33" spans="1:9">
      <c r="A33" s="239"/>
      <c r="B33" s="239"/>
      <c r="C33" s="239"/>
      <c r="D33" s="105"/>
      <c r="E33" s="105"/>
      <c r="F33" s="254"/>
      <c r="G33" s="245"/>
      <c r="H33" s="245"/>
      <c r="I33" s="245"/>
    </row>
    <row r="34" spans="1:9">
      <c r="A34" s="239"/>
      <c r="B34" s="239"/>
      <c r="C34" s="239"/>
      <c r="D34" s="105"/>
      <c r="E34" s="105"/>
      <c r="F34" s="254"/>
      <c r="G34" s="245"/>
      <c r="H34" s="245"/>
      <c r="I34" s="245"/>
    </row>
    <row r="35" spans="1:9">
      <c r="A35" s="239"/>
      <c r="B35" s="239"/>
      <c r="C35" s="239"/>
      <c r="D35" s="105"/>
      <c r="E35" s="105"/>
      <c r="F35" s="254"/>
      <c r="G35" s="245"/>
      <c r="H35" s="245"/>
      <c r="I35" s="245"/>
    </row>
    <row r="36" spans="1:9">
      <c r="A36" s="239"/>
      <c r="B36" s="239"/>
      <c r="C36" s="239"/>
      <c r="D36" s="105"/>
      <c r="E36" s="105"/>
      <c r="F36" s="254"/>
      <c r="G36" s="245"/>
      <c r="H36" s="245"/>
      <c r="I36" s="245"/>
    </row>
  </sheetData>
  <mergeCells count="23">
    <mergeCell ref="A30:C30"/>
    <mergeCell ref="G30:I30"/>
    <mergeCell ref="A31:C31"/>
    <mergeCell ref="G31:I31"/>
    <mergeCell ref="A20:F20"/>
    <mergeCell ref="A25:I25"/>
    <mergeCell ref="A27:C27"/>
    <mergeCell ref="G27:I27"/>
    <mergeCell ref="G13:G15"/>
    <mergeCell ref="B8:C8"/>
    <mergeCell ref="F8:G8"/>
    <mergeCell ref="H13:I13"/>
    <mergeCell ref="H14:I14"/>
    <mergeCell ref="A13:A15"/>
    <mergeCell ref="B13:B15"/>
    <mergeCell ref="C13:C15"/>
    <mergeCell ref="D13:D15"/>
    <mergeCell ref="E13:F14"/>
    <mergeCell ref="A1:I1"/>
    <mergeCell ref="A4:C4"/>
    <mergeCell ref="A5:C5"/>
    <mergeCell ref="A6:C6"/>
    <mergeCell ref="A7:C7"/>
  </mergeCells>
  <pageMargins left="0.34" right="0.2" top="0.75" bottom="0.75" header="0.3" footer="0.3"/>
  <pageSetup paperSize="5" orientation="portrait" horizontalDpi="0" verticalDpi="0" r:id="rId1"/>
</worksheet>
</file>

<file path=xl/worksheets/sheet13.xml><?xml version="1.0" encoding="utf-8"?>
<worksheet xmlns="http://schemas.openxmlformats.org/spreadsheetml/2006/main" xmlns:r="http://schemas.openxmlformats.org/officeDocument/2006/relationships">
  <dimension ref="A1:I91"/>
  <sheetViews>
    <sheetView view="pageBreakPreview" topLeftCell="A94" zoomScale="115" zoomScaleSheetLayoutView="115" workbookViewId="0">
      <selection activeCell="B71" sqref="B71"/>
    </sheetView>
  </sheetViews>
  <sheetFormatPr defaultRowHeight="15"/>
  <cols>
    <col min="1" max="1" width="3.42578125" customWidth="1"/>
    <col min="2" max="2" width="9" customWidth="1"/>
    <col min="3" max="3" width="12.85546875" customWidth="1"/>
    <col min="4" max="4" width="28.85546875" customWidth="1"/>
    <col min="6" max="6" width="9.28515625" bestFit="1" customWidth="1"/>
    <col min="7" max="7" width="10.5703125" bestFit="1" customWidth="1"/>
    <col min="8" max="9" width="9.28515625" bestFit="1" customWidth="1"/>
  </cols>
  <sheetData>
    <row r="1" spans="1:9">
      <c r="A1" s="468" t="s">
        <v>172</v>
      </c>
      <c r="B1" s="468"/>
      <c r="C1" s="468"/>
      <c r="D1" s="468"/>
      <c r="E1" s="468"/>
      <c r="F1" s="468"/>
      <c r="G1" s="468"/>
      <c r="H1" s="468"/>
      <c r="I1" s="468"/>
    </row>
    <row r="2" spans="1:9">
      <c r="A2" s="279"/>
      <c r="B2" s="279"/>
      <c r="C2" s="279"/>
      <c r="D2" s="116" t="s">
        <v>173</v>
      </c>
      <c r="E2" s="279"/>
      <c r="F2" s="246"/>
      <c r="G2" s="82"/>
    </row>
    <row r="3" spans="1:9">
      <c r="A3" s="279"/>
      <c r="B3" s="279"/>
      <c r="C3" s="279"/>
      <c r="D3" s="279"/>
      <c r="E3" s="279"/>
      <c r="F3" s="246"/>
      <c r="G3" s="82"/>
    </row>
    <row r="4" spans="1:9">
      <c r="A4" s="469" t="s">
        <v>174</v>
      </c>
      <c r="B4" s="469"/>
      <c r="C4" s="469"/>
      <c r="D4" s="277" t="s">
        <v>175</v>
      </c>
      <c r="E4" s="117"/>
      <c r="F4" s="247"/>
      <c r="G4" s="84"/>
    </row>
    <row r="5" spans="1:9">
      <c r="A5" s="469" t="s">
        <v>176</v>
      </c>
      <c r="B5" s="469"/>
      <c r="C5" s="469"/>
      <c r="D5" s="277" t="s">
        <v>260</v>
      </c>
      <c r="E5" s="117"/>
      <c r="F5" s="247"/>
      <c r="G5" s="84"/>
    </row>
    <row r="6" spans="1:9">
      <c r="A6" s="469" t="s">
        <v>178</v>
      </c>
      <c r="B6" s="469"/>
      <c r="C6" s="469"/>
      <c r="D6" s="277" t="s">
        <v>179</v>
      </c>
      <c r="E6" s="117"/>
      <c r="F6" s="247"/>
      <c r="G6" s="84"/>
    </row>
    <row r="7" spans="1:9">
      <c r="A7" s="469" t="s">
        <v>180</v>
      </c>
      <c r="B7" s="469"/>
      <c r="C7" s="469"/>
      <c r="D7" s="277" t="s">
        <v>407</v>
      </c>
      <c r="E7" s="117"/>
      <c r="F7" s="247"/>
      <c r="G7" s="84"/>
    </row>
    <row r="8" spans="1:9">
      <c r="A8" s="278"/>
      <c r="B8" s="470"/>
      <c r="C8" s="470"/>
      <c r="D8" s="278"/>
      <c r="E8" s="117"/>
      <c r="F8" s="484"/>
      <c r="G8" s="484"/>
    </row>
    <row r="9" spans="1:9">
      <c r="A9" s="87" t="s">
        <v>182</v>
      </c>
      <c r="B9" s="87"/>
      <c r="C9" s="87"/>
      <c r="D9" s="87"/>
      <c r="E9" s="87"/>
      <c r="F9" s="248"/>
      <c r="G9" s="88"/>
    </row>
    <row r="10" spans="1:9">
      <c r="A10" s="87" t="s">
        <v>183</v>
      </c>
      <c r="B10" s="87"/>
      <c r="C10" s="87"/>
      <c r="D10" s="87"/>
      <c r="E10" s="87"/>
      <c r="F10" s="248"/>
      <c r="G10" s="88"/>
    </row>
    <row r="11" spans="1:9">
      <c r="A11" s="87" t="s">
        <v>184</v>
      </c>
      <c r="B11" s="87"/>
      <c r="C11" s="87"/>
      <c r="D11" s="87"/>
      <c r="E11" s="87"/>
      <c r="F11" s="248"/>
      <c r="G11" s="88"/>
    </row>
    <row r="12" spans="1:9">
      <c r="A12" s="277"/>
      <c r="B12" s="277"/>
      <c r="C12" s="277"/>
      <c r="D12" s="277"/>
      <c r="E12" s="277"/>
      <c r="F12" s="249"/>
      <c r="G12" s="83"/>
    </row>
    <row r="13" spans="1:9">
      <c r="A13" s="477" t="s">
        <v>185</v>
      </c>
      <c r="B13" s="477" t="s">
        <v>186</v>
      </c>
      <c r="C13" s="477" t="s">
        <v>187</v>
      </c>
      <c r="D13" s="477" t="s">
        <v>188</v>
      </c>
      <c r="E13" s="477" t="s">
        <v>189</v>
      </c>
      <c r="F13" s="477"/>
      <c r="G13" s="478" t="s">
        <v>166</v>
      </c>
      <c r="H13" s="485" t="s">
        <v>190</v>
      </c>
      <c r="I13" s="486"/>
    </row>
    <row r="14" spans="1:9">
      <c r="A14" s="477"/>
      <c r="B14" s="477"/>
      <c r="C14" s="477"/>
      <c r="D14" s="477"/>
      <c r="E14" s="477"/>
      <c r="F14" s="477"/>
      <c r="G14" s="478"/>
      <c r="H14" s="487" t="s">
        <v>191</v>
      </c>
      <c r="I14" s="488"/>
    </row>
    <row r="15" spans="1:9">
      <c r="A15" s="477"/>
      <c r="B15" s="477"/>
      <c r="C15" s="477"/>
      <c r="D15" s="477"/>
      <c r="E15" s="91" t="s">
        <v>192</v>
      </c>
      <c r="F15" s="250" t="s">
        <v>193</v>
      </c>
      <c r="G15" s="478"/>
      <c r="H15" s="91" t="s">
        <v>194</v>
      </c>
      <c r="I15" s="91" t="s">
        <v>195</v>
      </c>
    </row>
    <row r="16" spans="1:9">
      <c r="A16" s="91" t="s">
        <v>196</v>
      </c>
      <c r="B16" s="91" t="s">
        <v>197</v>
      </c>
      <c r="C16" s="91" t="s">
        <v>198</v>
      </c>
      <c r="D16" s="118" t="s">
        <v>199</v>
      </c>
      <c r="E16" s="118" t="s">
        <v>200</v>
      </c>
      <c r="F16" s="251" t="s">
        <v>201</v>
      </c>
      <c r="G16" s="93" t="s">
        <v>202</v>
      </c>
      <c r="H16" s="119" t="s">
        <v>203</v>
      </c>
      <c r="I16" s="119" t="s">
        <v>204</v>
      </c>
    </row>
    <row r="17" spans="1:9" ht="47.25" customHeight="1">
      <c r="A17" s="276">
        <v>1</v>
      </c>
      <c r="B17" s="96" t="s">
        <v>408</v>
      </c>
      <c r="C17" s="114" t="s">
        <v>417</v>
      </c>
      <c r="D17" s="97" t="s">
        <v>531</v>
      </c>
      <c r="E17" s="120"/>
      <c r="F17" s="125">
        <v>256</v>
      </c>
      <c r="G17" s="100">
        <v>1475120</v>
      </c>
      <c r="H17" s="100">
        <v>0</v>
      </c>
      <c r="I17" s="100">
        <v>0</v>
      </c>
    </row>
    <row r="18" spans="1:9" ht="67.5" customHeight="1">
      <c r="A18" s="276">
        <v>2</v>
      </c>
      <c r="B18" s="96"/>
      <c r="C18" s="114" t="s">
        <v>530</v>
      </c>
      <c r="D18" s="97" t="s">
        <v>534</v>
      </c>
      <c r="E18" s="120"/>
      <c r="F18" s="125">
        <v>257</v>
      </c>
      <c r="G18" s="100">
        <v>100000</v>
      </c>
      <c r="H18" s="100">
        <v>0</v>
      </c>
      <c r="I18" s="100">
        <v>0</v>
      </c>
    </row>
    <row r="19" spans="1:9" ht="47.25" customHeight="1">
      <c r="A19" s="276">
        <v>3</v>
      </c>
      <c r="B19" s="96"/>
      <c r="C19" s="114" t="s">
        <v>423</v>
      </c>
      <c r="D19" s="97" t="s">
        <v>529</v>
      </c>
      <c r="E19" s="120"/>
      <c r="F19" s="125">
        <v>258</v>
      </c>
      <c r="G19" s="100">
        <v>1999900</v>
      </c>
      <c r="H19" s="100">
        <v>0</v>
      </c>
      <c r="I19" s="100">
        <v>0</v>
      </c>
    </row>
    <row r="20" spans="1:9" ht="48" customHeight="1">
      <c r="A20" s="276">
        <v>4</v>
      </c>
      <c r="B20" s="96"/>
      <c r="C20" s="114" t="s">
        <v>422</v>
      </c>
      <c r="D20" s="97" t="s">
        <v>529</v>
      </c>
      <c r="E20" s="120"/>
      <c r="F20" s="125">
        <v>259</v>
      </c>
      <c r="G20" s="100">
        <v>1443500</v>
      </c>
      <c r="H20" s="100">
        <v>0</v>
      </c>
      <c r="I20" s="100">
        <v>0</v>
      </c>
    </row>
    <row r="21" spans="1:9" ht="18.75" customHeight="1">
      <c r="A21" s="476" t="s">
        <v>208</v>
      </c>
      <c r="B21" s="476"/>
      <c r="C21" s="476"/>
      <c r="D21" s="476"/>
      <c r="E21" s="476"/>
      <c r="F21" s="476"/>
      <c r="G21" s="102">
        <f>SUM(G17:G20)</f>
        <v>5018520</v>
      </c>
      <c r="H21" s="102">
        <f t="shared" ref="H21:I21" si="0">SUM(H17:H20)</f>
        <v>0</v>
      </c>
      <c r="I21" s="102">
        <f t="shared" si="0"/>
        <v>0</v>
      </c>
    </row>
    <row r="22" spans="1:9">
      <c r="A22" s="274"/>
      <c r="B22" s="274"/>
      <c r="C22" s="105"/>
      <c r="D22" s="105"/>
      <c r="E22" s="111"/>
      <c r="F22" s="252"/>
      <c r="G22" s="108"/>
      <c r="H22" s="122"/>
      <c r="I22" s="122"/>
    </row>
    <row r="23" spans="1:9">
      <c r="A23" s="275" t="s">
        <v>209</v>
      </c>
      <c r="B23" s="110"/>
      <c r="C23" s="105"/>
      <c r="D23" s="105"/>
      <c r="E23" s="111"/>
      <c r="F23" s="253"/>
      <c r="G23" s="108"/>
    </row>
    <row r="24" spans="1:9">
      <c r="A24" s="111" t="s">
        <v>210</v>
      </c>
      <c r="B24" s="110"/>
      <c r="C24" s="105"/>
      <c r="D24" s="105"/>
      <c r="E24" s="123"/>
      <c r="F24" s="253"/>
      <c r="G24" s="108"/>
    </row>
    <row r="25" spans="1:9">
      <c r="A25" s="274"/>
      <c r="B25" s="105"/>
      <c r="C25" s="105"/>
      <c r="D25" s="105"/>
      <c r="E25" s="105"/>
      <c r="F25" s="254"/>
      <c r="G25" s="108"/>
      <c r="H25" s="124"/>
      <c r="I25" s="124"/>
    </row>
    <row r="26" spans="1:9">
      <c r="A26" s="479" t="s">
        <v>211</v>
      </c>
      <c r="B26" s="479"/>
      <c r="C26" s="479"/>
      <c r="D26" s="479"/>
      <c r="E26" s="479"/>
      <c r="F26" s="479"/>
      <c r="G26" s="479"/>
      <c r="H26" s="479"/>
      <c r="I26" s="479"/>
    </row>
    <row r="27" spans="1:9">
      <c r="A27" s="274"/>
      <c r="B27" s="105"/>
      <c r="C27" s="105"/>
      <c r="D27" s="105"/>
      <c r="E27" s="105"/>
      <c r="F27" s="254"/>
      <c r="G27" s="108"/>
      <c r="H27" s="124"/>
      <c r="I27" s="124"/>
    </row>
    <row r="28" spans="1:9">
      <c r="A28" s="480" t="s">
        <v>212</v>
      </c>
      <c r="B28" s="480"/>
      <c r="C28" s="480"/>
      <c r="D28" s="111"/>
      <c r="E28" s="105"/>
      <c r="F28" s="254"/>
      <c r="G28" s="502" t="s">
        <v>213</v>
      </c>
      <c r="H28" s="502"/>
      <c r="I28" s="502"/>
    </row>
    <row r="29" spans="1:9">
      <c r="A29" s="274"/>
      <c r="B29" s="105"/>
      <c r="C29" s="105"/>
      <c r="D29" s="105"/>
      <c r="E29" s="105"/>
      <c r="F29" s="254"/>
      <c r="G29" s="108"/>
      <c r="H29" s="124"/>
      <c r="I29" s="124"/>
    </row>
    <row r="30" spans="1:9">
      <c r="A30" s="274"/>
      <c r="B30" s="105"/>
      <c r="C30" s="105"/>
      <c r="D30" s="105"/>
      <c r="E30" s="105"/>
      <c r="F30" s="254"/>
      <c r="G30" s="108"/>
    </row>
    <row r="31" spans="1:9">
      <c r="A31" s="482" t="s">
        <v>214</v>
      </c>
      <c r="B31" s="482"/>
      <c r="C31" s="482"/>
      <c r="D31" s="105"/>
      <c r="E31" s="105"/>
      <c r="F31" s="254"/>
      <c r="G31" s="482" t="s">
        <v>215</v>
      </c>
      <c r="H31" s="482"/>
      <c r="I31" s="482"/>
    </row>
    <row r="32" spans="1:9">
      <c r="A32" s="480" t="s">
        <v>216</v>
      </c>
      <c r="B32" s="480"/>
      <c r="C32" s="480"/>
      <c r="D32" s="105"/>
      <c r="E32" s="105"/>
      <c r="F32" s="254"/>
      <c r="G32" s="502" t="s">
        <v>217</v>
      </c>
      <c r="H32" s="502"/>
      <c r="I32" s="502"/>
    </row>
    <row r="33" spans="1:9">
      <c r="A33" s="274"/>
      <c r="B33" s="274"/>
      <c r="C33" s="274"/>
      <c r="D33" s="105"/>
      <c r="E33" s="105"/>
      <c r="F33" s="254"/>
      <c r="G33" s="280"/>
      <c r="H33" s="280"/>
      <c r="I33" s="280"/>
    </row>
    <row r="34" spans="1:9">
      <c r="A34" s="274"/>
      <c r="B34" s="274"/>
      <c r="C34" s="274"/>
      <c r="D34" s="105"/>
      <c r="E34" s="105"/>
      <c r="F34" s="254"/>
      <c r="G34" s="280"/>
      <c r="H34" s="280"/>
      <c r="I34" s="280"/>
    </row>
    <row r="35" spans="1:9">
      <c r="A35" s="274"/>
      <c r="B35" s="274"/>
      <c r="C35" s="274"/>
      <c r="D35" s="105"/>
      <c r="E35" s="105"/>
      <c r="F35" s="254"/>
      <c r="G35" s="280"/>
      <c r="H35" s="280"/>
      <c r="I35" s="280"/>
    </row>
    <row r="36" spans="1:9">
      <c r="A36" s="274"/>
      <c r="B36" s="274"/>
      <c r="C36" s="274"/>
      <c r="D36" s="105"/>
      <c r="E36" s="105"/>
      <c r="F36" s="254"/>
      <c r="G36" s="280"/>
      <c r="H36" s="280"/>
      <c r="I36" s="280"/>
    </row>
    <row r="37" spans="1:9">
      <c r="A37" s="274"/>
      <c r="B37" s="274"/>
      <c r="C37" s="274"/>
      <c r="D37" s="105"/>
      <c r="E37" s="105"/>
      <c r="F37" s="254"/>
      <c r="G37" s="280"/>
      <c r="H37" s="280"/>
      <c r="I37" s="280"/>
    </row>
    <row r="55" spans="1:9">
      <c r="A55" s="468" t="s">
        <v>172</v>
      </c>
      <c r="B55" s="468"/>
      <c r="C55" s="468"/>
      <c r="D55" s="468"/>
      <c r="E55" s="468"/>
      <c r="F55" s="468"/>
      <c r="G55" s="468"/>
      <c r="H55" s="468"/>
      <c r="I55" s="468"/>
    </row>
    <row r="56" spans="1:9">
      <c r="A56" s="281"/>
      <c r="B56" s="281"/>
      <c r="C56" s="281"/>
      <c r="D56" s="116" t="s">
        <v>173</v>
      </c>
      <c r="E56" s="281"/>
      <c r="F56" s="246"/>
      <c r="G56" s="82"/>
    </row>
    <row r="57" spans="1:9">
      <c r="A57" s="281"/>
      <c r="B57" s="281"/>
      <c r="C57" s="281"/>
      <c r="D57" s="281"/>
      <c r="E57" s="281"/>
      <c r="F57" s="246"/>
      <c r="G57" s="82"/>
    </row>
    <row r="58" spans="1:9">
      <c r="A58" s="469" t="s">
        <v>174</v>
      </c>
      <c r="B58" s="469"/>
      <c r="C58" s="469"/>
      <c r="D58" s="282" t="s">
        <v>175</v>
      </c>
      <c r="E58" s="117"/>
      <c r="F58" s="247"/>
      <c r="G58" s="84"/>
    </row>
    <row r="59" spans="1:9">
      <c r="A59" s="469" t="s">
        <v>176</v>
      </c>
      <c r="B59" s="469"/>
      <c r="C59" s="469"/>
      <c r="D59" s="282" t="s">
        <v>260</v>
      </c>
      <c r="E59" s="117"/>
      <c r="F59" s="247"/>
      <c r="G59" s="84"/>
    </row>
    <row r="60" spans="1:9">
      <c r="A60" s="469" t="s">
        <v>178</v>
      </c>
      <c r="B60" s="469"/>
      <c r="C60" s="469"/>
      <c r="D60" s="282" t="s">
        <v>179</v>
      </c>
      <c r="E60" s="117"/>
      <c r="F60" s="247"/>
      <c r="G60" s="84"/>
    </row>
    <row r="61" spans="1:9">
      <c r="A61" s="469" t="s">
        <v>180</v>
      </c>
      <c r="B61" s="469"/>
      <c r="C61" s="469"/>
      <c r="D61" s="282" t="s">
        <v>250</v>
      </c>
      <c r="E61" s="117"/>
      <c r="F61" s="247"/>
      <c r="G61" s="84"/>
    </row>
    <row r="62" spans="1:9">
      <c r="A62" s="283"/>
      <c r="B62" s="470"/>
      <c r="C62" s="470"/>
      <c r="D62" s="283"/>
      <c r="E62" s="117"/>
      <c r="F62" s="484"/>
      <c r="G62" s="484"/>
    </row>
    <row r="63" spans="1:9">
      <c r="A63" s="87" t="s">
        <v>182</v>
      </c>
      <c r="B63" s="87"/>
      <c r="C63" s="87"/>
      <c r="D63" s="87"/>
      <c r="E63" s="87"/>
      <c r="F63" s="248"/>
      <c r="G63" s="88"/>
    </row>
    <row r="64" spans="1:9">
      <c r="A64" s="87" t="s">
        <v>183</v>
      </c>
      <c r="B64" s="87"/>
      <c r="C64" s="87"/>
      <c r="D64" s="87"/>
      <c r="E64" s="87"/>
      <c r="F64" s="248"/>
      <c r="G64" s="88"/>
    </row>
    <row r="65" spans="1:9">
      <c r="A65" s="87" t="s">
        <v>184</v>
      </c>
      <c r="B65" s="87"/>
      <c r="C65" s="87"/>
      <c r="D65" s="87"/>
      <c r="E65" s="87"/>
      <c r="F65" s="248"/>
      <c r="G65" s="88"/>
    </row>
    <row r="66" spans="1:9">
      <c r="A66" s="282"/>
      <c r="B66" s="282"/>
      <c r="C66" s="282"/>
      <c r="D66" s="282"/>
      <c r="E66" s="282"/>
      <c r="F66" s="249"/>
      <c r="G66" s="83"/>
    </row>
    <row r="67" spans="1:9">
      <c r="A67" s="477" t="s">
        <v>185</v>
      </c>
      <c r="B67" s="477" t="s">
        <v>186</v>
      </c>
      <c r="C67" s="477" t="s">
        <v>187</v>
      </c>
      <c r="D67" s="477" t="s">
        <v>188</v>
      </c>
      <c r="E67" s="477" t="s">
        <v>189</v>
      </c>
      <c r="F67" s="477"/>
      <c r="G67" s="478" t="s">
        <v>166</v>
      </c>
      <c r="H67" s="485" t="s">
        <v>190</v>
      </c>
      <c r="I67" s="486"/>
    </row>
    <row r="68" spans="1:9">
      <c r="A68" s="477"/>
      <c r="B68" s="477"/>
      <c r="C68" s="477"/>
      <c r="D68" s="477"/>
      <c r="E68" s="477"/>
      <c r="F68" s="477"/>
      <c r="G68" s="478"/>
      <c r="H68" s="487" t="s">
        <v>191</v>
      </c>
      <c r="I68" s="488"/>
    </row>
    <row r="69" spans="1:9">
      <c r="A69" s="477"/>
      <c r="B69" s="477"/>
      <c r="C69" s="477"/>
      <c r="D69" s="477"/>
      <c r="E69" s="91" t="s">
        <v>192</v>
      </c>
      <c r="F69" s="250" t="s">
        <v>193</v>
      </c>
      <c r="G69" s="478"/>
      <c r="H69" s="91" t="s">
        <v>194</v>
      </c>
      <c r="I69" s="91" t="s">
        <v>195</v>
      </c>
    </row>
    <row r="70" spans="1:9">
      <c r="A70" s="91" t="s">
        <v>196</v>
      </c>
      <c r="B70" s="91" t="s">
        <v>197</v>
      </c>
      <c r="C70" s="91" t="s">
        <v>198</v>
      </c>
      <c r="D70" s="118" t="s">
        <v>199</v>
      </c>
      <c r="E70" s="118" t="s">
        <v>200</v>
      </c>
      <c r="F70" s="251" t="s">
        <v>201</v>
      </c>
      <c r="G70" s="93" t="s">
        <v>202</v>
      </c>
      <c r="H70" s="119" t="s">
        <v>203</v>
      </c>
      <c r="I70" s="119" t="s">
        <v>204</v>
      </c>
    </row>
    <row r="71" spans="1:9" ht="81.75" customHeight="1">
      <c r="A71" s="284">
        <v>1</v>
      </c>
      <c r="B71" s="96" t="s">
        <v>251</v>
      </c>
      <c r="C71" s="97" t="s">
        <v>536</v>
      </c>
      <c r="D71" s="97" t="s">
        <v>535</v>
      </c>
      <c r="E71" s="120"/>
      <c r="F71" s="125">
        <v>260</v>
      </c>
      <c r="G71" s="100">
        <v>20000000</v>
      </c>
      <c r="H71" s="100">
        <v>0</v>
      </c>
      <c r="I71" s="100">
        <v>0</v>
      </c>
    </row>
    <row r="72" spans="1:9" ht="81.75" customHeight="1">
      <c r="A72" s="284">
        <v>2</v>
      </c>
      <c r="B72" s="96"/>
      <c r="C72" s="114" t="s">
        <v>537</v>
      </c>
      <c r="D72" s="97" t="s">
        <v>541</v>
      </c>
      <c r="E72" s="120"/>
      <c r="F72" s="125">
        <v>261</v>
      </c>
      <c r="G72" s="100">
        <v>6500000</v>
      </c>
      <c r="H72" s="100">
        <v>0</v>
      </c>
      <c r="I72" s="100">
        <v>0</v>
      </c>
    </row>
    <row r="73" spans="1:9" ht="82.5" customHeight="1">
      <c r="A73" s="284">
        <v>3</v>
      </c>
      <c r="B73" s="96"/>
      <c r="C73" s="114" t="s">
        <v>538</v>
      </c>
      <c r="D73" s="97" t="s">
        <v>540</v>
      </c>
      <c r="E73" s="120"/>
      <c r="F73" s="125">
        <v>262</v>
      </c>
      <c r="G73" s="100">
        <v>7500000</v>
      </c>
      <c r="H73" s="100">
        <v>0</v>
      </c>
      <c r="I73" s="100">
        <v>0</v>
      </c>
    </row>
    <row r="74" spans="1:9" ht="102" customHeight="1">
      <c r="A74" s="284">
        <v>4</v>
      </c>
      <c r="B74" s="96"/>
      <c r="C74" s="114" t="s">
        <v>536</v>
      </c>
      <c r="D74" s="97" t="s">
        <v>539</v>
      </c>
      <c r="E74" s="120"/>
      <c r="F74" s="125">
        <v>263</v>
      </c>
      <c r="G74" s="100">
        <v>9000000</v>
      </c>
      <c r="H74" s="100">
        <v>0</v>
      </c>
      <c r="I74" s="100">
        <v>0</v>
      </c>
    </row>
    <row r="75" spans="1:9" ht="20.25" customHeight="1">
      <c r="A75" s="476" t="s">
        <v>208</v>
      </c>
      <c r="B75" s="476"/>
      <c r="C75" s="476"/>
      <c r="D75" s="476"/>
      <c r="E75" s="476"/>
      <c r="F75" s="476"/>
      <c r="G75" s="102">
        <f>SUM(G71:G74)</f>
        <v>43000000</v>
      </c>
      <c r="H75" s="102">
        <f t="shared" ref="H75:I75" si="1">SUM(H71:H74)</f>
        <v>0</v>
      </c>
      <c r="I75" s="102">
        <f t="shared" si="1"/>
        <v>0</v>
      </c>
    </row>
    <row r="76" spans="1:9">
      <c r="A76" s="286"/>
      <c r="B76" s="286"/>
      <c r="C76" s="105"/>
      <c r="D76" s="105"/>
      <c r="E76" s="111"/>
      <c r="F76" s="252"/>
      <c r="G76" s="108"/>
      <c r="H76" s="122"/>
      <c r="I76" s="122"/>
    </row>
    <row r="77" spans="1:9">
      <c r="A77" s="285" t="s">
        <v>209</v>
      </c>
      <c r="B77" s="110"/>
      <c r="C77" s="105"/>
      <c r="D77" s="105"/>
      <c r="E77" s="111"/>
      <c r="F77" s="253"/>
      <c r="G77" s="108"/>
    </row>
    <row r="78" spans="1:9">
      <c r="A78" s="111" t="s">
        <v>210</v>
      </c>
      <c r="B78" s="110"/>
      <c r="C78" s="105"/>
      <c r="D78" s="105"/>
      <c r="E78" s="123"/>
      <c r="F78" s="253"/>
      <c r="G78" s="108"/>
    </row>
    <row r="79" spans="1:9">
      <c r="A79" s="286"/>
      <c r="B79" s="105"/>
      <c r="C79" s="105"/>
      <c r="D79" s="105"/>
      <c r="E79" s="105"/>
      <c r="F79" s="254"/>
      <c r="G79" s="108"/>
      <c r="H79" s="124"/>
      <c r="I79" s="124"/>
    </row>
    <row r="80" spans="1:9">
      <c r="A80" s="479" t="s">
        <v>211</v>
      </c>
      <c r="B80" s="479"/>
      <c r="C80" s="479"/>
      <c r="D80" s="479"/>
      <c r="E80" s="479"/>
      <c r="F80" s="479"/>
      <c r="G80" s="479"/>
      <c r="H80" s="479"/>
      <c r="I80" s="479"/>
    </row>
    <row r="81" spans="1:9">
      <c r="A81" s="286"/>
      <c r="B81" s="105"/>
      <c r="C81" s="105"/>
      <c r="D81" s="105"/>
      <c r="E81" s="105"/>
      <c r="F81" s="254"/>
      <c r="G81" s="108"/>
      <c r="H81" s="124"/>
      <c r="I81" s="124"/>
    </row>
    <row r="82" spans="1:9">
      <c r="A82" s="480" t="s">
        <v>212</v>
      </c>
      <c r="B82" s="480"/>
      <c r="C82" s="480"/>
      <c r="D82" s="111"/>
      <c r="E82" s="105"/>
      <c r="F82" s="254"/>
      <c r="G82" s="502" t="s">
        <v>213</v>
      </c>
      <c r="H82" s="502"/>
      <c r="I82" s="502"/>
    </row>
    <row r="83" spans="1:9">
      <c r="A83" s="286"/>
      <c r="B83" s="105"/>
      <c r="C83" s="105"/>
      <c r="D83" s="105"/>
      <c r="E83" s="105"/>
      <c r="F83" s="254"/>
      <c r="G83" s="108"/>
      <c r="H83" s="124"/>
      <c r="I83" s="124"/>
    </row>
    <row r="84" spans="1:9">
      <c r="A84" s="286"/>
      <c r="B84" s="105"/>
      <c r="C84" s="105"/>
      <c r="D84" s="105"/>
      <c r="E84" s="105"/>
      <c r="F84" s="254"/>
      <c r="G84" s="108"/>
    </row>
    <row r="85" spans="1:9">
      <c r="A85" s="482" t="s">
        <v>214</v>
      </c>
      <c r="B85" s="482"/>
      <c r="C85" s="482"/>
      <c r="D85" s="105"/>
      <c r="E85" s="105"/>
      <c r="F85" s="254"/>
      <c r="G85" s="482" t="s">
        <v>215</v>
      </c>
      <c r="H85" s="482"/>
      <c r="I85" s="482"/>
    </row>
    <row r="86" spans="1:9">
      <c r="A86" s="480" t="s">
        <v>216</v>
      </c>
      <c r="B86" s="480"/>
      <c r="C86" s="480"/>
      <c r="D86" s="105"/>
      <c r="E86" s="105"/>
      <c r="F86" s="254"/>
      <c r="G86" s="502" t="s">
        <v>217</v>
      </c>
      <c r="H86" s="502"/>
      <c r="I86" s="502"/>
    </row>
    <row r="87" spans="1:9">
      <c r="A87" s="286"/>
      <c r="B87" s="286"/>
      <c r="C87" s="286"/>
      <c r="D87" s="105"/>
      <c r="E87" s="105"/>
      <c r="F87" s="254"/>
      <c r="G87" s="287"/>
      <c r="H87" s="287"/>
      <c r="I87" s="287"/>
    </row>
    <row r="88" spans="1:9">
      <c r="A88" s="286"/>
      <c r="B88" s="286"/>
      <c r="C88" s="286"/>
      <c r="D88" s="105"/>
      <c r="E88" s="105"/>
      <c r="F88" s="254"/>
      <c r="G88" s="287"/>
      <c r="H88" s="287"/>
      <c r="I88" s="287"/>
    </row>
    <row r="89" spans="1:9">
      <c r="A89" s="286"/>
      <c r="B89" s="286"/>
      <c r="C89" s="286"/>
      <c r="D89" s="105"/>
      <c r="E89" s="105"/>
      <c r="F89" s="254"/>
      <c r="G89" s="287"/>
      <c r="H89" s="287"/>
      <c r="I89" s="287"/>
    </row>
    <row r="90" spans="1:9">
      <c r="A90" s="286"/>
      <c r="B90" s="286"/>
      <c r="C90" s="286"/>
      <c r="D90" s="105"/>
      <c r="E90" s="105"/>
      <c r="F90" s="254"/>
      <c r="G90" s="287"/>
      <c r="H90" s="287"/>
      <c r="I90" s="287"/>
    </row>
    <row r="91" spans="1:9">
      <c r="A91" s="286"/>
      <c r="B91" s="286"/>
      <c r="C91" s="286"/>
      <c r="D91" s="105"/>
      <c r="E91" s="105"/>
      <c r="F91" s="254"/>
      <c r="G91" s="287"/>
      <c r="H91" s="287"/>
      <c r="I91" s="287"/>
    </row>
  </sheetData>
  <mergeCells count="46">
    <mergeCell ref="B13:B15"/>
    <mergeCell ref="C13:C15"/>
    <mergeCell ref="D13:D15"/>
    <mergeCell ref="E13:F14"/>
    <mergeCell ref="G13:G15"/>
    <mergeCell ref="A1:I1"/>
    <mergeCell ref="A4:C4"/>
    <mergeCell ref="A5:C5"/>
    <mergeCell ref="A6:C6"/>
    <mergeCell ref="A7:C7"/>
    <mergeCell ref="B8:C8"/>
    <mergeCell ref="F8:G8"/>
    <mergeCell ref="A55:I55"/>
    <mergeCell ref="A58:C58"/>
    <mergeCell ref="A59:C59"/>
    <mergeCell ref="A31:C31"/>
    <mergeCell ref="G31:I31"/>
    <mergeCell ref="A32:C32"/>
    <mergeCell ref="G32:I32"/>
    <mergeCell ref="H13:I13"/>
    <mergeCell ref="H14:I14"/>
    <mergeCell ref="A21:F21"/>
    <mergeCell ref="A26:I26"/>
    <mergeCell ref="A28:C28"/>
    <mergeCell ref="G28:I28"/>
    <mergeCell ref="A13:A15"/>
    <mergeCell ref="A60:C60"/>
    <mergeCell ref="A61:C61"/>
    <mergeCell ref="B62:C62"/>
    <mergeCell ref="F62:G62"/>
    <mergeCell ref="A67:A69"/>
    <mergeCell ref="B67:B69"/>
    <mergeCell ref="C67:C69"/>
    <mergeCell ref="D67:D69"/>
    <mergeCell ref="E67:F68"/>
    <mergeCell ref="G67:G69"/>
    <mergeCell ref="A85:C85"/>
    <mergeCell ref="G85:I85"/>
    <mergeCell ref="A86:C86"/>
    <mergeCell ref="G86:I86"/>
    <mergeCell ref="H67:I67"/>
    <mergeCell ref="H68:I68"/>
    <mergeCell ref="A75:F75"/>
    <mergeCell ref="A80:I80"/>
    <mergeCell ref="A82:C82"/>
    <mergeCell ref="G82:I82"/>
  </mergeCells>
  <pageMargins left="0.45" right="0.25" top="0.75" bottom="0.75" header="0.3" footer="0.3"/>
  <pageSetup paperSize="5" scale="95" orientation="portrait" horizontalDpi="0" verticalDpi="0" r:id="rId1"/>
</worksheet>
</file>

<file path=xl/worksheets/sheet14.xml><?xml version="1.0" encoding="utf-8"?>
<worksheet xmlns="http://schemas.openxmlformats.org/spreadsheetml/2006/main" xmlns:r="http://schemas.openxmlformats.org/officeDocument/2006/relationships">
  <dimension ref="A1:I156"/>
  <sheetViews>
    <sheetView view="pageBreakPreview" topLeftCell="A61" zoomScaleSheetLayoutView="100" workbookViewId="0">
      <selection activeCell="E69" sqref="E69"/>
    </sheetView>
  </sheetViews>
  <sheetFormatPr defaultRowHeight="15"/>
  <cols>
    <col min="1" max="1" width="3.42578125" customWidth="1"/>
    <col min="2" max="2" width="9" customWidth="1"/>
    <col min="3" max="3" width="12.85546875" customWidth="1"/>
    <col min="4" max="4" width="28.85546875" customWidth="1"/>
    <col min="6" max="6" width="9.28515625" bestFit="1" customWidth="1"/>
    <col min="7" max="7" width="10.5703125" bestFit="1" customWidth="1"/>
    <col min="8" max="8" width="9.7109375" bestFit="1" customWidth="1"/>
    <col min="9" max="9" width="9.28515625" bestFit="1" customWidth="1"/>
    <col min="16" max="16" width="13.42578125" customWidth="1"/>
    <col min="18" max="18" width="14.7109375" customWidth="1"/>
  </cols>
  <sheetData>
    <row r="1" spans="1:9">
      <c r="A1" s="468" t="s">
        <v>172</v>
      </c>
      <c r="B1" s="468"/>
      <c r="C1" s="468"/>
      <c r="D1" s="468"/>
      <c r="E1" s="468"/>
      <c r="F1" s="468"/>
      <c r="G1" s="468"/>
      <c r="H1" s="468"/>
      <c r="I1" s="468"/>
    </row>
    <row r="2" spans="1:9">
      <c r="A2" s="301"/>
      <c r="B2" s="301"/>
      <c r="C2" s="301"/>
      <c r="D2" s="116" t="s">
        <v>173</v>
      </c>
      <c r="E2" s="301"/>
      <c r="F2" s="246"/>
      <c r="G2" s="82"/>
    </row>
    <row r="3" spans="1:9">
      <c r="A3" s="301"/>
      <c r="B3" s="301"/>
      <c r="C3" s="301"/>
      <c r="D3" s="301"/>
      <c r="E3" s="301"/>
      <c r="F3" s="246"/>
      <c r="G3" s="82"/>
    </row>
    <row r="4" spans="1:9">
      <c r="A4" s="469" t="s">
        <v>174</v>
      </c>
      <c r="B4" s="469"/>
      <c r="C4" s="469"/>
      <c r="D4" s="302" t="s">
        <v>175</v>
      </c>
      <c r="E4" s="117"/>
      <c r="F4" s="247"/>
      <c r="G4" s="84"/>
    </row>
    <row r="5" spans="1:9">
      <c r="A5" s="469" t="s">
        <v>176</v>
      </c>
      <c r="B5" s="469"/>
      <c r="C5" s="469"/>
      <c r="D5" s="302" t="s">
        <v>260</v>
      </c>
      <c r="E5" s="117"/>
      <c r="F5" s="247"/>
      <c r="G5" s="84"/>
    </row>
    <row r="6" spans="1:9">
      <c r="A6" s="469" t="s">
        <v>178</v>
      </c>
      <c r="B6" s="469"/>
      <c r="C6" s="469"/>
      <c r="D6" s="302" t="s">
        <v>179</v>
      </c>
      <c r="E6" s="117"/>
      <c r="F6" s="247"/>
      <c r="G6" s="84"/>
    </row>
    <row r="7" spans="1:9">
      <c r="A7" s="469" t="s">
        <v>180</v>
      </c>
      <c r="B7" s="469"/>
      <c r="C7" s="469"/>
      <c r="D7" s="310" t="s">
        <v>413</v>
      </c>
      <c r="E7" s="117"/>
      <c r="F7" s="247"/>
      <c r="G7" s="84"/>
    </row>
    <row r="8" spans="1:9">
      <c r="A8" s="303"/>
      <c r="B8" s="470"/>
      <c r="C8" s="470"/>
      <c r="D8" s="303"/>
      <c r="E8" s="117"/>
      <c r="F8" s="484"/>
      <c r="G8" s="484"/>
    </row>
    <row r="9" spans="1:9">
      <c r="A9" s="87" t="s">
        <v>182</v>
      </c>
      <c r="B9" s="87"/>
      <c r="C9" s="87"/>
      <c r="D9" s="87"/>
      <c r="E9" s="87"/>
      <c r="F9" s="248"/>
      <c r="G9" s="88"/>
    </row>
    <row r="10" spans="1:9">
      <c r="A10" s="87" t="s">
        <v>183</v>
      </c>
      <c r="B10" s="87"/>
      <c r="C10" s="87"/>
      <c r="D10" s="87"/>
      <c r="E10" s="87"/>
      <c r="F10" s="248"/>
      <c r="G10" s="88"/>
    </row>
    <row r="11" spans="1:9">
      <c r="A11" s="87" t="s">
        <v>184</v>
      </c>
      <c r="B11" s="87"/>
      <c r="C11" s="87"/>
      <c r="D11" s="87"/>
      <c r="E11" s="87"/>
      <c r="F11" s="248"/>
      <c r="G11" s="88"/>
    </row>
    <row r="12" spans="1:9">
      <c r="A12" s="302"/>
      <c r="B12" s="302"/>
      <c r="C12" s="302"/>
      <c r="D12" s="302"/>
      <c r="E12" s="302"/>
      <c r="F12" s="249"/>
      <c r="G12" s="83"/>
    </row>
    <row r="13" spans="1:9">
      <c r="A13" s="477" t="s">
        <v>185</v>
      </c>
      <c r="B13" s="477" t="s">
        <v>186</v>
      </c>
      <c r="C13" s="477" t="s">
        <v>187</v>
      </c>
      <c r="D13" s="477" t="s">
        <v>188</v>
      </c>
      <c r="E13" s="477" t="s">
        <v>189</v>
      </c>
      <c r="F13" s="477"/>
      <c r="G13" s="478" t="s">
        <v>166</v>
      </c>
      <c r="H13" s="485" t="s">
        <v>190</v>
      </c>
      <c r="I13" s="486"/>
    </row>
    <row r="14" spans="1:9">
      <c r="A14" s="477"/>
      <c r="B14" s="477"/>
      <c r="C14" s="477"/>
      <c r="D14" s="477"/>
      <c r="E14" s="477"/>
      <c r="F14" s="477"/>
      <c r="G14" s="478"/>
      <c r="H14" s="487" t="s">
        <v>191</v>
      </c>
      <c r="I14" s="488"/>
    </row>
    <row r="15" spans="1:9">
      <c r="A15" s="477"/>
      <c r="B15" s="477"/>
      <c r="C15" s="477"/>
      <c r="D15" s="477"/>
      <c r="E15" s="91" t="s">
        <v>192</v>
      </c>
      <c r="F15" s="250" t="s">
        <v>193</v>
      </c>
      <c r="G15" s="478"/>
      <c r="H15" s="91" t="s">
        <v>194</v>
      </c>
      <c r="I15" s="91" t="s">
        <v>195</v>
      </c>
    </row>
    <row r="16" spans="1:9">
      <c r="A16" s="91" t="s">
        <v>196</v>
      </c>
      <c r="B16" s="91" t="s">
        <v>197</v>
      </c>
      <c r="C16" s="91" t="s">
        <v>198</v>
      </c>
      <c r="D16" s="118" t="s">
        <v>199</v>
      </c>
      <c r="E16" s="118" t="s">
        <v>200</v>
      </c>
      <c r="F16" s="251" t="s">
        <v>201</v>
      </c>
      <c r="G16" s="93" t="s">
        <v>202</v>
      </c>
      <c r="H16" s="119" t="s">
        <v>203</v>
      </c>
      <c r="I16" s="119" t="s">
        <v>204</v>
      </c>
    </row>
    <row r="17" spans="1:9" ht="48" customHeight="1">
      <c r="A17" s="304">
        <v>1</v>
      </c>
      <c r="B17" s="96" t="s">
        <v>412</v>
      </c>
      <c r="C17" s="114" t="s">
        <v>548</v>
      </c>
      <c r="D17" s="97" t="s">
        <v>546</v>
      </c>
      <c r="E17" s="120"/>
      <c r="F17" s="125">
        <v>289</v>
      </c>
      <c r="G17" s="100">
        <v>40000000</v>
      </c>
      <c r="H17" s="100">
        <v>3636364</v>
      </c>
      <c r="I17" s="100">
        <v>727273</v>
      </c>
    </row>
    <row r="18" spans="1:9" ht="36.75" customHeight="1">
      <c r="A18" s="304">
        <v>2</v>
      </c>
      <c r="B18" s="96"/>
      <c r="C18" s="114" t="s">
        <v>549</v>
      </c>
      <c r="D18" s="97" t="s">
        <v>547</v>
      </c>
      <c r="E18" s="120"/>
      <c r="F18" s="125">
        <v>290</v>
      </c>
      <c r="G18" s="100">
        <v>8500000</v>
      </c>
      <c r="H18" s="100">
        <v>772727</v>
      </c>
      <c r="I18" s="100">
        <v>309091</v>
      </c>
    </row>
    <row r="19" spans="1:9" ht="22.5" customHeight="1">
      <c r="A19" s="476" t="s">
        <v>208</v>
      </c>
      <c r="B19" s="476"/>
      <c r="C19" s="476"/>
      <c r="D19" s="476"/>
      <c r="E19" s="476"/>
      <c r="F19" s="476"/>
      <c r="G19" s="102">
        <f>SUM(G17:G18)</f>
        <v>48500000</v>
      </c>
      <c r="H19" s="102">
        <f>SUM(H17:H17)</f>
        <v>3636364</v>
      </c>
      <c r="I19" s="102">
        <f>SUM(I17:I17)</f>
        <v>727273</v>
      </c>
    </row>
    <row r="20" spans="1:9">
      <c r="A20" s="306"/>
      <c r="B20" s="306"/>
      <c r="C20" s="105"/>
      <c r="D20" s="105"/>
      <c r="E20" s="111"/>
      <c r="F20" s="252"/>
      <c r="G20" s="108"/>
      <c r="H20" s="122"/>
      <c r="I20" s="122"/>
    </row>
    <row r="21" spans="1:9">
      <c r="A21" s="305" t="s">
        <v>209</v>
      </c>
      <c r="B21" s="110"/>
      <c r="C21" s="105"/>
      <c r="D21" s="105"/>
      <c r="E21" s="111"/>
      <c r="F21" s="253"/>
      <c r="G21" s="108"/>
    </row>
    <row r="22" spans="1:9">
      <c r="A22" s="111" t="s">
        <v>210</v>
      </c>
      <c r="B22" s="110"/>
      <c r="C22" s="105"/>
      <c r="D22" s="105"/>
      <c r="E22" s="123"/>
      <c r="F22" s="253"/>
      <c r="G22" s="108"/>
    </row>
    <row r="23" spans="1:9">
      <c r="A23" s="306"/>
      <c r="B23" s="105"/>
      <c r="C23" s="105"/>
      <c r="D23" s="105"/>
      <c r="E23" s="105"/>
      <c r="F23" s="254"/>
      <c r="G23" s="108"/>
      <c r="H23" s="124"/>
      <c r="I23" s="124"/>
    </row>
    <row r="24" spans="1:9">
      <c r="A24" s="479" t="s">
        <v>211</v>
      </c>
      <c r="B24" s="479"/>
      <c r="C24" s="479"/>
      <c r="D24" s="479"/>
      <c r="E24" s="479"/>
      <c r="F24" s="479"/>
      <c r="G24" s="479"/>
      <c r="H24" s="479"/>
      <c r="I24" s="479"/>
    </row>
    <row r="25" spans="1:9">
      <c r="A25" s="306"/>
      <c r="B25" s="105"/>
      <c r="C25" s="105"/>
      <c r="D25" s="105"/>
      <c r="E25" s="105"/>
      <c r="F25" s="254"/>
      <c r="G25" s="108"/>
      <c r="H25" s="124"/>
      <c r="I25" s="124"/>
    </row>
    <row r="26" spans="1:9">
      <c r="A26" s="480" t="s">
        <v>212</v>
      </c>
      <c r="B26" s="480"/>
      <c r="C26" s="480"/>
      <c r="D26" s="111"/>
      <c r="E26" s="105"/>
      <c r="F26" s="254"/>
      <c r="G26" s="502" t="s">
        <v>213</v>
      </c>
      <c r="H26" s="502"/>
      <c r="I26" s="502"/>
    </row>
    <row r="27" spans="1:9">
      <c r="A27" s="306"/>
      <c r="B27" s="105"/>
      <c r="C27" s="105"/>
      <c r="D27" s="105"/>
      <c r="E27" s="105"/>
      <c r="F27" s="254"/>
      <c r="G27" s="108"/>
      <c r="H27" s="124"/>
      <c r="I27" s="124"/>
    </row>
    <row r="28" spans="1:9">
      <c r="A28" s="306"/>
      <c r="B28" s="105"/>
      <c r="C28" s="105"/>
      <c r="D28" s="105"/>
      <c r="E28" s="105"/>
      <c r="F28" s="254"/>
      <c r="G28" s="108"/>
    </row>
    <row r="29" spans="1:9">
      <c r="A29" s="482" t="s">
        <v>214</v>
      </c>
      <c r="B29" s="482"/>
      <c r="C29" s="482"/>
      <c r="D29" s="105"/>
      <c r="E29" s="105"/>
      <c r="F29" s="254"/>
      <c r="G29" s="482" t="s">
        <v>215</v>
      </c>
      <c r="H29" s="482"/>
      <c r="I29" s="482"/>
    </row>
    <row r="30" spans="1:9">
      <c r="A30" s="480" t="s">
        <v>216</v>
      </c>
      <c r="B30" s="480"/>
      <c r="C30" s="480"/>
      <c r="D30" s="105"/>
      <c r="E30" s="105"/>
      <c r="F30" s="254"/>
      <c r="G30" s="502" t="s">
        <v>217</v>
      </c>
      <c r="H30" s="502"/>
      <c r="I30" s="502"/>
    </row>
    <row r="31" spans="1:9">
      <c r="A31" s="306"/>
      <c r="B31" s="306"/>
      <c r="C31" s="306"/>
      <c r="D31" s="105"/>
      <c r="E31" s="105"/>
      <c r="F31" s="254"/>
      <c r="G31" s="307"/>
      <c r="H31" s="307"/>
      <c r="I31" s="307"/>
    </row>
    <row r="32" spans="1:9">
      <c r="A32" s="306"/>
      <c r="B32" s="306"/>
      <c r="C32" s="306"/>
      <c r="D32" s="105"/>
      <c r="E32" s="105"/>
      <c r="F32" s="254"/>
      <c r="G32" s="307"/>
      <c r="H32" s="307"/>
      <c r="I32" s="307"/>
    </row>
    <row r="33" spans="1:9">
      <c r="A33" s="306"/>
      <c r="B33" s="306"/>
      <c r="C33" s="306"/>
      <c r="D33" s="105"/>
      <c r="E33" s="105"/>
      <c r="F33" s="254"/>
      <c r="G33" s="307"/>
      <c r="H33" s="307"/>
      <c r="I33" s="307"/>
    </row>
    <row r="34" spans="1:9">
      <c r="A34" s="306"/>
      <c r="B34" s="306"/>
      <c r="C34" s="306"/>
      <c r="D34" s="105"/>
      <c r="E34" s="105"/>
      <c r="F34" s="254"/>
      <c r="G34" s="307"/>
      <c r="H34" s="307"/>
      <c r="I34" s="307"/>
    </row>
    <row r="35" spans="1:9">
      <c r="A35" s="306"/>
      <c r="B35" s="306"/>
      <c r="C35" s="306"/>
      <c r="D35" s="105"/>
      <c r="E35" s="105"/>
      <c r="F35" s="254"/>
      <c r="G35" s="307"/>
      <c r="H35" s="307"/>
      <c r="I35" s="307"/>
    </row>
    <row r="62" spans="1:9">
      <c r="A62" s="468" t="s">
        <v>172</v>
      </c>
      <c r="B62" s="468"/>
      <c r="C62" s="468"/>
      <c r="D62" s="468"/>
      <c r="E62" s="468"/>
      <c r="F62" s="468"/>
      <c r="G62" s="468"/>
      <c r="H62" s="468"/>
      <c r="I62" s="468"/>
    </row>
    <row r="63" spans="1:9">
      <c r="A63" s="309"/>
      <c r="B63" s="309"/>
      <c r="C63" s="309"/>
      <c r="D63" s="116" t="s">
        <v>173</v>
      </c>
      <c r="E63" s="309"/>
      <c r="F63" s="246"/>
      <c r="G63" s="82"/>
    </row>
    <row r="64" spans="1:9">
      <c r="A64" s="309"/>
      <c r="B64" s="309"/>
      <c r="C64" s="309"/>
      <c r="D64" s="309"/>
      <c r="E64" s="309"/>
      <c r="F64" s="246"/>
      <c r="G64" s="82"/>
    </row>
    <row r="65" spans="1:9">
      <c r="A65" s="469" t="s">
        <v>174</v>
      </c>
      <c r="B65" s="469"/>
      <c r="C65" s="469"/>
      <c r="D65" s="310" t="s">
        <v>175</v>
      </c>
      <c r="E65" s="117"/>
      <c r="F65" s="247"/>
      <c r="G65" s="84"/>
    </row>
    <row r="66" spans="1:9">
      <c r="A66" s="469" t="s">
        <v>176</v>
      </c>
      <c r="B66" s="469"/>
      <c r="C66" s="469"/>
      <c r="D66" s="310" t="s">
        <v>260</v>
      </c>
      <c r="E66" s="117"/>
      <c r="F66" s="247"/>
      <c r="G66" s="84"/>
    </row>
    <row r="67" spans="1:9">
      <c r="A67" s="469" t="s">
        <v>178</v>
      </c>
      <c r="B67" s="469"/>
      <c r="C67" s="469"/>
      <c r="D67" s="310" t="s">
        <v>179</v>
      </c>
      <c r="E67" s="117"/>
      <c r="F67" s="247"/>
      <c r="G67" s="84"/>
    </row>
    <row r="68" spans="1:9">
      <c r="A68" s="469" t="s">
        <v>180</v>
      </c>
      <c r="B68" s="469"/>
      <c r="C68" s="469"/>
      <c r="D68" s="310" t="s">
        <v>495</v>
      </c>
      <c r="E68" s="117"/>
      <c r="F68" s="247"/>
      <c r="G68" s="84"/>
    </row>
    <row r="69" spans="1:9">
      <c r="A69" s="311"/>
      <c r="B69" s="470"/>
      <c r="C69" s="470"/>
      <c r="D69" s="311"/>
      <c r="E69" s="117"/>
      <c r="F69" s="484"/>
      <c r="G69" s="484"/>
    </row>
    <row r="70" spans="1:9">
      <c r="A70" s="87" t="s">
        <v>182</v>
      </c>
      <c r="B70" s="87"/>
      <c r="C70" s="87"/>
      <c r="D70" s="87"/>
      <c r="E70" s="87"/>
      <c r="F70" s="248"/>
      <c r="G70" s="88"/>
    </row>
    <row r="71" spans="1:9">
      <c r="A71" s="87" t="s">
        <v>183</v>
      </c>
      <c r="B71" s="87"/>
      <c r="C71" s="87"/>
      <c r="D71" s="87"/>
      <c r="E71" s="87"/>
      <c r="F71" s="248"/>
      <c r="G71" s="88"/>
    </row>
    <row r="72" spans="1:9">
      <c r="A72" s="87" t="s">
        <v>184</v>
      </c>
      <c r="B72" s="87"/>
      <c r="C72" s="87"/>
      <c r="D72" s="87"/>
      <c r="E72" s="87"/>
      <c r="F72" s="248"/>
      <c r="G72" s="88"/>
    </row>
    <row r="73" spans="1:9">
      <c r="A73" s="310"/>
      <c r="B73" s="310"/>
      <c r="C73" s="310"/>
      <c r="D73" s="310"/>
      <c r="E73" s="310"/>
      <c r="F73" s="249"/>
      <c r="G73" s="83"/>
    </row>
    <row r="74" spans="1:9">
      <c r="A74" s="477" t="s">
        <v>185</v>
      </c>
      <c r="B74" s="477" t="s">
        <v>186</v>
      </c>
      <c r="C74" s="477" t="s">
        <v>187</v>
      </c>
      <c r="D74" s="477" t="s">
        <v>188</v>
      </c>
      <c r="E74" s="477" t="s">
        <v>189</v>
      </c>
      <c r="F74" s="477"/>
      <c r="G74" s="478" t="s">
        <v>166</v>
      </c>
      <c r="H74" s="485" t="s">
        <v>190</v>
      </c>
      <c r="I74" s="486"/>
    </row>
    <row r="75" spans="1:9">
      <c r="A75" s="477"/>
      <c r="B75" s="477"/>
      <c r="C75" s="477"/>
      <c r="D75" s="477"/>
      <c r="E75" s="477"/>
      <c r="F75" s="477"/>
      <c r="G75" s="478"/>
      <c r="H75" s="487" t="s">
        <v>191</v>
      </c>
      <c r="I75" s="488"/>
    </row>
    <row r="76" spans="1:9">
      <c r="A76" s="477"/>
      <c r="B76" s="477"/>
      <c r="C76" s="477"/>
      <c r="D76" s="477"/>
      <c r="E76" s="91" t="s">
        <v>192</v>
      </c>
      <c r="F76" s="250" t="s">
        <v>193</v>
      </c>
      <c r="G76" s="478"/>
      <c r="H76" s="91" t="s">
        <v>194</v>
      </c>
      <c r="I76" s="91" t="s">
        <v>195</v>
      </c>
    </row>
    <row r="77" spans="1:9">
      <c r="A77" s="91" t="s">
        <v>196</v>
      </c>
      <c r="B77" s="91" t="s">
        <v>197</v>
      </c>
      <c r="C77" s="91" t="s">
        <v>198</v>
      </c>
      <c r="D77" s="118" t="s">
        <v>199</v>
      </c>
      <c r="E77" s="118" t="s">
        <v>200</v>
      </c>
      <c r="F77" s="251" t="s">
        <v>201</v>
      </c>
      <c r="G77" s="93" t="s">
        <v>202</v>
      </c>
      <c r="H77" s="119" t="s">
        <v>203</v>
      </c>
      <c r="I77" s="119" t="s">
        <v>204</v>
      </c>
    </row>
    <row r="78" spans="1:9" ht="45" customHeight="1">
      <c r="A78" s="312">
        <v>1</v>
      </c>
      <c r="B78" s="96" t="s">
        <v>496</v>
      </c>
      <c r="C78" s="114" t="s">
        <v>548</v>
      </c>
      <c r="D78" s="97" t="s">
        <v>545</v>
      </c>
      <c r="E78" s="120"/>
      <c r="F78" s="125">
        <v>291</v>
      </c>
      <c r="G78" s="100">
        <v>12000000</v>
      </c>
      <c r="H78" s="100">
        <v>1090909</v>
      </c>
      <c r="I78" s="100">
        <v>163636</v>
      </c>
    </row>
    <row r="79" spans="1:9" ht="39" customHeight="1">
      <c r="A79" s="312">
        <v>2</v>
      </c>
      <c r="C79" s="97" t="s">
        <v>553</v>
      </c>
      <c r="D79" s="97" t="s">
        <v>554</v>
      </c>
      <c r="E79" s="120"/>
      <c r="F79" s="125">
        <v>292</v>
      </c>
      <c r="G79" s="100">
        <v>6000000</v>
      </c>
      <c r="H79" s="100">
        <v>545455</v>
      </c>
      <c r="I79" s="100">
        <v>163636</v>
      </c>
    </row>
    <row r="80" spans="1:9">
      <c r="A80" s="476" t="s">
        <v>208</v>
      </c>
      <c r="B80" s="476"/>
      <c r="C80" s="476"/>
      <c r="D80" s="476"/>
      <c r="E80" s="476"/>
      <c r="F80" s="476"/>
      <c r="G80" s="102">
        <f>SUM(G78:G79)</f>
        <v>18000000</v>
      </c>
      <c r="H80" s="102">
        <f t="shared" ref="H80:I80" si="0">SUM(H78:H79)</f>
        <v>1636364</v>
      </c>
      <c r="I80" s="102">
        <f t="shared" si="0"/>
        <v>327272</v>
      </c>
    </row>
    <row r="81" spans="1:9">
      <c r="A81" s="314"/>
      <c r="B81" s="314"/>
      <c r="C81" s="105"/>
      <c r="D81" s="105"/>
      <c r="E81" s="111"/>
      <c r="F81" s="252"/>
      <c r="G81" s="108"/>
      <c r="H81" s="122"/>
      <c r="I81" s="122"/>
    </row>
    <row r="82" spans="1:9">
      <c r="A82" s="313" t="s">
        <v>209</v>
      </c>
      <c r="B82" s="110"/>
      <c r="C82" s="105"/>
      <c r="D82" s="105"/>
      <c r="E82" s="111"/>
      <c r="F82" s="253"/>
      <c r="G82" s="108"/>
    </row>
    <row r="83" spans="1:9">
      <c r="A83" s="111" t="s">
        <v>210</v>
      </c>
      <c r="B83" s="110"/>
      <c r="C83" s="105"/>
      <c r="D83" s="105"/>
      <c r="E83" s="123"/>
      <c r="F83" s="253"/>
      <c r="G83" s="108"/>
    </row>
    <row r="84" spans="1:9">
      <c r="A84" s="314"/>
      <c r="B84" s="105"/>
      <c r="C84" s="105"/>
      <c r="D84" s="105"/>
      <c r="E84" s="105"/>
      <c r="F84" s="254"/>
      <c r="G84" s="108"/>
      <c r="H84" s="124"/>
      <c r="I84" s="124"/>
    </row>
    <row r="85" spans="1:9">
      <c r="A85" s="479" t="s">
        <v>211</v>
      </c>
      <c r="B85" s="479"/>
      <c r="C85" s="479"/>
      <c r="D85" s="479"/>
      <c r="E85" s="479"/>
      <c r="F85" s="479"/>
      <c r="G85" s="479"/>
      <c r="H85" s="479"/>
      <c r="I85" s="479"/>
    </row>
    <row r="86" spans="1:9">
      <c r="A86" s="314"/>
      <c r="B86" s="105"/>
      <c r="C86" s="105"/>
      <c r="D86" s="105"/>
      <c r="E86" s="105"/>
      <c r="F86" s="254"/>
      <c r="G86" s="108"/>
      <c r="H86" s="124"/>
      <c r="I86" s="124"/>
    </row>
    <row r="87" spans="1:9">
      <c r="A87" s="480" t="s">
        <v>212</v>
      </c>
      <c r="B87" s="480"/>
      <c r="C87" s="480"/>
      <c r="D87" s="111"/>
      <c r="E87" s="105"/>
      <c r="F87" s="254"/>
      <c r="G87" s="502" t="s">
        <v>213</v>
      </c>
      <c r="H87" s="502"/>
      <c r="I87" s="502"/>
    </row>
    <row r="88" spans="1:9">
      <c r="A88" s="314"/>
      <c r="B88" s="105"/>
      <c r="C88" s="105"/>
      <c r="D88" s="105"/>
      <c r="E88" s="105"/>
      <c r="F88" s="254"/>
      <c r="G88" s="108"/>
      <c r="H88" s="124"/>
      <c r="I88" s="124"/>
    </row>
    <row r="89" spans="1:9">
      <c r="A89" s="314"/>
      <c r="B89" s="105"/>
      <c r="C89" s="105"/>
      <c r="D89" s="105"/>
      <c r="E89" s="105"/>
      <c r="F89" s="254"/>
      <c r="G89" s="108"/>
    </row>
    <row r="90" spans="1:9">
      <c r="A90" s="482" t="s">
        <v>214</v>
      </c>
      <c r="B90" s="482"/>
      <c r="C90" s="482"/>
      <c r="D90" s="105"/>
      <c r="E90" s="105"/>
      <c r="F90" s="254"/>
      <c r="G90" s="482" t="s">
        <v>215</v>
      </c>
      <c r="H90" s="482"/>
      <c r="I90" s="482"/>
    </row>
    <row r="91" spans="1:9">
      <c r="A91" s="480" t="s">
        <v>216</v>
      </c>
      <c r="B91" s="480"/>
      <c r="C91" s="480"/>
      <c r="D91" s="105"/>
      <c r="E91" s="105"/>
      <c r="F91" s="254"/>
      <c r="G91" s="502" t="s">
        <v>217</v>
      </c>
      <c r="H91" s="502"/>
      <c r="I91" s="502"/>
    </row>
    <row r="92" spans="1:9">
      <c r="A92" s="314"/>
      <c r="B92" s="314"/>
      <c r="C92" s="314"/>
      <c r="D92" s="105"/>
      <c r="E92" s="105"/>
      <c r="F92" s="254"/>
      <c r="G92" s="315"/>
      <c r="H92" s="315"/>
      <c r="I92" s="315"/>
    </row>
    <row r="93" spans="1:9">
      <c r="A93" s="314"/>
      <c r="B93" s="314"/>
      <c r="C93" s="314"/>
      <c r="D93" s="105"/>
      <c r="E93" s="105"/>
      <c r="F93" s="254"/>
      <c r="G93" s="315"/>
      <c r="H93" s="315"/>
      <c r="I93" s="315"/>
    </row>
    <row r="94" spans="1:9">
      <c r="A94" s="314"/>
      <c r="B94" s="314"/>
      <c r="C94" s="314"/>
      <c r="D94" s="105"/>
      <c r="E94" s="105"/>
      <c r="F94" s="254"/>
      <c r="G94" s="315"/>
      <c r="H94" s="315"/>
      <c r="I94" s="315"/>
    </row>
    <row r="95" spans="1:9">
      <c r="A95" s="314"/>
      <c r="B95" s="314"/>
    </row>
    <row r="96" spans="1:9">
      <c r="A96" s="314"/>
      <c r="B96" s="314"/>
      <c r="C96" s="314"/>
      <c r="D96" s="105"/>
      <c r="E96" s="105"/>
      <c r="F96" s="254"/>
      <c r="G96" s="315"/>
      <c r="H96" s="315"/>
      <c r="I96" s="315"/>
    </row>
    <row r="123" spans="1:9">
      <c r="A123" s="468" t="s">
        <v>172</v>
      </c>
      <c r="B123" s="468"/>
      <c r="C123" s="468"/>
      <c r="D123" s="468"/>
      <c r="E123" s="468"/>
      <c r="F123" s="468"/>
      <c r="G123" s="468"/>
      <c r="H123" s="468"/>
      <c r="I123" s="468"/>
    </row>
    <row r="124" spans="1:9">
      <c r="A124" s="301"/>
      <c r="B124" s="301"/>
      <c r="C124" s="301"/>
      <c r="D124" s="116" t="s">
        <v>173</v>
      </c>
      <c r="E124" s="301"/>
      <c r="F124" s="246"/>
      <c r="G124" s="82"/>
    </row>
    <row r="125" spans="1:9">
      <c r="A125" s="301"/>
      <c r="B125" s="301"/>
      <c r="C125" s="301"/>
      <c r="D125" s="301"/>
      <c r="E125" s="301"/>
      <c r="F125" s="246"/>
      <c r="G125" s="82"/>
    </row>
    <row r="126" spans="1:9">
      <c r="A126" s="469" t="s">
        <v>174</v>
      </c>
      <c r="B126" s="469"/>
      <c r="C126" s="469"/>
      <c r="D126" s="302" t="s">
        <v>175</v>
      </c>
      <c r="E126" s="117"/>
      <c r="F126" s="247"/>
      <c r="G126" s="84"/>
    </row>
    <row r="127" spans="1:9">
      <c r="A127" s="469" t="s">
        <v>176</v>
      </c>
      <c r="B127" s="469"/>
      <c r="C127" s="469"/>
      <c r="D127" s="302" t="s">
        <v>260</v>
      </c>
      <c r="E127" s="117"/>
      <c r="F127" s="247"/>
      <c r="G127" s="84"/>
    </row>
    <row r="128" spans="1:9">
      <c r="A128" s="469" t="s">
        <v>178</v>
      </c>
      <c r="B128" s="469"/>
      <c r="C128" s="469"/>
      <c r="D128" s="302" t="s">
        <v>179</v>
      </c>
      <c r="E128" s="117"/>
      <c r="F128" s="247"/>
      <c r="G128" s="84"/>
    </row>
    <row r="129" spans="1:9">
      <c r="A129" s="469" t="s">
        <v>180</v>
      </c>
      <c r="B129" s="469"/>
      <c r="C129" s="469"/>
      <c r="D129" s="308" t="s">
        <v>181</v>
      </c>
      <c r="E129" s="117"/>
      <c r="F129" s="247"/>
      <c r="G129" s="84"/>
    </row>
    <row r="130" spans="1:9">
      <c r="A130" s="303"/>
      <c r="B130" s="470"/>
      <c r="C130" s="470"/>
      <c r="D130" s="303"/>
      <c r="E130" s="117"/>
      <c r="F130" s="484"/>
      <c r="G130" s="484"/>
    </row>
    <row r="131" spans="1:9">
      <c r="A131" s="87" t="s">
        <v>182</v>
      </c>
      <c r="B131" s="87"/>
      <c r="C131" s="87"/>
      <c r="D131" s="87"/>
      <c r="E131" s="87"/>
      <c r="F131" s="248"/>
      <c r="G131" s="88"/>
    </row>
    <row r="132" spans="1:9">
      <c r="A132" s="87" t="s">
        <v>183</v>
      </c>
      <c r="B132" s="87"/>
      <c r="C132" s="87"/>
      <c r="D132" s="87"/>
      <c r="E132" s="87"/>
      <c r="F132" s="248"/>
      <c r="G132" s="88"/>
    </row>
    <row r="133" spans="1:9">
      <c r="A133" s="87" t="s">
        <v>184</v>
      </c>
      <c r="B133" s="87"/>
      <c r="C133" s="87"/>
      <c r="D133" s="87"/>
      <c r="E133" s="87"/>
      <c r="F133" s="248"/>
      <c r="G133" s="88"/>
    </row>
    <row r="134" spans="1:9">
      <c r="A134" s="302"/>
      <c r="B134" s="302"/>
      <c r="C134" s="302"/>
      <c r="D134" s="302"/>
      <c r="E134" s="302"/>
      <c r="F134" s="249"/>
      <c r="G134" s="83"/>
    </row>
    <row r="135" spans="1:9">
      <c r="A135" s="477" t="s">
        <v>185</v>
      </c>
      <c r="B135" s="477" t="s">
        <v>186</v>
      </c>
      <c r="C135" s="477" t="s">
        <v>187</v>
      </c>
      <c r="D135" s="477" t="s">
        <v>188</v>
      </c>
      <c r="E135" s="477" t="s">
        <v>189</v>
      </c>
      <c r="F135" s="477"/>
      <c r="G135" s="478" t="s">
        <v>166</v>
      </c>
      <c r="H135" s="485" t="s">
        <v>190</v>
      </c>
      <c r="I135" s="486"/>
    </row>
    <row r="136" spans="1:9">
      <c r="A136" s="477"/>
      <c r="B136" s="477"/>
      <c r="C136" s="477"/>
      <c r="D136" s="477"/>
      <c r="E136" s="477"/>
      <c r="F136" s="477"/>
      <c r="G136" s="478"/>
      <c r="H136" s="487" t="s">
        <v>191</v>
      </c>
      <c r="I136" s="488"/>
    </row>
    <row r="137" spans="1:9">
      <c r="A137" s="477"/>
      <c r="B137" s="477"/>
      <c r="C137" s="477"/>
      <c r="D137" s="477"/>
      <c r="E137" s="91" t="s">
        <v>192</v>
      </c>
      <c r="F137" s="250" t="s">
        <v>193</v>
      </c>
      <c r="G137" s="478"/>
      <c r="H137" s="91" t="s">
        <v>194</v>
      </c>
      <c r="I137" s="91" t="s">
        <v>195</v>
      </c>
    </row>
    <row r="138" spans="1:9">
      <c r="A138" s="91" t="s">
        <v>196</v>
      </c>
      <c r="B138" s="91" t="s">
        <v>197</v>
      </c>
      <c r="C138" s="91" t="s">
        <v>198</v>
      </c>
      <c r="D138" s="118" t="s">
        <v>199</v>
      </c>
      <c r="E138" s="118" t="s">
        <v>200</v>
      </c>
      <c r="F138" s="251" t="s">
        <v>201</v>
      </c>
      <c r="G138" s="93" t="s">
        <v>202</v>
      </c>
      <c r="H138" s="119" t="s">
        <v>203</v>
      </c>
      <c r="I138" s="119" t="s">
        <v>204</v>
      </c>
    </row>
    <row r="139" spans="1:9" ht="54" customHeight="1">
      <c r="A139" s="304">
        <v>1</v>
      </c>
      <c r="B139" s="96" t="s">
        <v>205</v>
      </c>
      <c r="C139" s="97" t="s">
        <v>552</v>
      </c>
      <c r="D139" s="97" t="s">
        <v>551</v>
      </c>
      <c r="E139" s="120"/>
      <c r="F139" s="125">
        <v>293</v>
      </c>
      <c r="G139" s="100">
        <v>10507000</v>
      </c>
      <c r="H139" s="100">
        <v>955182</v>
      </c>
      <c r="I139" s="100">
        <v>143277</v>
      </c>
    </row>
    <row r="140" spans="1:9">
      <c r="A140" s="476" t="s">
        <v>208</v>
      </c>
      <c r="B140" s="476"/>
      <c r="C140" s="476"/>
      <c r="D140" s="476"/>
      <c r="E140" s="476"/>
      <c r="F140" s="476"/>
      <c r="G140" s="102">
        <f>SUM(G139:G139)</f>
        <v>10507000</v>
      </c>
      <c r="H140" s="102">
        <f>SUM(H139:H139)</f>
        <v>955182</v>
      </c>
      <c r="I140" s="102">
        <f>SUM(I139:I139)</f>
        <v>143277</v>
      </c>
    </row>
    <row r="141" spans="1:9">
      <c r="A141" s="306"/>
      <c r="B141" s="306"/>
      <c r="C141" s="105"/>
      <c r="D141" s="105"/>
      <c r="E141" s="111"/>
      <c r="F141" s="252"/>
      <c r="G141" s="108"/>
      <c r="H141" s="122"/>
      <c r="I141" s="122"/>
    </row>
    <row r="142" spans="1:9">
      <c r="A142" s="305" t="s">
        <v>209</v>
      </c>
      <c r="B142" s="110"/>
      <c r="C142" s="105"/>
      <c r="D142" s="105"/>
      <c r="E142" s="111"/>
      <c r="F142" s="253"/>
      <c r="G142" s="108"/>
    </row>
    <row r="143" spans="1:9">
      <c r="A143" s="111" t="s">
        <v>210</v>
      </c>
      <c r="B143" s="110"/>
      <c r="C143" s="105"/>
      <c r="D143" s="105"/>
      <c r="E143" s="123"/>
      <c r="F143" s="253"/>
      <c r="G143" s="108"/>
    </row>
    <row r="144" spans="1:9">
      <c r="A144" s="306"/>
      <c r="B144" s="105"/>
      <c r="C144" s="105"/>
      <c r="D144" s="105"/>
      <c r="E144" s="105"/>
      <c r="F144" s="254"/>
      <c r="G144" s="108"/>
      <c r="H144" s="124"/>
      <c r="I144" s="124"/>
    </row>
    <row r="145" spans="1:9">
      <c r="A145" s="479" t="s">
        <v>211</v>
      </c>
      <c r="B145" s="479"/>
      <c r="C145" s="479"/>
      <c r="D145" s="479"/>
      <c r="E145" s="479"/>
      <c r="F145" s="479"/>
      <c r="G145" s="479"/>
      <c r="H145" s="479"/>
      <c r="I145" s="479"/>
    </row>
    <row r="146" spans="1:9">
      <c r="A146" s="306"/>
      <c r="B146" s="105"/>
      <c r="C146" s="105"/>
      <c r="D146" s="105"/>
      <c r="E146" s="105"/>
      <c r="F146" s="254"/>
      <c r="G146" s="108"/>
      <c r="H146" s="124"/>
      <c r="I146" s="124"/>
    </row>
    <row r="147" spans="1:9">
      <c r="A147" s="480" t="s">
        <v>212</v>
      </c>
      <c r="B147" s="480"/>
      <c r="C147" s="480"/>
      <c r="D147" s="111"/>
      <c r="E147" s="105"/>
      <c r="F147" s="254"/>
      <c r="G147" s="502" t="s">
        <v>213</v>
      </c>
      <c r="H147" s="502"/>
      <c r="I147" s="502"/>
    </row>
    <row r="148" spans="1:9">
      <c r="A148" s="306"/>
      <c r="B148" s="105"/>
      <c r="C148" s="105"/>
      <c r="D148" s="105"/>
      <c r="E148" s="105"/>
      <c r="F148" s="254"/>
      <c r="G148" s="108"/>
      <c r="H148" s="124"/>
      <c r="I148" s="124"/>
    </row>
    <row r="149" spans="1:9">
      <c r="A149" s="306"/>
      <c r="B149" s="105"/>
      <c r="C149" s="105"/>
      <c r="D149" s="105"/>
      <c r="E149" s="105"/>
      <c r="F149" s="254"/>
      <c r="G149" s="108"/>
    </row>
    <row r="150" spans="1:9">
      <c r="A150" s="482" t="s">
        <v>214</v>
      </c>
      <c r="B150" s="482"/>
      <c r="C150" s="482"/>
      <c r="D150" s="105"/>
      <c r="E150" s="105"/>
      <c r="F150" s="254"/>
      <c r="G150" s="482" t="s">
        <v>215</v>
      </c>
      <c r="H150" s="482"/>
      <c r="I150" s="482"/>
    </row>
    <row r="151" spans="1:9">
      <c r="A151" s="480" t="s">
        <v>216</v>
      </c>
      <c r="B151" s="480"/>
      <c r="C151" s="480"/>
      <c r="D151" s="105"/>
      <c r="E151" s="105"/>
      <c r="F151" s="254"/>
      <c r="G151" s="502" t="s">
        <v>217</v>
      </c>
      <c r="H151" s="502"/>
      <c r="I151" s="502"/>
    </row>
    <row r="152" spans="1:9">
      <c r="A152" s="306"/>
      <c r="B152" s="306"/>
      <c r="C152" s="306"/>
      <c r="D152" s="105"/>
      <c r="E152" s="105"/>
      <c r="F152" s="254"/>
      <c r="G152" s="307"/>
      <c r="H152" s="307"/>
      <c r="I152" s="307"/>
    </row>
    <row r="153" spans="1:9">
      <c r="A153" s="306"/>
      <c r="B153" s="306"/>
      <c r="C153" s="306"/>
      <c r="D153" s="105"/>
      <c r="E153" s="105"/>
      <c r="F153" s="254"/>
      <c r="G153" s="307"/>
      <c r="H153" s="307"/>
      <c r="I153" s="307"/>
    </row>
    <row r="154" spans="1:9">
      <c r="A154" s="306"/>
      <c r="B154" s="306"/>
      <c r="C154" s="306"/>
      <c r="D154" s="105"/>
      <c r="E154" s="105"/>
      <c r="F154" s="254"/>
      <c r="G154" s="307"/>
      <c r="H154" s="307"/>
      <c r="I154" s="307"/>
    </row>
    <row r="155" spans="1:9">
      <c r="A155" s="306"/>
      <c r="B155" s="306"/>
      <c r="C155" s="306"/>
      <c r="D155" s="105"/>
      <c r="E155" s="105"/>
      <c r="F155" s="254"/>
      <c r="G155" s="307"/>
      <c r="H155" s="307"/>
      <c r="I155" s="307"/>
    </row>
    <row r="156" spans="1:9">
      <c r="A156" s="306"/>
      <c r="B156" s="306"/>
      <c r="C156" s="306"/>
      <c r="D156" s="105"/>
      <c r="E156" s="105"/>
      <c r="F156" s="254"/>
      <c r="G156" s="307"/>
      <c r="H156" s="307"/>
      <c r="I156" s="307"/>
    </row>
  </sheetData>
  <mergeCells count="69">
    <mergeCell ref="A1:I1"/>
    <mergeCell ref="A4:C4"/>
    <mergeCell ref="A5:C5"/>
    <mergeCell ref="A6:C6"/>
    <mergeCell ref="A7:C7"/>
    <mergeCell ref="B8:C8"/>
    <mergeCell ref="F8:G8"/>
    <mergeCell ref="H13:I13"/>
    <mergeCell ref="H14:I14"/>
    <mergeCell ref="A19:F19"/>
    <mergeCell ref="A13:A15"/>
    <mergeCell ref="B13:B15"/>
    <mergeCell ref="C13:C15"/>
    <mergeCell ref="D13:D15"/>
    <mergeCell ref="E13:F14"/>
    <mergeCell ref="G13:G15"/>
    <mergeCell ref="G30:I30"/>
    <mergeCell ref="A123:I123"/>
    <mergeCell ref="A127:C127"/>
    <mergeCell ref="A128:C128"/>
    <mergeCell ref="A29:C29"/>
    <mergeCell ref="G29:I29"/>
    <mergeCell ref="A30:C30"/>
    <mergeCell ref="A62:I62"/>
    <mergeCell ref="F69:G69"/>
    <mergeCell ref="D74:D76"/>
    <mergeCell ref="E74:F75"/>
    <mergeCell ref="G74:G76"/>
    <mergeCell ref="G90:I90"/>
    <mergeCell ref="G91:I91"/>
    <mergeCell ref="H74:I74"/>
    <mergeCell ref="H75:I75"/>
    <mergeCell ref="A24:I24"/>
    <mergeCell ref="A26:C26"/>
    <mergeCell ref="G26:I26"/>
    <mergeCell ref="A151:C151"/>
    <mergeCell ref="G151:I151"/>
    <mergeCell ref="G135:G137"/>
    <mergeCell ref="H135:I135"/>
    <mergeCell ref="H136:I136"/>
    <mergeCell ref="A140:F140"/>
    <mergeCell ref="A145:I145"/>
    <mergeCell ref="A147:C147"/>
    <mergeCell ref="G147:I147"/>
    <mergeCell ref="A135:A137"/>
    <mergeCell ref="B135:B137"/>
    <mergeCell ref="C135:C137"/>
    <mergeCell ref="D135:D137"/>
    <mergeCell ref="E135:F136"/>
    <mergeCell ref="B130:C130"/>
    <mergeCell ref="F130:G130"/>
    <mergeCell ref="A150:C150"/>
    <mergeCell ref="G150:I150"/>
    <mergeCell ref="A129:C129"/>
    <mergeCell ref="A126:C126"/>
    <mergeCell ref="A65:C65"/>
    <mergeCell ref="A66:C66"/>
    <mergeCell ref="A67:C67"/>
    <mergeCell ref="A68:C68"/>
    <mergeCell ref="B69:C69"/>
    <mergeCell ref="A74:A76"/>
    <mergeCell ref="B74:B76"/>
    <mergeCell ref="C74:C76"/>
    <mergeCell ref="A90:C90"/>
    <mergeCell ref="A91:C91"/>
    <mergeCell ref="A80:F80"/>
    <mergeCell ref="A85:I85"/>
    <mergeCell ref="A87:C87"/>
    <mergeCell ref="G87:I87"/>
  </mergeCells>
  <pageMargins left="0.45" right="0.18" top="0.75" bottom="0.75" header="0.3" footer="0.3"/>
  <pageSetup paperSize="5" scale="95" orientation="portrait" horizontalDpi="0" verticalDpi="0" r:id="rId1"/>
</worksheet>
</file>

<file path=xl/worksheets/sheet15.xml><?xml version="1.0" encoding="utf-8"?>
<worksheet xmlns="http://schemas.openxmlformats.org/spreadsheetml/2006/main" xmlns:r="http://schemas.openxmlformats.org/officeDocument/2006/relationships">
  <dimension ref="A1:K421"/>
  <sheetViews>
    <sheetView view="pageBreakPreview" topLeftCell="A331" zoomScaleSheetLayoutView="100" workbookViewId="0">
      <selection activeCell="E354" sqref="E354"/>
    </sheetView>
  </sheetViews>
  <sheetFormatPr defaultRowHeight="15"/>
  <cols>
    <col min="1" max="1" width="3.42578125" customWidth="1"/>
    <col min="2" max="2" width="9" customWidth="1"/>
    <col min="3" max="3" width="12.85546875" customWidth="1"/>
    <col min="4" max="4" width="28.85546875" customWidth="1"/>
    <col min="16" max="16" width="13.42578125" customWidth="1"/>
    <col min="18" max="18" width="14.7109375" customWidth="1"/>
  </cols>
  <sheetData>
    <row r="1" spans="1:9">
      <c r="A1" s="468" t="s">
        <v>172</v>
      </c>
      <c r="B1" s="468"/>
      <c r="C1" s="468"/>
      <c r="D1" s="468"/>
      <c r="E1" s="468"/>
      <c r="F1" s="468"/>
      <c r="G1" s="468"/>
      <c r="H1" s="468"/>
      <c r="I1" s="468"/>
    </row>
    <row r="2" spans="1:9">
      <c r="A2" s="334"/>
      <c r="B2" s="334"/>
      <c r="C2" s="334"/>
      <c r="D2" s="116" t="s">
        <v>173</v>
      </c>
      <c r="E2" s="334"/>
      <c r="F2" s="246"/>
      <c r="G2" s="82"/>
    </row>
    <row r="3" spans="1:9">
      <c r="A3" s="334"/>
      <c r="B3" s="334"/>
      <c r="C3" s="334"/>
      <c r="D3" s="334"/>
      <c r="E3" s="334"/>
      <c r="F3" s="246"/>
      <c r="G3" s="82"/>
    </row>
    <row r="4" spans="1:9">
      <c r="A4" s="469" t="s">
        <v>174</v>
      </c>
      <c r="B4" s="469"/>
      <c r="C4" s="469"/>
      <c r="D4" s="335" t="s">
        <v>175</v>
      </c>
      <c r="E4" s="117"/>
      <c r="F4" s="247"/>
      <c r="G4" s="84"/>
    </row>
    <row r="5" spans="1:9">
      <c r="A5" s="469" t="s">
        <v>176</v>
      </c>
      <c r="B5" s="469"/>
      <c r="C5" s="469"/>
      <c r="D5" s="349" t="s">
        <v>177</v>
      </c>
      <c r="E5" s="117"/>
      <c r="F5" s="247"/>
      <c r="G5" s="84"/>
    </row>
    <row r="6" spans="1:9">
      <c r="A6" s="469" t="s">
        <v>178</v>
      </c>
      <c r="B6" s="469"/>
      <c r="C6" s="469"/>
      <c r="D6" s="335" t="s">
        <v>179</v>
      </c>
      <c r="E6" s="117"/>
      <c r="F6" s="247"/>
      <c r="G6" s="84"/>
    </row>
    <row r="7" spans="1:9">
      <c r="A7" s="469" t="s">
        <v>180</v>
      </c>
      <c r="B7" s="469"/>
      <c r="C7" s="469"/>
      <c r="D7" s="335" t="s">
        <v>357</v>
      </c>
      <c r="E7" s="117"/>
      <c r="F7" s="247"/>
      <c r="G7" s="84"/>
    </row>
    <row r="8" spans="1:9">
      <c r="A8" s="336"/>
      <c r="B8" s="470"/>
      <c r="C8" s="470"/>
      <c r="D8" s="336"/>
      <c r="E8" s="117"/>
      <c r="F8" s="484"/>
      <c r="G8" s="484"/>
    </row>
    <row r="9" spans="1:9">
      <c r="A9" s="87" t="s">
        <v>182</v>
      </c>
      <c r="B9" s="87"/>
      <c r="C9" s="87"/>
      <c r="D9" s="87"/>
      <c r="E9" s="87"/>
      <c r="F9" s="248"/>
      <c r="G9" s="88"/>
    </row>
    <row r="10" spans="1:9">
      <c r="A10" s="87" t="s">
        <v>183</v>
      </c>
      <c r="B10" s="87"/>
      <c r="C10" s="87"/>
      <c r="D10" s="87"/>
      <c r="E10" s="87"/>
      <c r="F10" s="248"/>
      <c r="G10" s="88"/>
    </row>
    <row r="11" spans="1:9">
      <c r="A11" s="87" t="s">
        <v>184</v>
      </c>
      <c r="B11" s="87"/>
      <c r="C11" s="87"/>
      <c r="D11" s="87"/>
      <c r="E11" s="87"/>
      <c r="F11" s="248"/>
      <c r="G11" s="88"/>
    </row>
    <row r="12" spans="1:9">
      <c r="A12" s="335"/>
      <c r="B12" s="335"/>
      <c r="C12" s="335"/>
      <c r="D12" s="335"/>
      <c r="E12" s="335"/>
      <c r="F12" s="249"/>
      <c r="G12" s="83"/>
    </row>
    <row r="13" spans="1:9">
      <c r="A13" s="477" t="s">
        <v>185</v>
      </c>
      <c r="B13" s="477" t="s">
        <v>186</v>
      </c>
      <c r="C13" s="477" t="s">
        <v>187</v>
      </c>
      <c r="D13" s="477" t="s">
        <v>188</v>
      </c>
      <c r="E13" s="477" t="s">
        <v>189</v>
      </c>
      <c r="F13" s="477"/>
      <c r="G13" s="478" t="s">
        <v>166</v>
      </c>
      <c r="H13" s="485" t="s">
        <v>190</v>
      </c>
      <c r="I13" s="486"/>
    </row>
    <row r="14" spans="1:9">
      <c r="A14" s="477"/>
      <c r="B14" s="477"/>
      <c r="C14" s="477"/>
      <c r="D14" s="477"/>
      <c r="E14" s="477"/>
      <c r="F14" s="477"/>
      <c r="G14" s="478"/>
      <c r="H14" s="487" t="s">
        <v>191</v>
      </c>
      <c r="I14" s="488"/>
    </row>
    <row r="15" spans="1:9">
      <c r="A15" s="477"/>
      <c r="B15" s="477"/>
      <c r="C15" s="477"/>
      <c r="D15" s="477"/>
      <c r="E15" s="91" t="s">
        <v>192</v>
      </c>
      <c r="F15" s="250" t="s">
        <v>193</v>
      </c>
      <c r="G15" s="478"/>
      <c r="H15" s="91" t="s">
        <v>194</v>
      </c>
      <c r="I15" s="91" t="s">
        <v>195</v>
      </c>
    </row>
    <row r="16" spans="1:9">
      <c r="A16" s="91" t="s">
        <v>196</v>
      </c>
      <c r="B16" s="91" t="s">
        <v>197</v>
      </c>
      <c r="C16" s="91" t="s">
        <v>198</v>
      </c>
      <c r="D16" s="118" t="s">
        <v>199</v>
      </c>
      <c r="E16" s="118" t="s">
        <v>200</v>
      </c>
      <c r="F16" s="251" t="s">
        <v>201</v>
      </c>
      <c r="G16" s="93" t="s">
        <v>202</v>
      </c>
      <c r="H16" s="119" t="s">
        <v>203</v>
      </c>
      <c r="I16" s="119" t="s">
        <v>204</v>
      </c>
    </row>
    <row r="17" spans="1:11" ht="45">
      <c r="A17" s="337">
        <v>1</v>
      </c>
      <c r="B17" s="96" t="s">
        <v>358</v>
      </c>
      <c r="C17" s="114" t="s">
        <v>572</v>
      </c>
      <c r="D17" s="97" t="s">
        <v>571</v>
      </c>
      <c r="E17" s="120"/>
      <c r="F17" s="125">
        <v>294</v>
      </c>
      <c r="G17" s="100">
        <v>2405000</v>
      </c>
      <c r="H17" s="100">
        <v>218636</v>
      </c>
      <c r="I17" s="100">
        <v>87455</v>
      </c>
      <c r="J17" s="362">
        <v>72150</v>
      </c>
      <c r="K17" s="362">
        <f>I17-J17</f>
        <v>15305</v>
      </c>
    </row>
    <row r="18" spans="1:11" ht="18" customHeight="1">
      <c r="A18" s="476" t="s">
        <v>208</v>
      </c>
      <c r="B18" s="476"/>
      <c r="C18" s="476"/>
      <c r="D18" s="476"/>
      <c r="E18" s="476"/>
      <c r="F18" s="476"/>
      <c r="G18" s="102">
        <f>SUM(G17:G17)</f>
        <v>2405000</v>
      </c>
      <c r="H18" s="102">
        <f>SUM(H17:H17)</f>
        <v>218636</v>
      </c>
      <c r="I18" s="102">
        <f>SUM(I17:I17)</f>
        <v>87455</v>
      </c>
    </row>
    <row r="19" spans="1:11">
      <c r="A19" s="339"/>
      <c r="B19" s="339"/>
      <c r="C19" s="105"/>
      <c r="D19" s="105"/>
      <c r="E19" s="111"/>
      <c r="F19" s="252"/>
      <c r="G19" s="108"/>
      <c r="H19" s="122"/>
      <c r="I19" s="122"/>
    </row>
    <row r="20" spans="1:11">
      <c r="A20" s="338" t="s">
        <v>209</v>
      </c>
      <c r="B20" s="110"/>
      <c r="C20" s="105"/>
      <c r="D20" s="105"/>
      <c r="E20" s="111"/>
      <c r="F20" s="253"/>
      <c r="G20" s="108"/>
    </row>
    <row r="21" spans="1:11">
      <c r="A21" s="111" t="s">
        <v>210</v>
      </c>
      <c r="B21" s="110"/>
      <c r="C21" s="105"/>
      <c r="D21" s="105"/>
      <c r="E21" s="123"/>
      <c r="F21" s="253"/>
      <c r="G21" s="108"/>
    </row>
    <row r="22" spans="1:11">
      <c r="A22" s="339"/>
      <c r="B22" s="105"/>
      <c r="C22" s="105"/>
      <c r="D22" s="105"/>
      <c r="E22" s="105"/>
      <c r="F22" s="254"/>
      <c r="G22" s="108"/>
      <c r="H22" s="124"/>
      <c r="I22" s="124"/>
    </row>
    <row r="23" spans="1:11">
      <c r="A23" s="479" t="s">
        <v>211</v>
      </c>
      <c r="B23" s="479"/>
      <c r="C23" s="479"/>
      <c r="D23" s="479"/>
      <c r="E23" s="479"/>
      <c r="F23" s="479"/>
      <c r="G23" s="479"/>
      <c r="H23" s="479"/>
      <c r="I23" s="479"/>
    </row>
    <row r="24" spans="1:11">
      <c r="A24" s="339"/>
      <c r="B24" s="105"/>
      <c r="C24" s="105"/>
      <c r="D24" s="105"/>
      <c r="E24" s="105"/>
      <c r="F24" s="254"/>
      <c r="G24" s="108"/>
      <c r="H24" s="124"/>
      <c r="I24" s="124"/>
    </row>
    <row r="25" spans="1:11">
      <c r="A25" s="480" t="s">
        <v>212</v>
      </c>
      <c r="B25" s="480"/>
      <c r="C25" s="480"/>
      <c r="D25" s="111"/>
      <c r="E25" s="105"/>
      <c r="F25" s="254"/>
      <c r="G25" s="502" t="s">
        <v>213</v>
      </c>
      <c r="H25" s="502"/>
      <c r="I25" s="502"/>
    </row>
    <row r="26" spans="1:11">
      <c r="A26" s="339"/>
      <c r="B26" s="105"/>
      <c r="C26" s="105"/>
      <c r="D26" s="105"/>
      <c r="E26" s="105"/>
      <c r="F26" s="254"/>
      <c r="G26" s="108"/>
      <c r="H26" s="124"/>
      <c r="I26" s="124"/>
    </row>
    <row r="27" spans="1:11">
      <c r="A27" s="339"/>
      <c r="B27" s="105"/>
      <c r="C27" s="105"/>
      <c r="D27" s="105"/>
      <c r="E27" s="105"/>
      <c r="F27" s="254"/>
      <c r="G27" s="108"/>
    </row>
    <row r="28" spans="1:11">
      <c r="A28" s="482" t="s">
        <v>214</v>
      </c>
      <c r="B28" s="482"/>
      <c r="C28" s="482"/>
      <c r="D28" s="105"/>
      <c r="E28" s="105"/>
      <c r="F28" s="254"/>
      <c r="G28" s="482" t="s">
        <v>215</v>
      </c>
      <c r="H28" s="482"/>
      <c r="I28" s="482"/>
    </row>
    <row r="29" spans="1:11">
      <c r="A29" s="480" t="s">
        <v>216</v>
      </c>
      <c r="B29" s="480"/>
      <c r="C29" s="480"/>
      <c r="D29" s="105"/>
      <c r="E29" s="105"/>
      <c r="F29" s="254"/>
      <c r="G29" s="502" t="s">
        <v>217</v>
      </c>
      <c r="H29" s="502"/>
      <c r="I29" s="502"/>
    </row>
    <row r="30" spans="1:11">
      <c r="A30" s="339"/>
      <c r="B30" s="339"/>
      <c r="C30" s="339"/>
      <c r="D30" s="105"/>
      <c r="E30" s="105"/>
      <c r="F30" s="254"/>
      <c r="G30" s="340"/>
      <c r="H30" s="340"/>
      <c r="I30" s="340"/>
    </row>
    <row r="31" spans="1:11">
      <c r="A31" s="339"/>
      <c r="B31" s="339"/>
      <c r="C31" s="339"/>
      <c r="D31" s="105"/>
      <c r="E31" s="105"/>
      <c r="F31" s="254"/>
      <c r="G31" s="340"/>
      <c r="H31" s="340"/>
      <c r="I31" s="340"/>
    </row>
    <row r="59" spans="1:9">
      <c r="A59" s="339"/>
      <c r="B59" s="339"/>
      <c r="C59" s="339"/>
      <c r="D59" s="105"/>
      <c r="E59" s="105"/>
      <c r="F59" s="254"/>
      <c r="G59" s="340"/>
      <c r="H59" s="340"/>
      <c r="I59" s="340"/>
    </row>
    <row r="60" spans="1:9">
      <c r="A60" s="468" t="s">
        <v>172</v>
      </c>
      <c r="B60" s="468"/>
      <c r="C60" s="468"/>
      <c r="D60" s="468"/>
      <c r="E60" s="468"/>
      <c r="F60" s="468"/>
      <c r="G60" s="468"/>
      <c r="H60" s="468"/>
      <c r="I60" s="468"/>
    </row>
    <row r="61" spans="1:9">
      <c r="A61" s="334"/>
      <c r="B61" s="334"/>
      <c r="C61" s="334"/>
      <c r="D61" s="116" t="s">
        <v>173</v>
      </c>
      <c r="E61" s="334"/>
      <c r="F61" s="246"/>
      <c r="G61" s="82"/>
    </row>
    <row r="62" spans="1:9">
      <c r="A62" s="334"/>
      <c r="B62" s="334"/>
      <c r="C62" s="334"/>
      <c r="D62" s="334"/>
      <c r="E62" s="334"/>
      <c r="F62" s="246"/>
      <c r="G62" s="82"/>
    </row>
    <row r="63" spans="1:9">
      <c r="A63" s="469" t="s">
        <v>174</v>
      </c>
      <c r="B63" s="469"/>
      <c r="C63" s="469"/>
      <c r="D63" s="335" t="s">
        <v>175</v>
      </c>
      <c r="E63" s="117"/>
      <c r="F63" s="247"/>
      <c r="G63" s="84"/>
    </row>
    <row r="64" spans="1:9">
      <c r="A64" s="469" t="s">
        <v>176</v>
      </c>
      <c r="B64" s="469"/>
      <c r="C64" s="469"/>
      <c r="D64" s="349" t="s">
        <v>177</v>
      </c>
      <c r="E64" s="117"/>
      <c r="F64" s="247"/>
      <c r="G64" s="84"/>
    </row>
    <row r="65" spans="1:9">
      <c r="A65" s="469" t="s">
        <v>178</v>
      </c>
      <c r="B65" s="469"/>
      <c r="C65" s="469"/>
      <c r="D65" s="335" t="s">
        <v>179</v>
      </c>
      <c r="E65" s="117"/>
      <c r="F65" s="247"/>
      <c r="G65" s="84"/>
    </row>
    <row r="66" spans="1:9">
      <c r="A66" s="469" t="s">
        <v>180</v>
      </c>
      <c r="B66" s="469"/>
      <c r="C66" s="469"/>
      <c r="D66" s="349" t="s">
        <v>407</v>
      </c>
      <c r="E66" s="117"/>
      <c r="F66" s="247"/>
      <c r="G66" s="84"/>
    </row>
    <row r="67" spans="1:9">
      <c r="A67" s="336"/>
      <c r="B67" s="470"/>
      <c r="C67" s="470"/>
      <c r="D67" s="336"/>
      <c r="E67" s="117"/>
      <c r="F67" s="484"/>
      <c r="G67" s="484"/>
    </row>
    <row r="68" spans="1:9">
      <c r="A68" s="87" t="s">
        <v>182</v>
      </c>
      <c r="B68" s="87"/>
      <c r="C68" s="87"/>
      <c r="D68" s="87"/>
      <c r="E68" s="87"/>
      <c r="F68" s="248"/>
      <c r="G68" s="88"/>
    </row>
    <row r="69" spans="1:9">
      <c r="A69" s="87" t="s">
        <v>183</v>
      </c>
      <c r="B69" s="87"/>
      <c r="C69" s="87"/>
      <c r="D69" s="87"/>
      <c r="E69" s="87"/>
      <c r="F69" s="248"/>
      <c r="G69" s="88"/>
    </row>
    <row r="70" spans="1:9">
      <c r="A70" s="87" t="s">
        <v>184</v>
      </c>
      <c r="B70" s="87"/>
      <c r="C70" s="87"/>
      <c r="D70" s="87"/>
      <c r="E70" s="87"/>
      <c r="F70" s="248"/>
      <c r="G70" s="88"/>
    </row>
    <row r="71" spans="1:9">
      <c r="A71" s="335"/>
      <c r="B71" s="335"/>
      <c r="C71" s="335"/>
      <c r="D71" s="335"/>
      <c r="E71" s="335"/>
      <c r="F71" s="249"/>
      <c r="G71" s="83"/>
    </row>
    <row r="72" spans="1:9">
      <c r="A72" s="477" t="s">
        <v>185</v>
      </c>
      <c r="B72" s="477" t="s">
        <v>186</v>
      </c>
      <c r="C72" s="477" t="s">
        <v>187</v>
      </c>
      <c r="D72" s="477" t="s">
        <v>188</v>
      </c>
      <c r="E72" s="477" t="s">
        <v>189</v>
      </c>
      <c r="F72" s="477"/>
      <c r="G72" s="478" t="s">
        <v>166</v>
      </c>
      <c r="H72" s="485" t="s">
        <v>190</v>
      </c>
      <c r="I72" s="486"/>
    </row>
    <row r="73" spans="1:9">
      <c r="A73" s="477"/>
      <c r="B73" s="477"/>
      <c r="C73" s="477"/>
      <c r="D73" s="477"/>
      <c r="E73" s="477"/>
      <c r="F73" s="477"/>
      <c r="G73" s="478"/>
      <c r="H73" s="487" t="s">
        <v>191</v>
      </c>
      <c r="I73" s="488"/>
    </row>
    <row r="74" spans="1:9">
      <c r="A74" s="477"/>
      <c r="B74" s="477"/>
      <c r="C74" s="477"/>
      <c r="D74" s="477"/>
      <c r="E74" s="91" t="s">
        <v>192</v>
      </c>
      <c r="F74" s="250" t="s">
        <v>193</v>
      </c>
      <c r="G74" s="478"/>
      <c r="H74" s="91" t="s">
        <v>194</v>
      </c>
      <c r="I74" s="91" t="s">
        <v>195</v>
      </c>
    </row>
    <row r="75" spans="1:9">
      <c r="A75" s="91" t="s">
        <v>196</v>
      </c>
      <c r="B75" s="91" t="s">
        <v>197</v>
      </c>
      <c r="C75" s="91" t="s">
        <v>198</v>
      </c>
      <c r="D75" s="118" t="s">
        <v>199</v>
      </c>
      <c r="E75" s="118" t="s">
        <v>200</v>
      </c>
      <c r="F75" s="251" t="s">
        <v>201</v>
      </c>
      <c r="G75" s="93" t="s">
        <v>202</v>
      </c>
      <c r="H75" s="119" t="s">
        <v>203</v>
      </c>
      <c r="I75" s="119" t="s">
        <v>204</v>
      </c>
    </row>
    <row r="76" spans="1:9" ht="57" customHeight="1">
      <c r="A76" s="337">
        <v>1</v>
      </c>
      <c r="B76" s="96" t="s">
        <v>408</v>
      </c>
      <c r="C76" s="114" t="s">
        <v>574</v>
      </c>
      <c r="D76" s="97" t="s">
        <v>577</v>
      </c>
      <c r="E76" s="120"/>
      <c r="F76" s="125">
        <v>295</v>
      </c>
      <c r="G76" s="100">
        <v>100000</v>
      </c>
      <c r="H76" s="100">
        <v>0</v>
      </c>
      <c r="I76" s="100">
        <v>0</v>
      </c>
    </row>
    <row r="77" spans="1:9">
      <c r="A77" s="476" t="s">
        <v>208</v>
      </c>
      <c r="B77" s="476"/>
      <c r="C77" s="476"/>
      <c r="D77" s="476"/>
      <c r="E77" s="476"/>
      <c r="F77" s="476"/>
      <c r="G77" s="102">
        <f>SUM(G76:G76)</f>
        <v>100000</v>
      </c>
      <c r="H77" s="102">
        <f>SUM(H76:H76)</f>
        <v>0</v>
      </c>
      <c r="I77" s="102">
        <f>SUM(I76:I76)</f>
        <v>0</v>
      </c>
    </row>
    <row r="78" spans="1:9">
      <c r="A78" s="339"/>
      <c r="B78" s="339"/>
      <c r="C78" s="105"/>
      <c r="D78" s="105"/>
      <c r="E78" s="111"/>
      <c r="F78" s="252"/>
      <c r="G78" s="108"/>
      <c r="H78" s="122"/>
      <c r="I78" s="122"/>
    </row>
    <row r="79" spans="1:9">
      <c r="A79" s="338" t="s">
        <v>209</v>
      </c>
      <c r="B79" s="110"/>
      <c r="C79" s="105"/>
      <c r="D79" s="105"/>
      <c r="E79" s="111"/>
      <c r="F79" s="253"/>
      <c r="G79" s="108"/>
    </row>
    <row r="80" spans="1:9">
      <c r="A80" s="111" t="s">
        <v>210</v>
      </c>
      <c r="B80" s="110"/>
      <c r="C80" s="105"/>
      <c r="D80" s="105"/>
      <c r="E80" s="123"/>
      <c r="F80" s="253"/>
      <c r="G80" s="108"/>
    </row>
    <row r="81" spans="1:9">
      <c r="A81" s="339"/>
      <c r="B81" s="105"/>
      <c r="C81" s="105"/>
      <c r="D81" s="105"/>
      <c r="E81" s="105"/>
      <c r="F81" s="254"/>
      <c r="G81" s="108"/>
      <c r="H81" s="124"/>
      <c r="I81" s="124"/>
    </row>
    <row r="82" spans="1:9">
      <c r="A82" s="479" t="s">
        <v>211</v>
      </c>
      <c r="B82" s="479"/>
      <c r="C82" s="479"/>
      <c r="D82" s="479"/>
      <c r="E82" s="479"/>
      <c r="F82" s="479"/>
      <c r="G82" s="479"/>
      <c r="H82" s="479"/>
      <c r="I82" s="479"/>
    </row>
    <row r="83" spans="1:9">
      <c r="A83" s="339"/>
      <c r="B83" s="105"/>
      <c r="C83" s="105"/>
      <c r="D83" s="105"/>
      <c r="E83" s="105"/>
      <c r="F83" s="254"/>
      <c r="G83" s="108"/>
      <c r="H83" s="124"/>
      <c r="I83" s="124"/>
    </row>
    <row r="84" spans="1:9">
      <c r="A84" s="480" t="s">
        <v>212</v>
      </c>
      <c r="B84" s="480"/>
      <c r="C84" s="480"/>
      <c r="D84" s="111"/>
      <c r="E84" s="105"/>
      <c r="F84" s="254"/>
      <c r="G84" s="502" t="s">
        <v>213</v>
      </c>
      <c r="H84" s="502"/>
      <c r="I84" s="502"/>
    </row>
    <row r="85" spans="1:9">
      <c r="A85" s="339"/>
      <c r="B85" s="105"/>
      <c r="C85" s="105"/>
      <c r="D85" s="105"/>
      <c r="E85" s="105"/>
      <c r="F85" s="254"/>
      <c r="G85" s="108"/>
      <c r="H85" s="124"/>
      <c r="I85" s="124"/>
    </row>
    <row r="86" spans="1:9">
      <c r="A86" s="339"/>
      <c r="B86" s="105"/>
      <c r="C86" s="105"/>
      <c r="D86" s="105"/>
      <c r="E86" s="105"/>
      <c r="F86" s="254"/>
      <c r="G86" s="108"/>
    </row>
    <row r="87" spans="1:9">
      <c r="A87" s="482" t="s">
        <v>214</v>
      </c>
      <c r="B87" s="482"/>
      <c r="C87" s="482"/>
      <c r="D87" s="105"/>
      <c r="E87" s="105"/>
      <c r="F87" s="254"/>
      <c r="G87" s="482" t="s">
        <v>215</v>
      </c>
      <c r="H87" s="482"/>
      <c r="I87" s="482"/>
    </row>
    <row r="88" spans="1:9">
      <c r="A88" s="480" t="s">
        <v>216</v>
      </c>
      <c r="B88" s="480"/>
      <c r="C88" s="480"/>
      <c r="D88" s="105"/>
      <c r="E88" s="105"/>
      <c r="F88" s="254"/>
      <c r="G88" s="502" t="s">
        <v>217</v>
      </c>
      <c r="H88" s="502"/>
      <c r="I88" s="502"/>
    </row>
    <row r="89" spans="1:9">
      <c r="A89" s="339"/>
      <c r="B89" s="339"/>
      <c r="C89" s="339"/>
      <c r="D89" s="105"/>
      <c r="E89" s="105"/>
      <c r="F89" s="254"/>
      <c r="G89" s="340"/>
      <c r="H89" s="340"/>
      <c r="I89" s="340"/>
    </row>
    <row r="90" spans="1:9">
      <c r="A90" s="339"/>
      <c r="B90" s="339"/>
      <c r="C90" s="339"/>
      <c r="D90" s="105"/>
      <c r="E90" s="105"/>
      <c r="F90" s="254"/>
      <c r="G90" s="340"/>
      <c r="H90" s="340"/>
      <c r="I90" s="340"/>
    </row>
    <row r="119" spans="1:9">
      <c r="A119" s="468" t="s">
        <v>172</v>
      </c>
      <c r="B119" s="468"/>
      <c r="C119" s="468"/>
      <c r="D119" s="468"/>
      <c r="E119" s="468"/>
      <c r="F119" s="468"/>
      <c r="G119" s="468"/>
      <c r="H119" s="468"/>
      <c r="I119" s="468"/>
    </row>
    <row r="120" spans="1:9">
      <c r="A120" s="334"/>
      <c r="B120" s="334"/>
      <c r="C120" s="334"/>
      <c r="D120" s="116" t="s">
        <v>173</v>
      </c>
      <c r="E120" s="334"/>
      <c r="F120" s="246"/>
      <c r="G120" s="82"/>
    </row>
    <row r="121" spans="1:9">
      <c r="A121" s="334"/>
      <c r="B121" s="334"/>
      <c r="C121" s="334"/>
      <c r="D121" s="334"/>
      <c r="E121" s="334"/>
      <c r="F121" s="246"/>
      <c r="G121" s="82"/>
    </row>
    <row r="122" spans="1:9">
      <c r="A122" s="469" t="s">
        <v>174</v>
      </c>
      <c r="B122" s="469"/>
      <c r="C122" s="469"/>
      <c r="D122" s="335" t="s">
        <v>175</v>
      </c>
      <c r="E122" s="117"/>
      <c r="F122" s="247"/>
      <c r="G122" s="84"/>
    </row>
    <row r="123" spans="1:9">
      <c r="A123" s="469" t="s">
        <v>176</v>
      </c>
      <c r="B123" s="469"/>
      <c r="C123" s="469"/>
      <c r="D123" s="349" t="s">
        <v>177</v>
      </c>
      <c r="E123" s="117"/>
      <c r="F123" s="247"/>
      <c r="G123" s="84"/>
    </row>
    <row r="124" spans="1:9">
      <c r="A124" s="469" t="s">
        <v>178</v>
      </c>
      <c r="B124" s="469"/>
      <c r="C124" s="469"/>
      <c r="D124" s="335" t="s">
        <v>179</v>
      </c>
      <c r="E124" s="117"/>
      <c r="F124" s="247"/>
      <c r="G124" s="84"/>
    </row>
    <row r="125" spans="1:9">
      <c r="A125" s="469" t="s">
        <v>180</v>
      </c>
      <c r="B125" s="469"/>
      <c r="C125" s="469"/>
      <c r="D125" s="335" t="s">
        <v>414</v>
      </c>
      <c r="E125" s="117"/>
      <c r="F125" s="247"/>
      <c r="G125" s="84"/>
    </row>
    <row r="126" spans="1:9">
      <c r="A126" s="336"/>
      <c r="B126" s="470"/>
      <c r="C126" s="470"/>
      <c r="D126" s="336"/>
      <c r="E126" s="117"/>
      <c r="F126" s="484"/>
      <c r="G126" s="484"/>
    </row>
    <row r="127" spans="1:9">
      <c r="A127" s="87" t="s">
        <v>182</v>
      </c>
      <c r="B127" s="87"/>
      <c r="C127" s="87"/>
      <c r="D127" s="87"/>
      <c r="E127" s="87"/>
      <c r="F127" s="248"/>
      <c r="G127" s="88"/>
    </row>
    <row r="128" spans="1:9">
      <c r="A128" s="87" t="s">
        <v>183</v>
      </c>
      <c r="B128" s="87"/>
      <c r="C128" s="87"/>
      <c r="D128" s="87"/>
      <c r="E128" s="87"/>
      <c r="F128" s="248"/>
      <c r="G128" s="88"/>
    </row>
    <row r="129" spans="1:9">
      <c r="A129" s="87" t="s">
        <v>184</v>
      </c>
      <c r="B129" s="87"/>
      <c r="C129" s="87"/>
      <c r="D129" s="87"/>
      <c r="E129" s="87"/>
      <c r="F129" s="248"/>
      <c r="G129" s="88"/>
    </row>
    <row r="130" spans="1:9">
      <c r="A130" s="335"/>
      <c r="B130" s="335"/>
      <c r="C130" s="335"/>
      <c r="D130" s="335"/>
      <c r="E130" s="335"/>
      <c r="F130" s="249"/>
      <c r="G130" s="83"/>
    </row>
    <row r="131" spans="1:9">
      <c r="A131" s="477" t="s">
        <v>185</v>
      </c>
      <c r="B131" s="477" t="s">
        <v>186</v>
      </c>
      <c r="C131" s="477" t="s">
        <v>187</v>
      </c>
      <c r="D131" s="477" t="s">
        <v>188</v>
      </c>
      <c r="E131" s="477" t="s">
        <v>189</v>
      </c>
      <c r="F131" s="477"/>
      <c r="G131" s="478" t="s">
        <v>166</v>
      </c>
      <c r="H131" s="485" t="s">
        <v>190</v>
      </c>
      <c r="I131" s="486"/>
    </row>
    <row r="132" spans="1:9">
      <c r="A132" s="477"/>
      <c r="B132" s="477"/>
      <c r="C132" s="477"/>
      <c r="D132" s="477"/>
      <c r="E132" s="477"/>
      <c r="F132" s="477"/>
      <c r="G132" s="478"/>
      <c r="H132" s="487" t="s">
        <v>191</v>
      </c>
      <c r="I132" s="488"/>
    </row>
    <row r="133" spans="1:9">
      <c r="A133" s="477"/>
      <c r="B133" s="477"/>
      <c r="C133" s="477"/>
      <c r="D133" s="477"/>
      <c r="E133" s="91" t="s">
        <v>192</v>
      </c>
      <c r="F133" s="250" t="s">
        <v>193</v>
      </c>
      <c r="G133" s="478"/>
      <c r="H133" s="91" t="s">
        <v>194</v>
      </c>
      <c r="I133" s="91" t="s">
        <v>195</v>
      </c>
    </row>
    <row r="134" spans="1:9">
      <c r="A134" s="91" t="s">
        <v>196</v>
      </c>
      <c r="B134" s="91" t="s">
        <v>197</v>
      </c>
      <c r="C134" s="91" t="s">
        <v>198</v>
      </c>
      <c r="D134" s="118" t="s">
        <v>199</v>
      </c>
      <c r="E134" s="118" t="s">
        <v>200</v>
      </c>
      <c r="F134" s="251" t="s">
        <v>201</v>
      </c>
      <c r="G134" s="93" t="s">
        <v>202</v>
      </c>
      <c r="H134" s="119" t="s">
        <v>203</v>
      </c>
      <c r="I134" s="119" t="s">
        <v>204</v>
      </c>
    </row>
    <row r="135" spans="1:9" ht="69.75" customHeight="1">
      <c r="A135" s="337">
        <v>1</v>
      </c>
      <c r="B135" s="96" t="s">
        <v>415</v>
      </c>
      <c r="C135" s="114" t="s">
        <v>574</v>
      </c>
      <c r="D135" s="97" t="s">
        <v>573</v>
      </c>
      <c r="E135" s="120"/>
      <c r="F135" s="125">
        <v>296</v>
      </c>
      <c r="G135" s="100">
        <v>900000</v>
      </c>
      <c r="H135" s="100">
        <v>0</v>
      </c>
      <c r="I135" s="100">
        <v>45000</v>
      </c>
    </row>
    <row r="136" spans="1:9" ht="60" customHeight="1">
      <c r="A136" s="337">
        <v>2</v>
      </c>
      <c r="B136" s="96"/>
      <c r="C136" s="114" t="s">
        <v>576</v>
      </c>
      <c r="D136" s="97" t="s">
        <v>575</v>
      </c>
      <c r="E136" s="120"/>
      <c r="F136" s="125">
        <v>297</v>
      </c>
      <c r="G136" s="100">
        <v>900000</v>
      </c>
      <c r="H136" s="100">
        <v>0</v>
      </c>
      <c r="I136" s="100">
        <v>45000</v>
      </c>
    </row>
    <row r="137" spans="1:9">
      <c r="A137" s="476" t="s">
        <v>208</v>
      </c>
      <c r="B137" s="476"/>
      <c r="C137" s="476"/>
      <c r="D137" s="476"/>
      <c r="E137" s="476"/>
      <c r="F137" s="476"/>
      <c r="G137" s="102">
        <f>SUM(G135:G136)</f>
        <v>1800000</v>
      </c>
      <c r="H137" s="102">
        <f t="shared" ref="H137" si="0">SUM(H135:H136)</f>
        <v>0</v>
      </c>
      <c r="I137" s="102">
        <f t="shared" ref="I137" si="1">SUM(I135:I136)</f>
        <v>90000</v>
      </c>
    </row>
    <row r="138" spans="1:9">
      <c r="A138" s="339"/>
      <c r="B138" s="339"/>
      <c r="C138" s="105"/>
      <c r="D138" s="105"/>
      <c r="E138" s="111"/>
      <c r="F138" s="252"/>
      <c r="G138" s="108"/>
      <c r="H138" s="122"/>
      <c r="I138" s="122"/>
    </row>
    <row r="139" spans="1:9">
      <c r="A139" s="338" t="s">
        <v>209</v>
      </c>
      <c r="B139" s="110"/>
      <c r="C139" s="105"/>
      <c r="D139" s="105"/>
      <c r="E139" s="111"/>
      <c r="F139" s="253"/>
      <c r="G139" s="108"/>
    </row>
    <row r="140" spans="1:9">
      <c r="A140" s="111" t="s">
        <v>210</v>
      </c>
      <c r="B140" s="110"/>
      <c r="C140" s="105"/>
      <c r="D140" s="105"/>
      <c r="E140" s="123"/>
      <c r="F140" s="253"/>
      <c r="G140" s="108"/>
    </row>
    <row r="141" spans="1:9">
      <c r="A141" s="339"/>
      <c r="B141" s="105"/>
      <c r="C141" s="105"/>
      <c r="D141" s="105"/>
      <c r="E141" s="105"/>
      <c r="F141" s="254"/>
      <c r="G141" s="108"/>
      <c r="H141" s="124"/>
      <c r="I141" s="124"/>
    </row>
    <row r="142" spans="1:9">
      <c r="A142" s="479" t="s">
        <v>211</v>
      </c>
      <c r="B142" s="479"/>
      <c r="C142" s="479"/>
      <c r="D142" s="479"/>
      <c r="E142" s="479"/>
      <c r="F142" s="479"/>
      <c r="G142" s="479"/>
      <c r="H142" s="479"/>
      <c r="I142" s="479"/>
    </row>
    <row r="143" spans="1:9">
      <c r="A143" s="339"/>
      <c r="B143" s="105"/>
      <c r="C143" s="105"/>
      <c r="D143" s="105"/>
      <c r="E143" s="105"/>
      <c r="F143" s="254"/>
      <c r="G143" s="108"/>
      <c r="H143" s="124"/>
      <c r="I143" s="124"/>
    </row>
    <row r="144" spans="1:9">
      <c r="A144" s="480" t="s">
        <v>212</v>
      </c>
      <c r="B144" s="480"/>
      <c r="C144" s="480"/>
      <c r="D144" s="111"/>
      <c r="E144" s="105"/>
      <c r="F144" s="254"/>
      <c r="G144" s="502" t="s">
        <v>213</v>
      </c>
      <c r="H144" s="502"/>
      <c r="I144" s="502"/>
    </row>
    <row r="145" spans="1:9">
      <c r="A145" s="339"/>
      <c r="B145" s="105"/>
      <c r="C145" s="105"/>
      <c r="D145" s="105"/>
      <c r="E145" s="105"/>
      <c r="F145" s="254"/>
      <c r="G145" s="108"/>
      <c r="H145" s="124"/>
      <c r="I145" s="124"/>
    </row>
    <row r="146" spans="1:9">
      <c r="A146" s="339"/>
      <c r="B146" s="105"/>
      <c r="C146" s="105"/>
      <c r="D146" s="105"/>
      <c r="E146" s="105"/>
      <c r="F146" s="254"/>
      <c r="G146" s="108"/>
    </row>
    <row r="147" spans="1:9">
      <c r="A147" s="482" t="s">
        <v>214</v>
      </c>
      <c r="B147" s="482"/>
      <c r="C147" s="482"/>
      <c r="D147" s="105"/>
      <c r="E147" s="105"/>
      <c r="F147" s="254"/>
      <c r="G147" s="482" t="s">
        <v>215</v>
      </c>
      <c r="H147" s="482"/>
      <c r="I147" s="482"/>
    </row>
    <row r="148" spans="1:9">
      <c r="A148" s="480" t="s">
        <v>216</v>
      </c>
      <c r="B148" s="480"/>
      <c r="C148" s="480"/>
      <c r="D148" s="105"/>
      <c r="E148" s="105"/>
      <c r="F148" s="254"/>
      <c r="G148" s="502" t="s">
        <v>217</v>
      </c>
      <c r="H148" s="502"/>
      <c r="I148" s="502"/>
    </row>
    <row r="149" spans="1:9">
      <c r="A149" s="339"/>
      <c r="B149" s="339"/>
      <c r="C149" s="339"/>
      <c r="D149" s="105"/>
      <c r="E149" s="105"/>
      <c r="F149" s="254"/>
      <c r="G149" s="340"/>
      <c r="H149" s="340"/>
      <c r="I149" s="340"/>
    </row>
    <row r="150" spans="1:9">
      <c r="A150" s="339"/>
      <c r="B150" s="339"/>
      <c r="C150" s="339"/>
      <c r="D150" s="105"/>
      <c r="E150" s="105"/>
      <c r="F150" s="254"/>
      <c r="G150" s="340"/>
      <c r="H150" s="340"/>
      <c r="I150" s="340"/>
    </row>
    <row r="161" spans="1:9">
      <c r="A161" s="339"/>
      <c r="B161" s="339"/>
      <c r="C161" s="339"/>
      <c r="D161" s="105"/>
      <c r="E161" s="105"/>
      <c r="F161" s="254"/>
      <c r="G161" s="340"/>
      <c r="H161" s="340"/>
      <c r="I161" s="340"/>
    </row>
    <row r="174" spans="1:9">
      <c r="A174" s="468" t="s">
        <v>172</v>
      </c>
      <c r="B174" s="468"/>
      <c r="C174" s="468"/>
      <c r="D174" s="468"/>
      <c r="E174" s="468"/>
      <c r="F174" s="468"/>
      <c r="G174" s="468"/>
      <c r="H174" s="468"/>
      <c r="I174" s="468"/>
    </row>
    <row r="175" spans="1:9">
      <c r="A175" s="334"/>
      <c r="B175" s="334"/>
      <c r="C175" s="334"/>
      <c r="D175" s="116" t="s">
        <v>173</v>
      </c>
      <c r="E175" s="334"/>
      <c r="F175" s="246"/>
      <c r="G175" s="82"/>
    </row>
    <row r="176" spans="1:9">
      <c r="A176" s="334"/>
      <c r="B176" s="334"/>
      <c r="C176" s="334"/>
      <c r="D176" s="334"/>
      <c r="E176" s="334"/>
      <c r="F176" s="246"/>
      <c r="G176" s="82"/>
    </row>
    <row r="177" spans="1:9">
      <c r="A177" s="469" t="s">
        <v>174</v>
      </c>
      <c r="B177" s="469"/>
      <c r="C177" s="469"/>
      <c r="D177" s="335" t="s">
        <v>175</v>
      </c>
      <c r="E177" s="117"/>
      <c r="F177" s="247"/>
      <c r="G177" s="84"/>
    </row>
    <row r="178" spans="1:9">
      <c r="A178" s="469" t="s">
        <v>176</v>
      </c>
      <c r="B178" s="469"/>
      <c r="C178" s="469"/>
      <c r="D178" s="335" t="s">
        <v>558</v>
      </c>
      <c r="E178" s="117"/>
      <c r="F178" s="247"/>
      <c r="G178" s="84"/>
    </row>
    <row r="179" spans="1:9">
      <c r="A179" s="469" t="s">
        <v>178</v>
      </c>
      <c r="B179" s="469"/>
      <c r="C179" s="469"/>
      <c r="D179" s="335" t="s">
        <v>179</v>
      </c>
      <c r="E179" s="117"/>
      <c r="F179" s="247"/>
      <c r="G179" s="84"/>
    </row>
    <row r="180" spans="1:9">
      <c r="A180" s="469" t="s">
        <v>180</v>
      </c>
      <c r="B180" s="469"/>
      <c r="C180" s="469"/>
      <c r="D180" s="335" t="s">
        <v>219</v>
      </c>
      <c r="E180" s="117"/>
      <c r="F180" s="247"/>
      <c r="G180" s="84"/>
    </row>
    <row r="181" spans="1:9">
      <c r="A181" s="336"/>
      <c r="B181" s="470"/>
      <c r="C181" s="470"/>
      <c r="D181" s="336"/>
      <c r="E181" s="117"/>
      <c r="F181" s="484"/>
      <c r="G181" s="484"/>
    </row>
    <row r="182" spans="1:9">
      <c r="A182" s="87" t="s">
        <v>182</v>
      </c>
      <c r="B182" s="87"/>
      <c r="C182" s="87"/>
      <c r="D182" s="87"/>
      <c r="E182" s="87"/>
      <c r="F182" s="248"/>
      <c r="G182" s="88"/>
    </row>
    <row r="183" spans="1:9">
      <c r="A183" s="87" t="s">
        <v>183</v>
      </c>
      <c r="B183" s="87"/>
      <c r="C183" s="87"/>
      <c r="D183" s="87"/>
      <c r="E183" s="87"/>
      <c r="F183" s="248"/>
      <c r="G183" s="88"/>
    </row>
    <row r="184" spans="1:9">
      <c r="A184" s="87" t="s">
        <v>184</v>
      </c>
      <c r="B184" s="87"/>
      <c r="C184" s="87"/>
      <c r="D184" s="87"/>
      <c r="E184" s="87"/>
      <c r="F184" s="248"/>
      <c r="G184" s="88"/>
    </row>
    <row r="185" spans="1:9">
      <c r="A185" s="335"/>
      <c r="B185" s="335"/>
      <c r="C185" s="335"/>
      <c r="D185" s="335"/>
      <c r="E185" s="335"/>
      <c r="F185" s="249"/>
      <c r="G185" s="83"/>
    </row>
    <row r="186" spans="1:9">
      <c r="A186" s="477" t="s">
        <v>185</v>
      </c>
      <c r="B186" s="477" t="s">
        <v>186</v>
      </c>
      <c r="C186" s="477" t="s">
        <v>187</v>
      </c>
      <c r="D186" s="477" t="s">
        <v>188</v>
      </c>
      <c r="E186" s="477" t="s">
        <v>189</v>
      </c>
      <c r="F186" s="477"/>
      <c r="G186" s="478" t="s">
        <v>166</v>
      </c>
      <c r="H186" s="485" t="s">
        <v>190</v>
      </c>
      <c r="I186" s="486"/>
    </row>
    <row r="187" spans="1:9">
      <c r="A187" s="477"/>
      <c r="B187" s="477"/>
      <c r="C187" s="477"/>
      <c r="D187" s="477"/>
      <c r="E187" s="477"/>
      <c r="F187" s="477"/>
      <c r="G187" s="478"/>
      <c r="H187" s="487" t="s">
        <v>191</v>
      </c>
      <c r="I187" s="488"/>
    </row>
    <row r="188" spans="1:9">
      <c r="A188" s="477"/>
      <c r="B188" s="477"/>
      <c r="C188" s="477"/>
      <c r="D188" s="477"/>
      <c r="E188" s="91" t="s">
        <v>192</v>
      </c>
      <c r="F188" s="250" t="s">
        <v>193</v>
      </c>
      <c r="G188" s="478"/>
      <c r="H188" s="91" t="s">
        <v>194</v>
      </c>
      <c r="I188" s="91" t="s">
        <v>195</v>
      </c>
    </row>
    <row r="189" spans="1:9">
      <c r="A189" s="91" t="s">
        <v>196</v>
      </c>
      <c r="B189" s="91" t="s">
        <v>197</v>
      </c>
      <c r="C189" s="91" t="s">
        <v>198</v>
      </c>
      <c r="D189" s="118" t="s">
        <v>199</v>
      </c>
      <c r="E189" s="118" t="s">
        <v>200</v>
      </c>
      <c r="F189" s="251" t="s">
        <v>201</v>
      </c>
      <c r="G189" s="93" t="s">
        <v>202</v>
      </c>
      <c r="H189" s="119" t="s">
        <v>203</v>
      </c>
      <c r="I189" s="119" t="s">
        <v>204</v>
      </c>
    </row>
    <row r="190" spans="1:9" ht="101.25">
      <c r="A190" s="337">
        <v>1</v>
      </c>
      <c r="B190" s="96" t="s">
        <v>220</v>
      </c>
      <c r="C190" s="114" t="s">
        <v>584</v>
      </c>
      <c r="D190" s="97" t="s">
        <v>583</v>
      </c>
      <c r="E190" s="120"/>
      <c r="F190" s="125">
        <v>298</v>
      </c>
      <c r="G190" s="100">
        <v>400000</v>
      </c>
      <c r="H190" s="100">
        <v>0</v>
      </c>
      <c r="I190" s="100">
        <v>0</v>
      </c>
    </row>
    <row r="191" spans="1:9" ht="22.5" customHeight="1">
      <c r="A191" s="476" t="s">
        <v>208</v>
      </c>
      <c r="B191" s="476"/>
      <c r="C191" s="476"/>
      <c r="D191" s="476"/>
      <c r="E191" s="476"/>
      <c r="F191" s="476"/>
      <c r="G191" s="102">
        <f>SUM(G190:G190)</f>
        <v>400000</v>
      </c>
      <c r="H191" s="102">
        <f>SUM(H190:H190)</f>
        <v>0</v>
      </c>
      <c r="I191" s="102">
        <f>SUM(I190:I190)</f>
        <v>0</v>
      </c>
    </row>
    <row r="192" spans="1:9">
      <c r="A192" s="339"/>
      <c r="B192" s="339"/>
      <c r="C192" s="105"/>
      <c r="D192" s="105"/>
      <c r="E192" s="111"/>
      <c r="F192" s="252"/>
      <c r="G192" s="108"/>
      <c r="H192" s="122"/>
      <c r="I192" s="122"/>
    </row>
    <row r="193" spans="1:9">
      <c r="A193" s="338" t="s">
        <v>209</v>
      </c>
      <c r="B193" s="110"/>
      <c r="C193" s="105"/>
      <c r="D193" s="105"/>
      <c r="E193" s="111"/>
      <c r="F193" s="253"/>
      <c r="G193" s="108"/>
    </row>
    <row r="194" spans="1:9">
      <c r="A194" s="111" t="s">
        <v>210</v>
      </c>
      <c r="B194" s="110"/>
      <c r="C194" s="105"/>
      <c r="D194" s="105"/>
      <c r="E194" s="123"/>
      <c r="F194" s="253"/>
      <c r="G194" s="108"/>
    </row>
    <row r="195" spans="1:9">
      <c r="A195" s="339"/>
      <c r="B195" s="105"/>
      <c r="C195" s="105"/>
      <c r="D195" s="105"/>
      <c r="E195" s="105"/>
      <c r="F195" s="254"/>
      <c r="G195" s="108"/>
      <c r="H195" s="124"/>
      <c r="I195" s="124"/>
    </row>
    <row r="196" spans="1:9">
      <c r="A196" s="479" t="s">
        <v>211</v>
      </c>
      <c r="B196" s="479"/>
      <c r="C196" s="479"/>
      <c r="D196" s="479"/>
      <c r="E196" s="479"/>
      <c r="F196" s="479"/>
      <c r="G196" s="479"/>
      <c r="H196" s="479"/>
      <c r="I196" s="479"/>
    </row>
    <row r="197" spans="1:9">
      <c r="A197" s="339"/>
      <c r="B197" s="105"/>
      <c r="C197" s="105"/>
      <c r="D197" s="105"/>
      <c r="E197" s="105"/>
      <c r="F197" s="254"/>
      <c r="G197" s="108"/>
      <c r="H197" s="124"/>
      <c r="I197" s="124"/>
    </row>
    <row r="198" spans="1:9">
      <c r="A198" s="480" t="s">
        <v>212</v>
      </c>
      <c r="B198" s="480"/>
      <c r="C198" s="480"/>
      <c r="D198" s="111"/>
      <c r="E198" s="105"/>
      <c r="F198" s="254"/>
      <c r="G198" s="502" t="s">
        <v>213</v>
      </c>
      <c r="H198" s="502"/>
      <c r="I198" s="502"/>
    </row>
    <row r="199" spans="1:9">
      <c r="A199" s="339"/>
      <c r="B199" s="105"/>
      <c r="C199" s="105"/>
      <c r="D199" s="105"/>
      <c r="E199" s="105"/>
      <c r="F199" s="254"/>
      <c r="G199" s="108"/>
      <c r="H199" s="124"/>
      <c r="I199" s="124"/>
    </row>
    <row r="200" spans="1:9">
      <c r="A200" s="339"/>
      <c r="B200" s="105"/>
      <c r="C200" s="105"/>
      <c r="D200" s="105"/>
      <c r="E200" s="105"/>
      <c r="F200" s="254"/>
      <c r="G200" s="108"/>
    </row>
    <row r="201" spans="1:9">
      <c r="A201" s="482" t="s">
        <v>214</v>
      </c>
      <c r="B201" s="482"/>
      <c r="C201" s="482"/>
      <c r="D201" s="105"/>
      <c r="E201" s="105"/>
      <c r="F201" s="254"/>
      <c r="G201" s="482" t="s">
        <v>215</v>
      </c>
      <c r="H201" s="482"/>
      <c r="I201" s="482"/>
    </row>
    <row r="202" spans="1:9">
      <c r="A202" s="480" t="s">
        <v>216</v>
      </c>
      <c r="B202" s="480"/>
      <c r="C202" s="480"/>
      <c r="D202" s="105"/>
      <c r="E202" s="105"/>
      <c r="F202" s="254"/>
      <c r="G202" s="502" t="s">
        <v>217</v>
      </c>
      <c r="H202" s="502"/>
      <c r="I202" s="502"/>
    </row>
    <row r="203" spans="1:9">
      <c r="A203" s="339"/>
      <c r="B203" s="339"/>
      <c r="C203" s="339"/>
      <c r="D203" s="105"/>
      <c r="E203" s="105"/>
      <c r="F203" s="254"/>
      <c r="G203" s="340"/>
      <c r="H203" s="340"/>
      <c r="I203" s="340"/>
    </row>
    <row r="204" spans="1:9">
      <c r="A204" s="339"/>
      <c r="B204" s="339"/>
      <c r="C204" s="339"/>
      <c r="D204" s="105"/>
      <c r="E204" s="105"/>
      <c r="F204" s="254"/>
      <c r="G204" s="340"/>
      <c r="H204" s="340"/>
      <c r="I204" s="340"/>
    </row>
    <row r="229" spans="1:9">
      <c r="A229" s="468" t="s">
        <v>172</v>
      </c>
      <c r="B229" s="468"/>
      <c r="C229" s="468"/>
      <c r="D229" s="468"/>
      <c r="E229" s="468"/>
      <c r="F229" s="468"/>
      <c r="G229" s="468"/>
      <c r="H229" s="468"/>
      <c r="I229" s="468"/>
    </row>
    <row r="230" spans="1:9">
      <c r="A230" s="334"/>
      <c r="B230" s="334"/>
      <c r="C230" s="334"/>
      <c r="D230" s="116" t="s">
        <v>173</v>
      </c>
      <c r="E230" s="334"/>
      <c r="F230" s="246"/>
      <c r="G230" s="82"/>
    </row>
    <row r="231" spans="1:9">
      <c r="A231" s="334"/>
      <c r="B231" s="334"/>
      <c r="C231" s="334"/>
      <c r="D231" s="334"/>
      <c r="E231" s="334"/>
      <c r="F231" s="246"/>
      <c r="G231" s="82"/>
    </row>
    <row r="232" spans="1:9">
      <c r="A232" s="469" t="s">
        <v>174</v>
      </c>
      <c r="B232" s="469"/>
      <c r="C232" s="469"/>
      <c r="D232" s="335" t="s">
        <v>175</v>
      </c>
      <c r="E232" s="117"/>
      <c r="F232" s="247"/>
      <c r="G232" s="84"/>
    </row>
    <row r="233" spans="1:9">
      <c r="A233" s="469" t="s">
        <v>176</v>
      </c>
      <c r="B233" s="469"/>
      <c r="C233" s="469"/>
      <c r="D233" s="349" t="s">
        <v>560</v>
      </c>
      <c r="E233" s="117"/>
      <c r="F233" s="247"/>
      <c r="G233" s="84"/>
    </row>
    <row r="234" spans="1:9">
      <c r="A234" s="469" t="s">
        <v>178</v>
      </c>
      <c r="B234" s="469"/>
      <c r="C234" s="469"/>
      <c r="D234" s="335" t="s">
        <v>179</v>
      </c>
      <c r="E234" s="117"/>
      <c r="F234" s="247"/>
      <c r="G234" s="84"/>
    </row>
    <row r="235" spans="1:9">
      <c r="A235" s="469" t="s">
        <v>180</v>
      </c>
      <c r="B235" s="469"/>
      <c r="C235" s="469"/>
      <c r="D235" s="335" t="s">
        <v>439</v>
      </c>
      <c r="E235" s="117"/>
      <c r="F235" s="247"/>
      <c r="G235" s="84"/>
    </row>
    <row r="236" spans="1:9">
      <c r="A236" s="336"/>
      <c r="B236" s="470"/>
      <c r="C236" s="470"/>
      <c r="D236" s="336"/>
      <c r="E236" s="117"/>
      <c r="F236" s="484"/>
      <c r="G236" s="484"/>
    </row>
    <row r="237" spans="1:9">
      <c r="A237" s="87" t="s">
        <v>182</v>
      </c>
      <c r="B237" s="87"/>
      <c r="C237" s="87"/>
      <c r="D237" s="87"/>
      <c r="E237" s="87"/>
      <c r="F237" s="248"/>
      <c r="G237" s="88"/>
    </row>
    <row r="238" spans="1:9">
      <c r="A238" s="87" t="s">
        <v>183</v>
      </c>
      <c r="B238" s="87"/>
      <c r="C238" s="87"/>
      <c r="D238" s="87"/>
      <c r="E238" s="87"/>
      <c r="F238" s="248"/>
      <c r="G238" s="88"/>
    </row>
    <row r="239" spans="1:9">
      <c r="A239" s="87" t="s">
        <v>184</v>
      </c>
      <c r="B239" s="87"/>
      <c r="C239" s="87"/>
      <c r="D239" s="87"/>
      <c r="E239" s="87"/>
      <c r="F239" s="248"/>
      <c r="G239" s="88"/>
    </row>
    <row r="240" spans="1:9">
      <c r="A240" s="335"/>
      <c r="B240" s="335"/>
      <c r="C240" s="335"/>
      <c r="D240" s="335"/>
      <c r="E240" s="335"/>
      <c r="F240" s="249"/>
      <c r="G240" s="83"/>
    </row>
    <row r="241" spans="1:9">
      <c r="A241" s="477" t="s">
        <v>185</v>
      </c>
      <c r="B241" s="477" t="s">
        <v>186</v>
      </c>
      <c r="C241" s="477" t="s">
        <v>187</v>
      </c>
      <c r="D241" s="477" t="s">
        <v>188</v>
      </c>
      <c r="E241" s="477" t="s">
        <v>189</v>
      </c>
      <c r="F241" s="477"/>
      <c r="G241" s="478" t="s">
        <v>166</v>
      </c>
      <c r="H241" s="485" t="s">
        <v>190</v>
      </c>
      <c r="I241" s="486"/>
    </row>
    <row r="242" spans="1:9">
      <c r="A242" s="477"/>
      <c r="B242" s="477"/>
      <c r="C242" s="477"/>
      <c r="D242" s="477"/>
      <c r="E242" s="477"/>
      <c r="F242" s="477"/>
      <c r="G242" s="478"/>
      <c r="H242" s="487" t="s">
        <v>191</v>
      </c>
      <c r="I242" s="488"/>
    </row>
    <row r="243" spans="1:9">
      <c r="A243" s="477"/>
      <c r="B243" s="477"/>
      <c r="C243" s="477"/>
      <c r="D243" s="477"/>
      <c r="E243" s="91" t="s">
        <v>192</v>
      </c>
      <c r="F243" s="250" t="s">
        <v>193</v>
      </c>
      <c r="G243" s="478"/>
      <c r="H243" s="91" t="s">
        <v>194</v>
      </c>
      <c r="I243" s="91" t="s">
        <v>195</v>
      </c>
    </row>
    <row r="244" spans="1:9">
      <c r="A244" s="91" t="s">
        <v>196</v>
      </c>
      <c r="B244" s="91" t="s">
        <v>197</v>
      </c>
      <c r="C244" s="91" t="s">
        <v>198</v>
      </c>
      <c r="D244" s="118" t="s">
        <v>199</v>
      </c>
      <c r="E244" s="118" t="s">
        <v>200</v>
      </c>
      <c r="F244" s="251" t="s">
        <v>201</v>
      </c>
      <c r="G244" s="93" t="s">
        <v>202</v>
      </c>
      <c r="H244" s="119" t="s">
        <v>203</v>
      </c>
      <c r="I244" s="119" t="s">
        <v>204</v>
      </c>
    </row>
    <row r="245" spans="1:9" ht="95.25" customHeight="1">
      <c r="A245" s="337">
        <v>1</v>
      </c>
      <c r="B245" s="96" t="s">
        <v>437</v>
      </c>
      <c r="C245" s="114" t="s">
        <v>579</v>
      </c>
      <c r="D245" s="97" t="s">
        <v>578</v>
      </c>
      <c r="E245" s="120"/>
      <c r="F245" s="125">
        <v>299</v>
      </c>
      <c r="G245" s="100">
        <v>300000</v>
      </c>
      <c r="H245" s="100">
        <v>0</v>
      </c>
      <c r="I245" s="100">
        <v>0</v>
      </c>
    </row>
    <row r="246" spans="1:9" ht="93" customHeight="1">
      <c r="A246" s="337">
        <v>2</v>
      </c>
      <c r="B246" s="96"/>
      <c r="C246" s="114" t="s">
        <v>580</v>
      </c>
      <c r="D246" s="97" t="s">
        <v>604</v>
      </c>
      <c r="E246" s="120"/>
      <c r="F246" s="125">
        <v>300</v>
      </c>
      <c r="G246" s="100">
        <v>250000</v>
      </c>
      <c r="H246" s="100">
        <v>0</v>
      </c>
      <c r="I246" s="100">
        <v>0</v>
      </c>
    </row>
    <row r="247" spans="1:9" ht="102" customHeight="1">
      <c r="A247" s="337">
        <v>3</v>
      </c>
      <c r="B247" s="96"/>
      <c r="C247" s="114" t="s">
        <v>582</v>
      </c>
      <c r="D247" s="97" t="s">
        <v>581</v>
      </c>
      <c r="E247" s="120"/>
      <c r="F247" s="125">
        <v>301</v>
      </c>
      <c r="G247" s="100">
        <v>400000</v>
      </c>
      <c r="H247" s="100">
        <v>0</v>
      </c>
      <c r="I247" s="100">
        <v>0</v>
      </c>
    </row>
    <row r="248" spans="1:9" ht="70.5" customHeight="1">
      <c r="A248" s="337">
        <v>4</v>
      </c>
      <c r="B248" s="96"/>
      <c r="C248" s="114" t="s">
        <v>580</v>
      </c>
      <c r="D248" s="97" t="s">
        <v>605</v>
      </c>
      <c r="E248" s="120"/>
      <c r="F248" s="125">
        <v>302</v>
      </c>
      <c r="G248" s="100">
        <v>150000</v>
      </c>
      <c r="H248" s="100">
        <v>0</v>
      </c>
      <c r="I248" s="100">
        <v>0</v>
      </c>
    </row>
    <row r="249" spans="1:9" ht="20.25" customHeight="1">
      <c r="A249" s="476" t="s">
        <v>208</v>
      </c>
      <c r="B249" s="476"/>
      <c r="C249" s="476"/>
      <c r="D249" s="476"/>
      <c r="E249" s="476"/>
      <c r="F249" s="476"/>
      <c r="G249" s="102">
        <f>SUM(G245:G248)</f>
        <v>1100000</v>
      </c>
      <c r="H249" s="102">
        <f t="shared" ref="H249" si="2">SUM(H245:H246)</f>
        <v>0</v>
      </c>
      <c r="I249" s="102">
        <f t="shared" ref="I249" si="3">SUM(I245:I246)</f>
        <v>0</v>
      </c>
    </row>
    <row r="250" spans="1:9">
      <c r="A250" s="339"/>
      <c r="B250" s="339"/>
      <c r="C250" s="105"/>
      <c r="D250" s="105"/>
      <c r="E250" s="111"/>
      <c r="F250" s="252"/>
      <c r="G250" s="108"/>
      <c r="H250" s="122"/>
      <c r="I250" s="122"/>
    </row>
    <row r="251" spans="1:9">
      <c r="A251" s="338" t="s">
        <v>209</v>
      </c>
      <c r="B251" s="110"/>
      <c r="C251" s="105"/>
      <c r="D251" s="105"/>
      <c r="E251" s="111"/>
      <c r="F251" s="253"/>
      <c r="G251" s="108"/>
    </row>
    <row r="252" spans="1:9">
      <c r="A252" s="111" t="s">
        <v>210</v>
      </c>
      <c r="B252" s="110"/>
      <c r="C252" s="105"/>
      <c r="D252" s="105"/>
      <c r="E252" s="123"/>
      <c r="F252" s="253"/>
      <c r="G252" s="108"/>
    </row>
    <row r="253" spans="1:9">
      <c r="A253" s="339"/>
      <c r="B253" s="105"/>
      <c r="C253" s="105"/>
      <c r="D253" s="105"/>
      <c r="E253" s="105"/>
      <c r="F253" s="254"/>
      <c r="G253" s="108"/>
      <c r="H253" s="124"/>
      <c r="I253" s="124"/>
    </row>
    <row r="254" spans="1:9">
      <c r="A254" s="479" t="s">
        <v>211</v>
      </c>
      <c r="B254" s="479"/>
      <c r="C254" s="479"/>
      <c r="D254" s="479"/>
      <c r="E254" s="479"/>
      <c r="F254" s="479"/>
      <c r="G254" s="479"/>
      <c r="H254" s="479"/>
      <c r="I254" s="479"/>
    </row>
    <row r="255" spans="1:9">
      <c r="A255" s="339"/>
      <c r="B255" s="105"/>
      <c r="C255" s="105"/>
      <c r="D255" s="105"/>
      <c r="E255" s="105"/>
      <c r="F255" s="254"/>
      <c r="G255" s="108"/>
      <c r="H255" s="124"/>
      <c r="I255" s="124"/>
    </row>
    <row r="256" spans="1:9">
      <c r="A256" s="480" t="s">
        <v>212</v>
      </c>
      <c r="B256" s="480"/>
      <c r="C256" s="480"/>
      <c r="D256" s="111"/>
      <c r="E256" s="105"/>
      <c r="F256" s="254"/>
      <c r="G256" s="502" t="s">
        <v>213</v>
      </c>
      <c r="H256" s="502"/>
      <c r="I256" s="502"/>
    </row>
    <row r="257" spans="1:9">
      <c r="A257" s="339"/>
      <c r="B257" s="105"/>
      <c r="C257" s="105"/>
      <c r="D257" s="105"/>
      <c r="E257" s="105"/>
      <c r="F257" s="254"/>
      <c r="G257" s="108"/>
      <c r="H257" s="124"/>
      <c r="I257" s="124"/>
    </row>
    <row r="258" spans="1:9">
      <c r="A258" s="339"/>
      <c r="B258" s="105"/>
      <c r="C258" s="105"/>
      <c r="D258" s="105"/>
      <c r="E258" s="105"/>
      <c r="F258" s="254"/>
      <c r="G258" s="108"/>
    </row>
    <row r="259" spans="1:9">
      <c r="A259" s="482" t="s">
        <v>214</v>
      </c>
      <c r="B259" s="482"/>
      <c r="C259" s="482"/>
      <c r="D259" s="105"/>
      <c r="E259" s="105"/>
      <c r="F259" s="254"/>
      <c r="G259" s="482" t="s">
        <v>215</v>
      </c>
      <c r="H259" s="482"/>
      <c r="I259" s="482"/>
    </row>
    <row r="260" spans="1:9">
      <c r="A260" s="480" t="s">
        <v>216</v>
      </c>
      <c r="B260" s="480"/>
      <c r="C260" s="480"/>
      <c r="D260" s="105"/>
      <c r="E260" s="105"/>
      <c r="F260" s="254"/>
      <c r="G260" s="502" t="s">
        <v>217</v>
      </c>
      <c r="H260" s="502"/>
      <c r="I260" s="502"/>
    </row>
    <row r="261" spans="1:9">
      <c r="A261" s="342"/>
      <c r="B261" s="342"/>
      <c r="C261" s="342"/>
      <c r="D261" s="105"/>
      <c r="E261" s="105"/>
      <c r="F261" s="254"/>
      <c r="G261" s="348"/>
      <c r="H261" s="348"/>
      <c r="I261" s="348"/>
    </row>
    <row r="266" spans="1:9">
      <c r="A266" s="342"/>
      <c r="B266" s="342"/>
      <c r="C266" s="342"/>
      <c r="D266" s="105"/>
      <c r="E266" s="105"/>
      <c r="F266" s="254"/>
      <c r="G266" s="348"/>
      <c r="H266" s="348"/>
      <c r="I266" s="348"/>
    </row>
    <row r="270" spans="1:9">
      <c r="A270" s="468" t="s">
        <v>172</v>
      </c>
      <c r="B270" s="468"/>
      <c r="C270" s="468"/>
      <c r="D270" s="468"/>
      <c r="E270" s="468"/>
      <c r="F270" s="468"/>
      <c r="G270" s="468"/>
      <c r="H270" s="468"/>
      <c r="I270" s="468"/>
    </row>
    <row r="271" spans="1:9">
      <c r="A271" s="332"/>
      <c r="B271" s="332"/>
      <c r="C271" s="332"/>
      <c r="D271" s="116" t="s">
        <v>173</v>
      </c>
      <c r="E271" s="332"/>
      <c r="F271" s="246"/>
      <c r="G271" s="82"/>
    </row>
    <row r="272" spans="1:9">
      <c r="A272" s="332"/>
      <c r="B272" s="332"/>
      <c r="C272" s="332"/>
      <c r="D272" s="332"/>
      <c r="E272" s="332"/>
      <c r="F272" s="246"/>
      <c r="G272" s="82"/>
    </row>
    <row r="273" spans="1:11">
      <c r="A273" s="469" t="s">
        <v>174</v>
      </c>
      <c r="B273" s="469"/>
      <c r="C273" s="469"/>
      <c r="D273" s="330" t="s">
        <v>175</v>
      </c>
      <c r="E273" s="117"/>
      <c r="F273" s="247"/>
      <c r="G273" s="84"/>
    </row>
    <row r="274" spans="1:11">
      <c r="A274" s="469" t="s">
        <v>176</v>
      </c>
      <c r="B274" s="469"/>
      <c r="C274" s="469"/>
      <c r="D274" s="330" t="s">
        <v>558</v>
      </c>
      <c r="E274" s="117"/>
      <c r="F274" s="247"/>
      <c r="G274" s="84"/>
    </row>
    <row r="275" spans="1:11">
      <c r="A275" s="469" t="s">
        <v>178</v>
      </c>
      <c r="B275" s="469"/>
      <c r="C275" s="469"/>
      <c r="D275" s="330" t="s">
        <v>179</v>
      </c>
      <c r="E275" s="117"/>
      <c r="F275" s="247"/>
      <c r="G275" s="84"/>
    </row>
    <row r="276" spans="1:11">
      <c r="A276" s="469" t="s">
        <v>180</v>
      </c>
      <c r="B276" s="469"/>
      <c r="C276" s="469"/>
      <c r="D276" s="330" t="s">
        <v>555</v>
      </c>
      <c r="E276" s="117"/>
      <c r="F276" s="247"/>
      <c r="G276" s="84"/>
    </row>
    <row r="277" spans="1:11">
      <c r="A277" s="331"/>
      <c r="B277" s="470"/>
      <c r="C277" s="470"/>
      <c r="D277" s="331"/>
      <c r="E277" s="117"/>
      <c r="F277" s="484"/>
      <c r="G277" s="484"/>
    </row>
    <row r="278" spans="1:11">
      <c r="A278" s="87" t="s">
        <v>182</v>
      </c>
      <c r="B278" s="87"/>
      <c r="C278" s="87"/>
      <c r="D278" s="87"/>
      <c r="E278" s="87"/>
      <c r="F278" s="248"/>
      <c r="G278" s="88"/>
    </row>
    <row r="279" spans="1:11">
      <c r="A279" s="87" t="s">
        <v>183</v>
      </c>
      <c r="B279" s="87"/>
      <c r="C279" s="87"/>
      <c r="D279" s="87"/>
      <c r="E279" s="87"/>
      <c r="F279" s="248"/>
      <c r="G279" s="88"/>
    </row>
    <row r="280" spans="1:11">
      <c r="A280" s="87" t="s">
        <v>184</v>
      </c>
      <c r="B280" s="87"/>
      <c r="C280" s="87"/>
      <c r="D280" s="87"/>
      <c r="E280" s="87"/>
      <c r="F280" s="248"/>
      <c r="G280" s="88"/>
    </row>
    <row r="281" spans="1:11">
      <c r="A281" s="330"/>
      <c r="B281" s="330"/>
      <c r="C281" s="330"/>
      <c r="D281" s="330"/>
      <c r="E281" s="330"/>
      <c r="F281" s="249"/>
      <c r="G281" s="83"/>
    </row>
    <row r="282" spans="1:11">
      <c r="A282" s="477" t="s">
        <v>185</v>
      </c>
      <c r="B282" s="477" t="s">
        <v>186</v>
      </c>
      <c r="C282" s="477" t="s">
        <v>187</v>
      </c>
      <c r="D282" s="477" t="s">
        <v>188</v>
      </c>
      <c r="E282" s="477" t="s">
        <v>189</v>
      </c>
      <c r="F282" s="477"/>
      <c r="G282" s="478" t="s">
        <v>166</v>
      </c>
      <c r="H282" s="485" t="s">
        <v>190</v>
      </c>
      <c r="I282" s="486"/>
    </row>
    <row r="283" spans="1:11">
      <c r="A283" s="477"/>
      <c r="B283" s="477"/>
      <c r="C283" s="477"/>
      <c r="D283" s="477"/>
      <c r="E283" s="477"/>
      <c r="F283" s="477"/>
      <c r="G283" s="478"/>
      <c r="H283" s="487" t="s">
        <v>191</v>
      </c>
      <c r="I283" s="488"/>
    </row>
    <row r="284" spans="1:11">
      <c r="A284" s="477"/>
      <c r="B284" s="477"/>
      <c r="C284" s="477"/>
      <c r="D284" s="477"/>
      <c r="E284" s="91" t="s">
        <v>192</v>
      </c>
      <c r="F284" s="250" t="s">
        <v>193</v>
      </c>
      <c r="G284" s="478"/>
      <c r="H284" s="91" t="s">
        <v>194</v>
      </c>
      <c r="I284" s="91" t="s">
        <v>195</v>
      </c>
    </row>
    <row r="285" spans="1:11">
      <c r="A285" s="91" t="s">
        <v>196</v>
      </c>
      <c r="B285" s="91" t="s">
        <v>197</v>
      </c>
      <c r="C285" s="91" t="s">
        <v>198</v>
      </c>
      <c r="D285" s="118" t="s">
        <v>199</v>
      </c>
      <c r="E285" s="118" t="s">
        <v>200</v>
      </c>
      <c r="F285" s="251" t="s">
        <v>201</v>
      </c>
      <c r="G285" s="93" t="s">
        <v>202</v>
      </c>
      <c r="H285" s="119" t="s">
        <v>203</v>
      </c>
      <c r="I285" s="119" t="s">
        <v>204</v>
      </c>
    </row>
    <row r="286" spans="1:11" ht="44.25" customHeight="1">
      <c r="A286" s="329">
        <v>1</v>
      </c>
      <c r="B286" s="96" t="s">
        <v>556</v>
      </c>
      <c r="C286" s="114" t="s">
        <v>566</v>
      </c>
      <c r="D286" s="97" t="s">
        <v>557</v>
      </c>
      <c r="E286" s="120"/>
      <c r="F286" s="125">
        <v>303</v>
      </c>
      <c r="G286" s="100">
        <v>1698500</v>
      </c>
      <c r="H286" s="100">
        <v>0</v>
      </c>
      <c r="I286" s="100">
        <f>4%*G286</f>
        <v>67940</v>
      </c>
      <c r="J286" s="362">
        <v>50955</v>
      </c>
      <c r="K286" s="362">
        <f>I286-J286</f>
        <v>16985</v>
      </c>
    </row>
    <row r="287" spans="1:11" ht="21.75" customHeight="1">
      <c r="A287" s="476" t="s">
        <v>208</v>
      </c>
      <c r="B287" s="476"/>
      <c r="C287" s="476"/>
      <c r="D287" s="476"/>
      <c r="E287" s="476"/>
      <c r="F287" s="476"/>
      <c r="G287" s="102">
        <f>SUM(G286:G286)</f>
        <v>1698500</v>
      </c>
      <c r="H287" s="102">
        <f>SUM(H286:H286)</f>
        <v>0</v>
      </c>
      <c r="I287" s="102">
        <f>SUM(I286:I286)</f>
        <v>67940</v>
      </c>
    </row>
    <row r="288" spans="1:11">
      <c r="A288" s="327"/>
      <c r="B288" s="327"/>
      <c r="C288" s="105"/>
      <c r="D288" s="105"/>
      <c r="E288" s="111"/>
      <c r="F288" s="252"/>
      <c r="G288" s="108"/>
      <c r="H288" s="122"/>
      <c r="I288" s="122"/>
    </row>
    <row r="289" spans="1:9">
      <c r="A289" s="328" t="s">
        <v>209</v>
      </c>
      <c r="B289" s="110"/>
      <c r="C289" s="105"/>
      <c r="D289" s="105"/>
      <c r="E289" s="111"/>
      <c r="F289" s="253"/>
      <c r="G289" s="108"/>
    </row>
    <row r="290" spans="1:9">
      <c r="A290" s="111" t="s">
        <v>210</v>
      </c>
      <c r="B290" s="110"/>
      <c r="C290" s="105"/>
      <c r="D290" s="105"/>
      <c r="E290" s="123"/>
      <c r="F290" s="253"/>
      <c r="G290" s="108"/>
    </row>
    <row r="291" spans="1:9">
      <c r="A291" s="327"/>
      <c r="B291" s="105"/>
      <c r="C291" s="105"/>
      <c r="D291" s="105"/>
      <c r="E291" s="105"/>
      <c r="F291" s="254"/>
      <c r="G291" s="108"/>
      <c r="H291" s="124"/>
      <c r="I291" s="124"/>
    </row>
    <row r="292" spans="1:9">
      <c r="A292" s="479" t="s">
        <v>211</v>
      </c>
      <c r="B292" s="479"/>
      <c r="C292" s="479"/>
      <c r="D292" s="479"/>
      <c r="E292" s="479"/>
      <c r="F292" s="479"/>
      <c r="G292" s="479"/>
      <c r="H292" s="479"/>
      <c r="I292" s="479"/>
    </row>
    <row r="293" spans="1:9">
      <c r="A293" s="327"/>
      <c r="B293" s="105"/>
      <c r="C293" s="105"/>
      <c r="D293" s="105"/>
      <c r="E293" s="105"/>
      <c r="F293" s="254"/>
      <c r="G293" s="108"/>
      <c r="H293" s="124"/>
      <c r="I293" s="124"/>
    </row>
    <row r="294" spans="1:9">
      <c r="A294" s="480" t="s">
        <v>212</v>
      </c>
      <c r="B294" s="480"/>
      <c r="C294" s="480"/>
      <c r="D294" s="111"/>
      <c r="E294" s="105"/>
      <c r="F294" s="254"/>
      <c r="G294" s="502" t="s">
        <v>213</v>
      </c>
      <c r="H294" s="502"/>
      <c r="I294" s="502"/>
    </row>
    <row r="295" spans="1:9">
      <c r="A295" s="327"/>
      <c r="B295" s="105"/>
      <c r="C295" s="105"/>
      <c r="D295" s="105"/>
      <c r="E295" s="105"/>
      <c r="F295" s="254"/>
      <c r="G295" s="108"/>
      <c r="H295" s="124"/>
      <c r="I295" s="124"/>
    </row>
    <row r="296" spans="1:9">
      <c r="A296" s="327"/>
      <c r="B296" s="105"/>
      <c r="C296" s="105"/>
      <c r="D296" s="105"/>
      <c r="E296" s="105"/>
      <c r="F296" s="254"/>
      <c r="G296" s="108"/>
    </row>
    <row r="297" spans="1:9">
      <c r="A297" s="482" t="s">
        <v>214</v>
      </c>
      <c r="B297" s="482"/>
      <c r="C297" s="482"/>
      <c r="D297" s="105"/>
      <c r="E297" s="105"/>
      <c r="F297" s="254"/>
      <c r="G297" s="482" t="s">
        <v>215</v>
      </c>
      <c r="H297" s="482"/>
      <c r="I297" s="482"/>
    </row>
    <row r="298" spans="1:9">
      <c r="A298" s="480" t="s">
        <v>216</v>
      </c>
      <c r="B298" s="480"/>
      <c r="C298" s="480"/>
      <c r="D298" s="105"/>
      <c r="E298" s="105"/>
      <c r="F298" s="254"/>
      <c r="G298" s="502" t="s">
        <v>217</v>
      </c>
      <c r="H298" s="502"/>
      <c r="I298" s="502"/>
    </row>
    <row r="299" spans="1:9">
      <c r="A299" s="327"/>
      <c r="B299" s="327"/>
      <c r="C299" s="327"/>
      <c r="D299" s="105"/>
      <c r="E299" s="105"/>
      <c r="F299" s="254"/>
      <c r="G299" s="333"/>
      <c r="H299" s="333"/>
      <c r="I299" s="333"/>
    </row>
    <row r="300" spans="1:9">
      <c r="A300" s="327"/>
      <c r="B300" s="327"/>
      <c r="C300" s="327"/>
      <c r="D300" s="105"/>
      <c r="E300" s="105"/>
      <c r="F300" s="254"/>
      <c r="G300" s="333"/>
      <c r="H300" s="333"/>
      <c r="I300" s="333"/>
    </row>
    <row r="301" spans="1:9">
      <c r="A301" s="327"/>
      <c r="B301" s="327"/>
      <c r="C301" s="327"/>
      <c r="D301" s="105"/>
      <c r="E301" s="105"/>
      <c r="F301" s="254"/>
      <c r="G301" s="333"/>
      <c r="H301" s="333"/>
      <c r="I301" s="333"/>
    </row>
    <row r="302" spans="1:9">
      <c r="A302" s="327"/>
      <c r="B302" s="327"/>
      <c r="C302" s="327"/>
      <c r="D302" s="105"/>
      <c r="E302" s="105"/>
      <c r="F302" s="254"/>
      <c r="G302" s="333"/>
      <c r="H302" s="333"/>
      <c r="I302" s="333"/>
    </row>
    <row r="303" spans="1:9">
      <c r="A303" s="327"/>
      <c r="B303" s="327"/>
      <c r="C303" s="327"/>
      <c r="D303" s="105"/>
      <c r="E303" s="105"/>
      <c r="F303" s="254"/>
      <c r="G303" s="333"/>
      <c r="H303" s="333"/>
      <c r="I303" s="333"/>
    </row>
    <row r="329" spans="1:9">
      <c r="A329" s="468" t="s">
        <v>172</v>
      </c>
      <c r="B329" s="468"/>
      <c r="C329" s="468"/>
      <c r="D329" s="468"/>
      <c r="E329" s="468"/>
      <c r="F329" s="468"/>
      <c r="G329" s="468"/>
      <c r="H329" s="468"/>
      <c r="I329" s="468"/>
    </row>
    <row r="330" spans="1:9">
      <c r="A330" s="332"/>
      <c r="B330" s="332"/>
      <c r="C330" s="332"/>
      <c r="D330" s="116" t="s">
        <v>173</v>
      </c>
      <c r="E330" s="332"/>
      <c r="F330" s="246"/>
      <c r="G330" s="82"/>
    </row>
    <row r="331" spans="1:9">
      <c r="A331" s="332"/>
      <c r="B331" s="332"/>
      <c r="C331" s="332"/>
      <c r="D331" s="332"/>
      <c r="E331" s="332"/>
      <c r="F331" s="246"/>
      <c r="G331" s="82"/>
    </row>
    <row r="332" spans="1:9">
      <c r="A332" s="469" t="s">
        <v>174</v>
      </c>
      <c r="B332" s="469"/>
      <c r="C332" s="469"/>
      <c r="D332" s="330" t="s">
        <v>175</v>
      </c>
      <c r="E332" s="117"/>
      <c r="F332" s="247"/>
      <c r="G332" s="84"/>
    </row>
    <row r="333" spans="1:9">
      <c r="A333" s="469" t="s">
        <v>176</v>
      </c>
      <c r="B333" s="469"/>
      <c r="C333" s="469"/>
      <c r="D333" s="330" t="s">
        <v>561</v>
      </c>
      <c r="E333" s="117"/>
      <c r="F333" s="247"/>
      <c r="G333" s="84"/>
    </row>
    <row r="334" spans="1:9">
      <c r="A334" s="469" t="s">
        <v>178</v>
      </c>
      <c r="B334" s="469"/>
      <c r="C334" s="469"/>
      <c r="D334" s="330" t="s">
        <v>179</v>
      </c>
      <c r="E334" s="117"/>
      <c r="F334" s="247"/>
      <c r="G334" s="84"/>
    </row>
    <row r="335" spans="1:9">
      <c r="A335" s="469" t="s">
        <v>180</v>
      </c>
      <c r="B335" s="469"/>
      <c r="C335" s="469"/>
      <c r="D335" s="330" t="s">
        <v>562</v>
      </c>
      <c r="E335" s="117"/>
      <c r="F335" s="247"/>
      <c r="G335" s="84"/>
    </row>
    <row r="336" spans="1:9">
      <c r="A336" s="331"/>
      <c r="B336" s="470"/>
      <c r="C336" s="470"/>
      <c r="D336" s="331"/>
      <c r="E336" s="117"/>
      <c r="F336" s="484"/>
      <c r="G336" s="484"/>
    </row>
    <row r="337" spans="1:11">
      <c r="A337" s="87" t="s">
        <v>182</v>
      </c>
      <c r="B337" s="87"/>
      <c r="C337" s="87"/>
      <c r="D337" s="87"/>
      <c r="E337" s="87"/>
      <c r="F337" s="248"/>
      <c r="G337" s="88"/>
    </row>
    <row r="338" spans="1:11">
      <c r="A338" s="87" t="s">
        <v>183</v>
      </c>
      <c r="B338" s="87"/>
      <c r="C338" s="87"/>
      <c r="D338" s="87"/>
      <c r="E338" s="87"/>
      <c r="F338" s="248"/>
      <c r="G338" s="88"/>
    </row>
    <row r="339" spans="1:11">
      <c r="A339" s="87" t="s">
        <v>184</v>
      </c>
      <c r="B339" s="87"/>
      <c r="C339" s="87"/>
      <c r="D339" s="87"/>
      <c r="E339" s="87"/>
      <c r="F339" s="248"/>
      <c r="G339" s="88"/>
    </row>
    <row r="340" spans="1:11">
      <c r="A340" s="330"/>
      <c r="B340" s="330"/>
      <c r="C340" s="330"/>
      <c r="D340" s="330"/>
      <c r="E340" s="330"/>
      <c r="F340" s="249"/>
      <c r="G340" s="83"/>
    </row>
    <row r="341" spans="1:11">
      <c r="A341" s="477" t="s">
        <v>185</v>
      </c>
      <c r="B341" s="477" t="s">
        <v>186</v>
      </c>
      <c r="C341" s="477" t="s">
        <v>187</v>
      </c>
      <c r="D341" s="477" t="s">
        <v>188</v>
      </c>
      <c r="E341" s="477" t="s">
        <v>189</v>
      </c>
      <c r="F341" s="477"/>
      <c r="G341" s="478" t="s">
        <v>166</v>
      </c>
      <c r="H341" s="485" t="s">
        <v>190</v>
      </c>
      <c r="I341" s="486"/>
    </row>
    <row r="342" spans="1:11">
      <c r="A342" s="477"/>
      <c r="B342" s="477"/>
      <c r="C342" s="477"/>
      <c r="D342" s="477"/>
      <c r="E342" s="477"/>
      <c r="F342" s="477"/>
      <c r="G342" s="478"/>
      <c r="H342" s="487" t="s">
        <v>191</v>
      </c>
      <c r="I342" s="488"/>
    </row>
    <row r="343" spans="1:11">
      <c r="A343" s="477"/>
      <c r="B343" s="477"/>
      <c r="C343" s="477"/>
      <c r="D343" s="477"/>
      <c r="E343" s="91" t="s">
        <v>192</v>
      </c>
      <c r="F343" s="250" t="s">
        <v>193</v>
      </c>
      <c r="G343" s="478"/>
      <c r="H343" s="91" t="s">
        <v>194</v>
      </c>
      <c r="I343" s="91" t="s">
        <v>195</v>
      </c>
    </row>
    <row r="344" spans="1:11">
      <c r="A344" s="91" t="s">
        <v>196</v>
      </c>
      <c r="B344" s="91" t="s">
        <v>197</v>
      </c>
      <c r="C344" s="91" t="s">
        <v>198</v>
      </c>
      <c r="D344" s="118" t="s">
        <v>199</v>
      </c>
      <c r="E344" s="118" t="s">
        <v>200</v>
      </c>
      <c r="F344" s="251" t="s">
        <v>201</v>
      </c>
      <c r="G344" s="93" t="s">
        <v>202</v>
      </c>
      <c r="H344" s="119" t="s">
        <v>203</v>
      </c>
      <c r="I344" s="119" t="s">
        <v>204</v>
      </c>
    </row>
    <row r="345" spans="1:11" ht="46.5" customHeight="1">
      <c r="A345" s="329">
        <v>1</v>
      </c>
      <c r="B345" s="96" t="s">
        <v>563</v>
      </c>
      <c r="C345" s="114" t="s">
        <v>566</v>
      </c>
      <c r="D345" s="97" t="s">
        <v>567</v>
      </c>
      <c r="E345" s="120"/>
      <c r="F345" s="125">
        <v>304</v>
      </c>
      <c r="G345" s="100">
        <v>2497500</v>
      </c>
      <c r="H345" s="100">
        <v>0</v>
      </c>
      <c r="I345" s="100">
        <f>4%*G345</f>
        <v>99900</v>
      </c>
      <c r="J345" s="362">
        <v>74925</v>
      </c>
      <c r="K345" s="455">
        <f>I345-J345</f>
        <v>24975</v>
      </c>
    </row>
    <row r="346" spans="1:11" ht="24" customHeight="1">
      <c r="A346" s="476" t="s">
        <v>208</v>
      </c>
      <c r="B346" s="476"/>
      <c r="C346" s="476"/>
      <c r="D346" s="476"/>
      <c r="E346" s="476"/>
      <c r="F346" s="476"/>
      <c r="G346" s="102">
        <f>SUM(G345:G345)</f>
        <v>2497500</v>
      </c>
      <c r="H346" s="102">
        <f>SUM(H345:H345)</f>
        <v>0</v>
      </c>
      <c r="I346" s="102">
        <f>SUM(I345:I345)</f>
        <v>99900</v>
      </c>
    </row>
    <row r="347" spans="1:11">
      <c r="A347" s="327"/>
      <c r="B347" s="327"/>
      <c r="C347" s="105"/>
      <c r="D347" s="105"/>
      <c r="E347" s="111"/>
      <c r="F347" s="252"/>
      <c r="G347" s="108"/>
      <c r="H347" s="122"/>
      <c r="I347" s="122"/>
    </row>
    <row r="348" spans="1:11">
      <c r="A348" s="328" t="s">
        <v>209</v>
      </c>
      <c r="B348" s="110"/>
      <c r="C348" s="105"/>
      <c r="D348" s="105"/>
      <c r="E348" s="111"/>
      <c r="F348" s="253"/>
      <c r="G348" s="108"/>
    </row>
    <row r="349" spans="1:11">
      <c r="A349" s="111" t="s">
        <v>210</v>
      </c>
      <c r="B349" s="110"/>
      <c r="C349" s="105"/>
      <c r="D349" s="105"/>
      <c r="E349" s="123"/>
      <c r="F349" s="253"/>
      <c r="G349" s="108"/>
    </row>
    <row r="350" spans="1:11">
      <c r="A350" s="327"/>
      <c r="B350" s="105"/>
      <c r="C350" s="105"/>
      <c r="D350" s="105"/>
      <c r="E350" s="105"/>
      <c r="F350" s="254"/>
      <c r="G350" s="108"/>
      <c r="H350" s="124"/>
      <c r="I350" s="124"/>
    </row>
    <row r="351" spans="1:11">
      <c r="A351" s="479" t="s">
        <v>211</v>
      </c>
      <c r="B351" s="479"/>
      <c r="C351" s="479"/>
      <c r="D351" s="479"/>
      <c r="E351" s="479"/>
      <c r="F351" s="479"/>
      <c r="G351" s="479"/>
      <c r="H351" s="479"/>
      <c r="I351" s="479"/>
    </row>
    <row r="352" spans="1:11">
      <c r="A352" s="327"/>
      <c r="B352" s="105"/>
      <c r="C352" s="105"/>
      <c r="D352" s="105"/>
      <c r="E352" s="105"/>
      <c r="F352" s="254"/>
      <c r="G352" s="108"/>
      <c r="H352" s="124"/>
      <c r="I352" s="124"/>
    </row>
    <row r="353" spans="1:9">
      <c r="A353" s="480" t="s">
        <v>212</v>
      </c>
      <c r="B353" s="480"/>
      <c r="C353" s="480"/>
      <c r="D353" s="111"/>
      <c r="E353" s="105"/>
      <c r="F353" s="254"/>
      <c r="G353" s="502" t="s">
        <v>213</v>
      </c>
      <c r="H353" s="502"/>
      <c r="I353" s="502"/>
    </row>
    <row r="354" spans="1:9">
      <c r="A354" s="327"/>
      <c r="B354" s="105"/>
      <c r="C354" s="105"/>
      <c r="D354" s="105"/>
      <c r="E354" s="105"/>
      <c r="F354" s="254"/>
      <c r="G354" s="108"/>
      <c r="H354" s="124"/>
      <c r="I354" s="124"/>
    </row>
    <row r="355" spans="1:9">
      <c r="A355" s="327"/>
      <c r="B355" s="105"/>
      <c r="C355" s="105"/>
      <c r="D355" s="105"/>
      <c r="E355" s="105"/>
      <c r="F355" s="254"/>
      <c r="G355" s="108"/>
    </row>
    <row r="356" spans="1:9">
      <c r="A356" s="482" t="s">
        <v>214</v>
      </c>
      <c r="B356" s="482"/>
      <c r="C356" s="482"/>
      <c r="D356" s="105"/>
      <c r="E356" s="105"/>
      <c r="F356" s="254"/>
      <c r="G356" s="482" t="s">
        <v>215</v>
      </c>
      <c r="H356" s="482"/>
      <c r="I356" s="482"/>
    </row>
    <row r="357" spans="1:9">
      <c r="A357" s="480" t="s">
        <v>216</v>
      </c>
      <c r="B357" s="480"/>
      <c r="C357" s="480"/>
      <c r="D357" s="105"/>
      <c r="E357" s="105"/>
      <c r="F357" s="254"/>
      <c r="G357" s="502" t="s">
        <v>217</v>
      </c>
      <c r="H357" s="502"/>
      <c r="I357" s="502"/>
    </row>
    <row r="358" spans="1:9">
      <c r="A358" s="327"/>
      <c r="B358" s="327"/>
      <c r="C358" s="327"/>
      <c r="D358" s="105"/>
      <c r="E358" s="105"/>
      <c r="F358" s="254"/>
      <c r="G358" s="333"/>
      <c r="H358" s="333"/>
      <c r="I358" s="333"/>
    </row>
    <row r="359" spans="1:9">
      <c r="A359" s="327"/>
      <c r="B359" s="327"/>
      <c r="C359" s="327"/>
      <c r="D359" s="105"/>
      <c r="E359" s="105"/>
      <c r="F359" s="254"/>
      <c r="G359" s="333"/>
      <c r="H359" s="333"/>
      <c r="I359" s="333"/>
    </row>
    <row r="360" spans="1:9">
      <c r="A360" s="327"/>
      <c r="B360" s="327"/>
      <c r="C360" s="327"/>
      <c r="D360" s="105"/>
      <c r="E360" s="105"/>
      <c r="F360" s="254"/>
      <c r="G360" s="333"/>
      <c r="H360" s="333"/>
      <c r="I360" s="333"/>
    </row>
    <row r="361" spans="1:9">
      <c r="A361" s="327"/>
      <c r="B361" s="327"/>
      <c r="C361" s="327"/>
      <c r="D361" s="105"/>
      <c r="E361" s="105"/>
      <c r="F361" s="254"/>
      <c r="G361" s="333"/>
      <c r="H361" s="333"/>
      <c r="I361" s="333"/>
    </row>
    <row r="362" spans="1:9">
      <c r="A362" s="327"/>
      <c r="B362" s="327"/>
      <c r="C362" s="327"/>
      <c r="D362" s="105"/>
      <c r="E362" s="105"/>
      <c r="F362" s="254"/>
      <c r="G362" s="333"/>
      <c r="H362" s="333"/>
      <c r="I362" s="333"/>
    </row>
    <row r="388" spans="1:9">
      <c r="A388" s="468" t="s">
        <v>172</v>
      </c>
      <c r="B388" s="468"/>
      <c r="C388" s="468"/>
      <c r="D388" s="468"/>
      <c r="E388" s="468"/>
      <c r="F388" s="468"/>
      <c r="G388" s="468"/>
      <c r="H388" s="468"/>
      <c r="I388" s="468"/>
    </row>
    <row r="389" spans="1:9">
      <c r="A389" s="332"/>
      <c r="B389" s="332"/>
      <c r="C389" s="332"/>
      <c r="D389" s="116" t="s">
        <v>173</v>
      </c>
      <c r="E389" s="332"/>
      <c r="F389" s="246"/>
      <c r="G389" s="82"/>
    </row>
    <row r="390" spans="1:9">
      <c r="A390" s="332"/>
      <c r="B390" s="332"/>
      <c r="C390" s="332"/>
      <c r="D390" s="332"/>
      <c r="E390" s="332"/>
      <c r="F390" s="246"/>
      <c r="G390" s="82"/>
    </row>
    <row r="391" spans="1:9">
      <c r="A391" s="469" t="s">
        <v>174</v>
      </c>
      <c r="B391" s="469"/>
      <c r="C391" s="469"/>
      <c r="D391" s="330" t="s">
        <v>175</v>
      </c>
      <c r="E391" s="117"/>
      <c r="F391" s="247"/>
      <c r="G391" s="84"/>
    </row>
    <row r="392" spans="1:9">
      <c r="A392" s="469" t="s">
        <v>176</v>
      </c>
      <c r="B392" s="469"/>
      <c r="C392" s="469"/>
      <c r="D392" s="330" t="s">
        <v>560</v>
      </c>
      <c r="E392" s="117"/>
      <c r="F392" s="247"/>
      <c r="G392" s="84"/>
    </row>
    <row r="393" spans="1:9">
      <c r="A393" s="469" t="s">
        <v>178</v>
      </c>
      <c r="B393" s="469"/>
      <c r="C393" s="469"/>
      <c r="D393" s="330" t="s">
        <v>179</v>
      </c>
      <c r="E393" s="117"/>
      <c r="F393" s="247"/>
      <c r="G393" s="84"/>
    </row>
    <row r="394" spans="1:9">
      <c r="A394" s="469" t="s">
        <v>180</v>
      </c>
      <c r="B394" s="469"/>
      <c r="C394" s="469"/>
      <c r="D394" s="330" t="s">
        <v>565</v>
      </c>
      <c r="E394" s="117"/>
      <c r="F394" s="247"/>
      <c r="G394" s="84"/>
    </row>
    <row r="395" spans="1:9">
      <c r="A395" s="331"/>
      <c r="B395" s="470"/>
      <c r="C395" s="470"/>
      <c r="D395" s="331"/>
      <c r="E395" s="117"/>
      <c r="F395" s="484"/>
      <c r="G395" s="484"/>
    </row>
    <row r="396" spans="1:9">
      <c r="A396" s="87" t="s">
        <v>182</v>
      </c>
      <c r="B396" s="87"/>
      <c r="C396" s="87"/>
      <c r="D396" s="87"/>
      <c r="E396" s="87"/>
      <c r="F396" s="248"/>
      <c r="G396" s="88"/>
    </row>
    <row r="397" spans="1:9">
      <c r="A397" s="87" t="s">
        <v>183</v>
      </c>
      <c r="B397" s="87"/>
      <c r="C397" s="87"/>
      <c r="D397" s="87"/>
      <c r="E397" s="87"/>
      <c r="F397" s="248"/>
      <c r="G397" s="88"/>
    </row>
    <row r="398" spans="1:9">
      <c r="A398" s="87" t="s">
        <v>184</v>
      </c>
      <c r="B398" s="87"/>
      <c r="C398" s="87"/>
      <c r="D398" s="87"/>
      <c r="E398" s="87"/>
      <c r="F398" s="248"/>
      <c r="G398" s="88"/>
    </row>
    <row r="399" spans="1:9">
      <c r="A399" s="330"/>
      <c r="B399" s="330"/>
      <c r="C399" s="330"/>
      <c r="D399" s="330"/>
      <c r="E399" s="330"/>
      <c r="F399" s="249"/>
      <c r="G399" s="83"/>
    </row>
    <row r="400" spans="1:9">
      <c r="A400" s="477" t="s">
        <v>185</v>
      </c>
      <c r="B400" s="477" t="s">
        <v>186</v>
      </c>
      <c r="C400" s="477" t="s">
        <v>187</v>
      </c>
      <c r="D400" s="477" t="s">
        <v>188</v>
      </c>
      <c r="E400" s="477" t="s">
        <v>189</v>
      </c>
      <c r="F400" s="477"/>
      <c r="G400" s="478" t="s">
        <v>166</v>
      </c>
      <c r="H400" s="485" t="s">
        <v>190</v>
      </c>
      <c r="I400" s="486"/>
    </row>
    <row r="401" spans="1:11">
      <c r="A401" s="477"/>
      <c r="B401" s="477"/>
      <c r="C401" s="477"/>
      <c r="D401" s="477"/>
      <c r="E401" s="477"/>
      <c r="F401" s="477"/>
      <c r="G401" s="478"/>
      <c r="H401" s="487" t="s">
        <v>191</v>
      </c>
      <c r="I401" s="488"/>
    </row>
    <row r="402" spans="1:11">
      <c r="A402" s="477"/>
      <c r="B402" s="477"/>
      <c r="C402" s="477"/>
      <c r="D402" s="477"/>
      <c r="E402" s="91" t="s">
        <v>192</v>
      </c>
      <c r="F402" s="250" t="s">
        <v>193</v>
      </c>
      <c r="G402" s="478"/>
      <c r="H402" s="91" t="s">
        <v>194</v>
      </c>
      <c r="I402" s="91" t="s">
        <v>195</v>
      </c>
    </row>
    <row r="403" spans="1:11">
      <c r="A403" s="91" t="s">
        <v>196</v>
      </c>
      <c r="B403" s="91" t="s">
        <v>197</v>
      </c>
      <c r="C403" s="91" t="s">
        <v>198</v>
      </c>
      <c r="D403" s="118" t="s">
        <v>199</v>
      </c>
      <c r="E403" s="118" t="s">
        <v>200</v>
      </c>
      <c r="F403" s="251" t="s">
        <v>201</v>
      </c>
      <c r="G403" s="93" t="s">
        <v>202</v>
      </c>
      <c r="H403" s="119" t="s">
        <v>203</v>
      </c>
      <c r="I403" s="119" t="s">
        <v>204</v>
      </c>
    </row>
    <row r="404" spans="1:11" ht="51" customHeight="1">
      <c r="A404" s="329">
        <v>1</v>
      </c>
      <c r="B404" s="96" t="s">
        <v>564</v>
      </c>
      <c r="C404" s="114" t="s">
        <v>566</v>
      </c>
      <c r="D404" s="97" t="s">
        <v>559</v>
      </c>
      <c r="E404" s="120"/>
      <c r="F404" s="125">
        <v>305</v>
      </c>
      <c r="G404" s="100">
        <v>1864500</v>
      </c>
      <c r="H404" s="100">
        <v>0</v>
      </c>
      <c r="I404" s="100">
        <f>4%*G404</f>
        <v>74580</v>
      </c>
      <c r="J404" s="100">
        <v>55935</v>
      </c>
      <c r="K404" s="362">
        <f>I404-J404</f>
        <v>18645</v>
      </c>
    </row>
    <row r="405" spans="1:11" ht="21.75" customHeight="1">
      <c r="A405" s="476" t="s">
        <v>208</v>
      </c>
      <c r="B405" s="476"/>
      <c r="C405" s="476"/>
      <c r="D405" s="476"/>
      <c r="E405" s="476"/>
      <c r="F405" s="476"/>
      <c r="G405" s="102">
        <f>SUM(G404:G404)</f>
        <v>1864500</v>
      </c>
      <c r="H405" s="102">
        <f>SUM(H404:H404)</f>
        <v>0</v>
      </c>
      <c r="I405" s="102">
        <f>SUM(I404:I404)</f>
        <v>74580</v>
      </c>
    </row>
    <row r="406" spans="1:11">
      <c r="A406" s="327"/>
      <c r="B406" s="327"/>
      <c r="C406" s="105"/>
      <c r="D406" s="105"/>
      <c r="E406" s="111"/>
      <c r="F406" s="252"/>
      <c r="G406" s="108"/>
      <c r="H406" s="122"/>
      <c r="I406" s="122"/>
    </row>
    <row r="407" spans="1:11">
      <c r="A407" s="328" t="s">
        <v>209</v>
      </c>
      <c r="B407" s="110"/>
      <c r="C407" s="105"/>
      <c r="D407" s="105"/>
      <c r="E407" s="111"/>
      <c r="F407" s="253"/>
      <c r="G407" s="108"/>
    </row>
    <row r="408" spans="1:11">
      <c r="A408" s="111" t="s">
        <v>210</v>
      </c>
      <c r="B408" s="110"/>
      <c r="C408" s="105"/>
      <c r="D408" s="105"/>
      <c r="E408" s="123"/>
      <c r="F408" s="253"/>
      <c r="G408" s="108"/>
    </row>
    <row r="409" spans="1:11">
      <c r="A409" s="327"/>
      <c r="B409" s="105"/>
      <c r="C409" s="105"/>
      <c r="D409" s="105"/>
      <c r="E409" s="105"/>
      <c r="F409" s="254"/>
      <c r="G409" s="108"/>
      <c r="H409" s="124"/>
      <c r="I409" s="124"/>
    </row>
    <row r="410" spans="1:11">
      <c r="A410" s="479" t="s">
        <v>211</v>
      </c>
      <c r="B410" s="479"/>
      <c r="C410" s="479"/>
      <c r="D410" s="479"/>
      <c r="E410" s="479"/>
      <c r="F410" s="479"/>
      <c r="G410" s="479"/>
      <c r="H410" s="479"/>
      <c r="I410" s="479"/>
    </row>
    <row r="411" spans="1:11">
      <c r="A411" s="327"/>
      <c r="B411" s="105"/>
      <c r="C411" s="105"/>
      <c r="D411" s="105"/>
      <c r="E411" s="105"/>
      <c r="F411" s="254"/>
      <c r="G411" s="108"/>
      <c r="H411" s="124"/>
      <c r="I411" s="124"/>
    </row>
    <row r="412" spans="1:11">
      <c r="A412" s="480" t="s">
        <v>212</v>
      </c>
      <c r="B412" s="480"/>
      <c r="C412" s="480"/>
      <c r="D412" s="111"/>
      <c r="E412" s="105"/>
      <c r="F412" s="254"/>
      <c r="G412" s="502" t="s">
        <v>213</v>
      </c>
      <c r="H412" s="502"/>
      <c r="I412" s="502"/>
    </row>
    <row r="413" spans="1:11">
      <c r="A413" s="327"/>
      <c r="B413" s="105"/>
      <c r="C413" s="105"/>
      <c r="D413" s="105"/>
      <c r="E413" s="105"/>
      <c r="F413" s="254"/>
      <c r="G413" s="108"/>
      <c r="H413" s="124"/>
      <c r="I413" s="124"/>
    </row>
    <row r="414" spans="1:11">
      <c r="A414" s="327"/>
      <c r="B414" s="105"/>
      <c r="C414" s="105"/>
      <c r="D414" s="105"/>
      <c r="E414" s="105"/>
      <c r="F414" s="254"/>
      <c r="G414" s="108"/>
    </row>
    <row r="415" spans="1:11">
      <c r="A415" s="482" t="s">
        <v>214</v>
      </c>
      <c r="B415" s="482"/>
      <c r="C415" s="482"/>
      <c r="D415" s="105"/>
      <c r="E415" s="105"/>
      <c r="F415" s="254"/>
      <c r="G415" s="482" t="s">
        <v>215</v>
      </c>
      <c r="H415" s="482"/>
      <c r="I415" s="482"/>
    </row>
    <row r="416" spans="1:11">
      <c r="A416" s="480" t="s">
        <v>216</v>
      </c>
      <c r="B416" s="480"/>
      <c r="C416" s="480"/>
      <c r="D416" s="105"/>
      <c r="E416" s="105"/>
      <c r="F416" s="254"/>
      <c r="G416" s="502" t="s">
        <v>217</v>
      </c>
      <c r="H416" s="502"/>
      <c r="I416" s="502"/>
    </row>
    <row r="417" spans="1:9">
      <c r="A417" s="327"/>
      <c r="B417" s="327"/>
      <c r="C417" s="327"/>
      <c r="D417" s="105"/>
      <c r="E417" s="105"/>
      <c r="F417" s="254"/>
      <c r="G417" s="333"/>
      <c r="H417" s="333"/>
      <c r="I417" s="333"/>
    </row>
    <row r="418" spans="1:9">
      <c r="A418" s="327"/>
      <c r="B418" s="327"/>
      <c r="C418" s="327"/>
      <c r="D418" s="105"/>
      <c r="E418" s="105"/>
      <c r="F418" s="254"/>
      <c r="G418" s="333"/>
      <c r="H418" s="333"/>
      <c r="I418" s="333"/>
    </row>
    <row r="419" spans="1:9">
      <c r="A419" s="327"/>
      <c r="B419" s="327"/>
      <c r="C419" s="327"/>
      <c r="D419" s="105"/>
      <c r="E419" s="105"/>
      <c r="F419" s="254"/>
      <c r="G419" s="333"/>
      <c r="H419" s="333"/>
      <c r="I419" s="333"/>
    </row>
    <row r="420" spans="1:9">
      <c r="A420" s="327"/>
      <c r="B420" s="327"/>
      <c r="C420" s="327"/>
      <c r="D420" s="105"/>
      <c r="E420" s="105"/>
      <c r="F420" s="254"/>
      <c r="G420" s="333"/>
      <c r="H420" s="333"/>
      <c r="I420" s="333"/>
    </row>
    <row r="421" spans="1:9">
      <c r="A421" s="327"/>
      <c r="B421" s="327"/>
      <c r="C421" s="327"/>
      <c r="D421" s="105"/>
      <c r="E421" s="105"/>
      <c r="F421" s="254"/>
      <c r="G421" s="333"/>
      <c r="H421" s="333"/>
      <c r="I421" s="333"/>
    </row>
  </sheetData>
  <mergeCells count="184">
    <mergeCell ref="A416:C416"/>
    <mergeCell ref="G416:I416"/>
    <mergeCell ref="H400:I400"/>
    <mergeCell ref="H401:I401"/>
    <mergeCell ref="A405:F405"/>
    <mergeCell ref="A410:I410"/>
    <mergeCell ref="A412:C412"/>
    <mergeCell ref="G412:I412"/>
    <mergeCell ref="A415:C415"/>
    <mergeCell ref="G415:I415"/>
    <mergeCell ref="G356:I356"/>
    <mergeCell ref="A357:C357"/>
    <mergeCell ref="G357:I357"/>
    <mergeCell ref="A388:I388"/>
    <mergeCell ref="B395:C395"/>
    <mergeCell ref="F395:G395"/>
    <mergeCell ref="A400:A402"/>
    <mergeCell ref="B400:B402"/>
    <mergeCell ref="C400:C402"/>
    <mergeCell ref="D400:D402"/>
    <mergeCell ref="E400:F401"/>
    <mergeCell ref="G400:G402"/>
    <mergeCell ref="A394:C394"/>
    <mergeCell ref="A392:C392"/>
    <mergeCell ref="A393:C393"/>
    <mergeCell ref="A391:C391"/>
    <mergeCell ref="H342:I342"/>
    <mergeCell ref="B341:B343"/>
    <mergeCell ref="C341:C343"/>
    <mergeCell ref="D341:D343"/>
    <mergeCell ref="A329:I329"/>
    <mergeCell ref="A332:C332"/>
    <mergeCell ref="A333:C333"/>
    <mergeCell ref="B336:C336"/>
    <mergeCell ref="F336:G336"/>
    <mergeCell ref="A334:C334"/>
    <mergeCell ref="A335:C335"/>
    <mergeCell ref="E341:F342"/>
    <mergeCell ref="G341:G343"/>
    <mergeCell ref="H341:I341"/>
    <mergeCell ref="A346:F346"/>
    <mergeCell ref="A351:I351"/>
    <mergeCell ref="A353:C353"/>
    <mergeCell ref="G353:I353"/>
    <mergeCell ref="A341:A343"/>
    <mergeCell ref="A356:C356"/>
    <mergeCell ref="A275:C275"/>
    <mergeCell ref="A276:C276"/>
    <mergeCell ref="A297:C297"/>
    <mergeCell ref="G297:I297"/>
    <mergeCell ref="A298:C298"/>
    <mergeCell ref="G298:I298"/>
    <mergeCell ref="H282:I282"/>
    <mergeCell ref="H283:I283"/>
    <mergeCell ref="A287:F287"/>
    <mergeCell ref="A292:I292"/>
    <mergeCell ref="A294:C294"/>
    <mergeCell ref="G294:I294"/>
    <mergeCell ref="A282:A284"/>
    <mergeCell ref="B282:B284"/>
    <mergeCell ref="C282:C284"/>
    <mergeCell ref="D282:D284"/>
    <mergeCell ref="E282:F283"/>
    <mergeCell ref="G282:G284"/>
    <mergeCell ref="H14:I14"/>
    <mergeCell ref="A18:F18"/>
    <mergeCell ref="A23:I23"/>
    <mergeCell ref="A25:C25"/>
    <mergeCell ref="G25:I25"/>
    <mergeCell ref="B277:C277"/>
    <mergeCell ref="F277:G277"/>
    <mergeCell ref="A1:I1"/>
    <mergeCell ref="A4:C4"/>
    <mergeCell ref="A5:C5"/>
    <mergeCell ref="A6:C6"/>
    <mergeCell ref="A7:C7"/>
    <mergeCell ref="B8:C8"/>
    <mergeCell ref="F8:G8"/>
    <mergeCell ref="A13:A15"/>
    <mergeCell ref="B13:B15"/>
    <mergeCell ref="C13:C15"/>
    <mergeCell ref="D13:D15"/>
    <mergeCell ref="E13:F14"/>
    <mergeCell ref="G13:G15"/>
    <mergeCell ref="H13:I13"/>
    <mergeCell ref="A270:I270"/>
    <mergeCell ref="A273:C273"/>
    <mergeCell ref="A274:C274"/>
    <mergeCell ref="A63:C63"/>
    <mergeCell ref="A64:C64"/>
    <mergeCell ref="A65:C65"/>
    <mergeCell ref="A66:C66"/>
    <mergeCell ref="B67:C67"/>
    <mergeCell ref="A28:C28"/>
    <mergeCell ref="G28:I28"/>
    <mergeCell ref="A29:C29"/>
    <mergeCell ref="G29:I29"/>
    <mergeCell ref="A60:I60"/>
    <mergeCell ref="H72:I72"/>
    <mergeCell ref="H73:I73"/>
    <mergeCell ref="A77:F77"/>
    <mergeCell ref="A82:I82"/>
    <mergeCell ref="A84:C84"/>
    <mergeCell ref="G84:I84"/>
    <mergeCell ref="F67:G67"/>
    <mergeCell ref="A72:A74"/>
    <mergeCell ref="B72:B74"/>
    <mergeCell ref="C72:C74"/>
    <mergeCell ref="D72:D74"/>
    <mergeCell ref="E72:F73"/>
    <mergeCell ref="G72:G74"/>
    <mergeCell ref="A122:C122"/>
    <mergeCell ref="A123:C123"/>
    <mergeCell ref="A124:C124"/>
    <mergeCell ref="A125:C125"/>
    <mergeCell ref="B126:C126"/>
    <mergeCell ref="A87:C87"/>
    <mergeCell ref="G87:I87"/>
    <mergeCell ref="A88:C88"/>
    <mergeCell ref="G88:I88"/>
    <mergeCell ref="A119:I119"/>
    <mergeCell ref="H131:I131"/>
    <mergeCell ref="H132:I132"/>
    <mergeCell ref="A137:F137"/>
    <mergeCell ref="A142:I142"/>
    <mergeCell ref="A144:C144"/>
    <mergeCell ref="G144:I144"/>
    <mergeCell ref="F126:G126"/>
    <mergeCell ref="A131:A133"/>
    <mergeCell ref="B131:B133"/>
    <mergeCell ref="C131:C133"/>
    <mergeCell ref="D131:D133"/>
    <mergeCell ref="E131:F132"/>
    <mergeCell ref="G131:G133"/>
    <mergeCell ref="A147:C147"/>
    <mergeCell ref="G147:I147"/>
    <mergeCell ref="A148:C148"/>
    <mergeCell ref="G148:I148"/>
    <mergeCell ref="A229:I229"/>
    <mergeCell ref="G186:G188"/>
    <mergeCell ref="H186:I186"/>
    <mergeCell ref="H187:I187"/>
    <mergeCell ref="A191:F191"/>
    <mergeCell ref="A196:I196"/>
    <mergeCell ref="A198:C198"/>
    <mergeCell ref="G198:I198"/>
    <mergeCell ref="A201:C201"/>
    <mergeCell ref="G201:I201"/>
    <mergeCell ref="A202:C202"/>
    <mergeCell ref="G202:I202"/>
    <mergeCell ref="B241:B243"/>
    <mergeCell ref="C241:C243"/>
    <mergeCell ref="D241:D243"/>
    <mergeCell ref="E241:F242"/>
    <mergeCell ref="G241:G243"/>
    <mergeCell ref="A232:C232"/>
    <mergeCell ref="A233:C233"/>
    <mergeCell ref="A234:C234"/>
    <mergeCell ref="A235:C235"/>
    <mergeCell ref="B236:C236"/>
    <mergeCell ref="A259:C259"/>
    <mergeCell ref="G259:I259"/>
    <mergeCell ref="A260:C260"/>
    <mergeCell ref="G260:I260"/>
    <mergeCell ref="A174:I174"/>
    <mergeCell ref="A177:C177"/>
    <mergeCell ref="A178:C178"/>
    <mergeCell ref="A179:C179"/>
    <mergeCell ref="A180:C180"/>
    <mergeCell ref="B181:C181"/>
    <mergeCell ref="F181:G181"/>
    <mergeCell ref="A186:A188"/>
    <mergeCell ref="B186:B188"/>
    <mergeCell ref="C186:C188"/>
    <mergeCell ref="D186:D188"/>
    <mergeCell ref="E186:F187"/>
    <mergeCell ref="H241:I241"/>
    <mergeCell ref="H242:I242"/>
    <mergeCell ref="A249:F249"/>
    <mergeCell ref="A254:I254"/>
    <mergeCell ref="A256:C256"/>
    <mergeCell ref="G256:I256"/>
    <mergeCell ref="F236:G236"/>
    <mergeCell ref="A241:A243"/>
  </mergeCells>
  <pageMargins left="0.26" right="0.12" top="0.75" bottom="0.75" header="0.3" footer="0.3"/>
  <pageSetup paperSize="5" orientation="portrait" horizontalDpi="0" verticalDpi="0" r:id="rId1"/>
</worksheet>
</file>

<file path=xl/worksheets/sheet16.xml><?xml version="1.0" encoding="utf-8"?>
<worksheet xmlns="http://schemas.openxmlformats.org/spreadsheetml/2006/main" xmlns:r="http://schemas.openxmlformats.org/officeDocument/2006/relationships">
  <dimension ref="A1:I89"/>
  <sheetViews>
    <sheetView workbookViewId="0">
      <selection activeCell="D19" sqref="D19"/>
    </sheetView>
  </sheetViews>
  <sheetFormatPr defaultRowHeight="15"/>
  <cols>
    <col min="1" max="1" width="5.85546875" customWidth="1"/>
    <col min="4" max="4" width="26.85546875" customWidth="1"/>
  </cols>
  <sheetData>
    <row r="1" spans="1:9">
      <c r="A1" s="468" t="s">
        <v>172</v>
      </c>
      <c r="B1" s="468"/>
      <c r="C1" s="468"/>
      <c r="D1" s="468"/>
      <c r="E1" s="468"/>
      <c r="F1" s="468"/>
      <c r="G1" s="468"/>
      <c r="H1" s="468"/>
      <c r="I1" s="468"/>
    </row>
    <row r="2" spans="1:9">
      <c r="A2" s="347"/>
      <c r="B2" s="347"/>
      <c r="C2" s="347"/>
      <c r="D2" s="116" t="s">
        <v>173</v>
      </c>
      <c r="E2" s="347"/>
      <c r="F2" s="246"/>
      <c r="G2" s="82"/>
    </row>
    <row r="3" spans="1:9">
      <c r="A3" s="347"/>
      <c r="B3" s="347"/>
      <c r="C3" s="347"/>
      <c r="D3" s="347"/>
      <c r="E3" s="347"/>
      <c r="F3" s="246"/>
      <c r="G3" s="82"/>
    </row>
    <row r="4" spans="1:9">
      <c r="A4" s="469" t="s">
        <v>174</v>
      </c>
      <c r="B4" s="469"/>
      <c r="C4" s="469"/>
      <c r="D4" s="345" t="s">
        <v>175</v>
      </c>
      <c r="E4" s="117"/>
      <c r="F4" s="247"/>
      <c r="G4" s="84"/>
    </row>
    <row r="5" spans="1:9">
      <c r="A5" s="469" t="s">
        <v>176</v>
      </c>
      <c r="B5" s="469"/>
      <c r="C5" s="469"/>
      <c r="D5" s="349" t="s">
        <v>560</v>
      </c>
      <c r="E5" s="117"/>
      <c r="F5" s="247"/>
      <c r="G5" s="84"/>
    </row>
    <row r="6" spans="1:9">
      <c r="A6" s="469" t="s">
        <v>178</v>
      </c>
      <c r="B6" s="469"/>
      <c r="C6" s="469"/>
      <c r="D6" s="345" t="s">
        <v>179</v>
      </c>
      <c r="E6" s="117"/>
      <c r="F6" s="247"/>
      <c r="G6" s="84"/>
    </row>
    <row r="7" spans="1:9">
      <c r="A7" s="469" t="s">
        <v>180</v>
      </c>
      <c r="B7" s="469"/>
      <c r="C7" s="469"/>
      <c r="D7" s="345" t="s">
        <v>586</v>
      </c>
      <c r="E7" s="117"/>
      <c r="F7" s="247"/>
      <c r="G7" s="84"/>
    </row>
    <row r="8" spans="1:9">
      <c r="A8" s="346"/>
      <c r="B8" s="470"/>
      <c r="C8" s="470"/>
      <c r="D8" s="346"/>
      <c r="E8" s="117"/>
      <c r="F8" s="484"/>
      <c r="G8" s="484"/>
    </row>
    <row r="9" spans="1:9">
      <c r="A9" s="87" t="s">
        <v>182</v>
      </c>
      <c r="B9" s="87"/>
      <c r="C9" s="87"/>
      <c r="D9" s="87"/>
      <c r="E9" s="87"/>
      <c r="F9" s="248"/>
      <c r="G9" s="88"/>
    </row>
    <row r="10" spans="1:9">
      <c r="A10" s="87" t="s">
        <v>183</v>
      </c>
      <c r="B10" s="87"/>
      <c r="C10" s="87"/>
      <c r="D10" s="87"/>
      <c r="E10" s="87"/>
      <c r="F10" s="248"/>
      <c r="G10" s="88"/>
    </row>
    <row r="11" spans="1:9">
      <c r="A11" s="87" t="s">
        <v>184</v>
      </c>
      <c r="B11" s="87"/>
      <c r="C11" s="87"/>
      <c r="D11" s="87"/>
      <c r="E11" s="87"/>
      <c r="F11" s="248"/>
      <c r="G11" s="88"/>
    </row>
    <row r="12" spans="1:9">
      <c r="A12" s="345"/>
      <c r="B12" s="345"/>
      <c r="C12" s="345"/>
      <c r="D12" s="345"/>
      <c r="E12" s="345"/>
      <c r="F12" s="249"/>
      <c r="G12" s="83"/>
    </row>
    <row r="13" spans="1:9">
      <c r="A13" s="477" t="s">
        <v>185</v>
      </c>
      <c r="B13" s="477" t="s">
        <v>186</v>
      </c>
      <c r="C13" s="477" t="s">
        <v>187</v>
      </c>
      <c r="D13" s="477" t="s">
        <v>188</v>
      </c>
      <c r="E13" s="477" t="s">
        <v>189</v>
      </c>
      <c r="F13" s="477"/>
      <c r="G13" s="478" t="s">
        <v>166</v>
      </c>
      <c r="H13" s="485" t="s">
        <v>190</v>
      </c>
      <c r="I13" s="486"/>
    </row>
    <row r="14" spans="1:9">
      <c r="A14" s="477"/>
      <c r="B14" s="477"/>
      <c r="C14" s="477"/>
      <c r="D14" s="477"/>
      <c r="E14" s="477"/>
      <c r="F14" s="477"/>
      <c r="G14" s="478"/>
      <c r="H14" s="487" t="s">
        <v>191</v>
      </c>
      <c r="I14" s="488"/>
    </row>
    <row r="15" spans="1:9">
      <c r="A15" s="477"/>
      <c r="B15" s="477"/>
      <c r="C15" s="477"/>
      <c r="D15" s="477"/>
      <c r="E15" s="91" t="s">
        <v>192</v>
      </c>
      <c r="F15" s="250" t="s">
        <v>193</v>
      </c>
      <c r="G15" s="478"/>
      <c r="H15" s="91" t="s">
        <v>194</v>
      </c>
      <c r="I15" s="91" t="s">
        <v>195</v>
      </c>
    </row>
    <row r="16" spans="1:9">
      <c r="A16" s="91" t="s">
        <v>196</v>
      </c>
      <c r="B16" s="91" t="s">
        <v>197</v>
      </c>
      <c r="C16" s="91" t="s">
        <v>198</v>
      </c>
      <c r="D16" s="118" t="s">
        <v>199</v>
      </c>
      <c r="E16" s="118" t="s">
        <v>200</v>
      </c>
      <c r="F16" s="251" t="s">
        <v>201</v>
      </c>
      <c r="G16" s="93" t="s">
        <v>202</v>
      </c>
      <c r="H16" s="119" t="s">
        <v>203</v>
      </c>
      <c r="I16" s="119" t="s">
        <v>204</v>
      </c>
    </row>
    <row r="17" spans="1:9" ht="68.25" customHeight="1">
      <c r="A17" s="344">
        <v>1</v>
      </c>
      <c r="B17" s="96" t="s">
        <v>585</v>
      </c>
      <c r="C17" s="114" t="s">
        <v>261</v>
      </c>
      <c r="D17" s="97" t="s">
        <v>587</v>
      </c>
      <c r="E17" s="120"/>
      <c r="F17" s="125"/>
      <c r="G17" s="100">
        <v>530500</v>
      </c>
      <c r="H17" s="100">
        <v>0</v>
      </c>
      <c r="I17" s="100">
        <v>0</v>
      </c>
    </row>
    <row r="18" spans="1:9" ht="68.25" customHeight="1">
      <c r="A18" s="344">
        <v>2</v>
      </c>
      <c r="B18" s="96"/>
      <c r="C18" s="114" t="s">
        <v>261</v>
      </c>
      <c r="D18" s="97" t="s">
        <v>588</v>
      </c>
      <c r="E18" s="120"/>
      <c r="F18" s="125"/>
      <c r="G18" s="100">
        <v>1480000</v>
      </c>
      <c r="H18" s="100">
        <v>134545</v>
      </c>
      <c r="I18" s="100">
        <v>20182</v>
      </c>
    </row>
    <row r="19" spans="1:9" ht="68.25" customHeight="1">
      <c r="A19" s="344">
        <v>3</v>
      </c>
      <c r="B19" s="96"/>
      <c r="C19" s="114" t="s">
        <v>261</v>
      </c>
      <c r="D19" s="97" t="s">
        <v>589</v>
      </c>
      <c r="E19" s="120"/>
      <c r="F19" s="125"/>
      <c r="G19" s="100">
        <v>2351000</v>
      </c>
      <c r="H19" s="100">
        <v>213727</v>
      </c>
      <c r="I19" s="100">
        <v>32059</v>
      </c>
    </row>
    <row r="20" spans="1:9">
      <c r="A20" s="476" t="s">
        <v>208</v>
      </c>
      <c r="B20" s="476"/>
      <c r="C20" s="476"/>
      <c r="D20" s="476"/>
      <c r="E20" s="476"/>
      <c r="F20" s="476"/>
      <c r="G20" s="102">
        <f>SUM(G17:G19)</f>
        <v>4361500</v>
      </c>
      <c r="H20" s="102">
        <f>SUM(H17:H19)</f>
        <v>348272</v>
      </c>
      <c r="I20" s="102">
        <f>SUM(I17:I19)</f>
        <v>52241</v>
      </c>
    </row>
    <row r="21" spans="1:9">
      <c r="A21" s="342"/>
      <c r="B21" s="342"/>
      <c r="C21" s="105"/>
      <c r="D21" s="105"/>
      <c r="E21" s="111"/>
      <c r="F21" s="252"/>
      <c r="G21" s="108"/>
      <c r="H21" s="122"/>
      <c r="I21" s="122"/>
    </row>
    <row r="22" spans="1:9">
      <c r="A22" s="343" t="s">
        <v>209</v>
      </c>
      <c r="B22" s="110"/>
      <c r="C22" s="105"/>
      <c r="D22" s="105"/>
      <c r="E22" s="111"/>
      <c r="F22" s="253"/>
      <c r="G22" s="108"/>
    </row>
    <row r="23" spans="1:9">
      <c r="A23" s="111" t="s">
        <v>210</v>
      </c>
      <c r="B23" s="110"/>
      <c r="C23" s="105"/>
      <c r="D23" s="105"/>
      <c r="E23" s="123"/>
      <c r="F23" s="253"/>
      <c r="G23" s="108"/>
    </row>
    <row r="24" spans="1:9">
      <c r="A24" s="342"/>
      <c r="B24" s="105"/>
      <c r="C24" s="105"/>
      <c r="D24" s="105"/>
      <c r="E24" s="105"/>
      <c r="F24" s="254"/>
      <c r="G24" s="108"/>
      <c r="H24" s="124"/>
      <c r="I24" s="124"/>
    </row>
    <row r="25" spans="1:9">
      <c r="A25" s="479" t="s">
        <v>211</v>
      </c>
      <c r="B25" s="479"/>
      <c r="C25" s="479"/>
      <c r="D25" s="479"/>
      <c r="E25" s="479"/>
      <c r="F25" s="479"/>
      <c r="G25" s="479"/>
      <c r="H25" s="479"/>
      <c r="I25" s="479"/>
    </row>
    <row r="26" spans="1:9">
      <c r="A26" s="342"/>
      <c r="B26" s="105"/>
      <c r="C26" s="105"/>
      <c r="D26" s="105"/>
      <c r="E26" s="105"/>
      <c r="F26" s="254"/>
      <c r="G26" s="108"/>
      <c r="H26" s="124"/>
      <c r="I26" s="124"/>
    </row>
    <row r="27" spans="1:9">
      <c r="A27" s="480" t="s">
        <v>212</v>
      </c>
      <c r="B27" s="480"/>
      <c r="C27" s="480"/>
      <c r="D27" s="111"/>
      <c r="E27" s="105"/>
      <c r="F27" s="254"/>
      <c r="G27" s="502" t="s">
        <v>213</v>
      </c>
      <c r="H27" s="502"/>
      <c r="I27" s="502"/>
    </row>
    <row r="28" spans="1:9">
      <c r="A28" s="342"/>
      <c r="B28" s="105"/>
      <c r="C28" s="105"/>
      <c r="D28" s="105"/>
      <c r="E28" s="105"/>
      <c r="F28" s="254"/>
      <c r="G28" s="108"/>
      <c r="H28" s="124"/>
      <c r="I28" s="124"/>
    </row>
    <row r="29" spans="1:9">
      <c r="A29" s="342"/>
      <c r="B29" s="105"/>
      <c r="C29" s="105"/>
      <c r="D29" s="105"/>
      <c r="E29" s="105"/>
      <c r="F29" s="254"/>
      <c r="G29" s="108"/>
    </row>
    <row r="30" spans="1:9">
      <c r="A30" s="482" t="s">
        <v>214</v>
      </c>
      <c r="B30" s="482"/>
      <c r="C30" s="482"/>
      <c r="D30" s="105"/>
      <c r="E30" s="105"/>
      <c r="F30" s="254"/>
      <c r="G30" s="482" t="s">
        <v>215</v>
      </c>
      <c r="H30" s="482"/>
      <c r="I30" s="482"/>
    </row>
    <row r="31" spans="1:9">
      <c r="A31" s="480" t="s">
        <v>216</v>
      </c>
      <c r="B31" s="480"/>
      <c r="C31" s="480"/>
      <c r="D31" s="105"/>
      <c r="E31" s="105"/>
      <c r="F31" s="254"/>
      <c r="G31" s="502" t="s">
        <v>217</v>
      </c>
      <c r="H31" s="502"/>
      <c r="I31" s="502"/>
    </row>
    <row r="32" spans="1:9">
      <c r="A32" s="342"/>
      <c r="B32" s="342"/>
      <c r="C32" s="342"/>
      <c r="D32" s="105"/>
      <c r="E32" s="105"/>
      <c r="F32" s="254"/>
      <c r="G32" s="348"/>
      <c r="H32" s="348"/>
      <c r="I32" s="348"/>
    </row>
    <row r="33" spans="1:9">
      <c r="A33" s="342"/>
      <c r="B33" s="342"/>
      <c r="C33" s="342"/>
      <c r="D33" s="105"/>
      <c r="E33" s="105"/>
      <c r="F33" s="254"/>
      <c r="G33" s="348"/>
      <c r="H33" s="348"/>
      <c r="I33" s="348"/>
    </row>
    <row r="34" spans="1:9">
      <c r="A34" s="342"/>
      <c r="B34" s="342"/>
      <c r="C34" s="342"/>
      <c r="D34" s="105"/>
      <c r="E34" s="105"/>
      <c r="F34" s="254"/>
      <c r="G34" s="348"/>
      <c r="H34" s="348"/>
      <c r="I34" s="348"/>
    </row>
    <row r="35" spans="1:9">
      <c r="A35" s="342"/>
      <c r="B35" s="342"/>
      <c r="C35" s="342"/>
      <c r="D35" s="105"/>
      <c r="E35" s="105"/>
      <c r="F35" s="254"/>
      <c r="G35" s="348"/>
      <c r="H35" s="348"/>
      <c r="I35" s="348"/>
    </row>
    <row r="36" spans="1:9">
      <c r="A36" s="342"/>
      <c r="B36" s="342"/>
      <c r="C36" s="342"/>
      <c r="D36" s="105"/>
      <c r="E36" s="105"/>
      <c r="F36" s="254"/>
      <c r="G36" s="348"/>
      <c r="H36" s="348"/>
      <c r="I36" s="348"/>
    </row>
    <row r="46" spans="1:9">
      <c r="A46" s="342"/>
      <c r="B46" s="342"/>
      <c r="C46" s="342"/>
      <c r="D46" s="105"/>
      <c r="E46" s="105"/>
      <c r="F46" s="254"/>
      <c r="G46" s="348"/>
      <c r="H46" s="348"/>
      <c r="I46" s="348"/>
    </row>
    <row r="47" spans="1:9">
      <c r="A47" s="342"/>
      <c r="B47" s="342"/>
      <c r="C47" s="342"/>
      <c r="D47" s="105"/>
      <c r="E47" s="105"/>
      <c r="F47" s="254"/>
      <c r="G47" s="348"/>
      <c r="H47" s="348"/>
      <c r="I47" s="348"/>
    </row>
    <row r="48" spans="1:9">
      <c r="A48" s="342"/>
      <c r="B48" s="342"/>
      <c r="C48" s="342"/>
      <c r="D48" s="105"/>
      <c r="E48" s="105"/>
      <c r="F48" s="254"/>
      <c r="G48" s="348"/>
      <c r="H48" s="348"/>
      <c r="I48" s="348"/>
    </row>
    <row r="52" spans="1:9">
      <c r="A52" s="468" t="s">
        <v>172</v>
      </c>
      <c r="B52" s="468"/>
      <c r="C52" s="468"/>
      <c r="D52" s="468"/>
      <c r="E52" s="468"/>
      <c r="F52" s="468"/>
      <c r="G52" s="468"/>
      <c r="H52" s="468"/>
      <c r="I52" s="468"/>
    </row>
    <row r="53" spans="1:9">
      <c r="A53" s="360"/>
      <c r="B53" s="360"/>
      <c r="C53" s="360"/>
      <c r="D53" s="116" t="s">
        <v>173</v>
      </c>
      <c r="E53" s="360"/>
      <c r="F53" s="246"/>
      <c r="G53" s="82"/>
    </row>
    <row r="54" spans="1:9">
      <c r="A54" s="360"/>
      <c r="B54" s="360"/>
      <c r="C54" s="360"/>
      <c r="D54" s="360"/>
      <c r="E54" s="360"/>
      <c r="F54" s="246"/>
      <c r="G54" s="82"/>
    </row>
    <row r="55" spans="1:9">
      <c r="A55" s="469" t="s">
        <v>174</v>
      </c>
      <c r="B55" s="469"/>
      <c r="C55" s="469"/>
      <c r="D55" s="358" t="s">
        <v>175</v>
      </c>
      <c r="E55" s="117"/>
      <c r="F55" s="247"/>
      <c r="G55" s="84"/>
    </row>
    <row r="56" spans="1:9">
      <c r="A56" s="469" t="s">
        <v>176</v>
      </c>
      <c r="B56" s="469"/>
      <c r="C56" s="469"/>
      <c r="D56" s="358" t="s">
        <v>591</v>
      </c>
      <c r="E56" s="117"/>
      <c r="F56" s="247"/>
      <c r="G56" s="84"/>
    </row>
    <row r="57" spans="1:9">
      <c r="A57" s="469" t="s">
        <v>178</v>
      </c>
      <c r="B57" s="469"/>
      <c r="C57" s="469"/>
      <c r="D57" s="358" t="s">
        <v>179</v>
      </c>
      <c r="E57" s="117"/>
      <c r="F57" s="247"/>
      <c r="G57" s="84"/>
    </row>
    <row r="58" spans="1:9">
      <c r="A58" s="469" t="s">
        <v>180</v>
      </c>
      <c r="B58" s="469"/>
      <c r="C58" s="469"/>
      <c r="D58" s="358" t="s">
        <v>603</v>
      </c>
      <c r="E58" s="117"/>
      <c r="F58" s="247"/>
      <c r="G58" s="84"/>
    </row>
    <row r="59" spans="1:9">
      <c r="A59" s="359"/>
      <c r="B59" s="470"/>
      <c r="C59" s="470"/>
      <c r="D59" s="359"/>
      <c r="E59" s="117"/>
      <c r="F59" s="484"/>
      <c r="G59" s="484"/>
    </row>
    <row r="60" spans="1:9">
      <c r="A60" s="87" t="s">
        <v>182</v>
      </c>
      <c r="B60" s="87"/>
      <c r="C60" s="87"/>
      <c r="D60" s="87"/>
      <c r="E60" s="87"/>
      <c r="F60" s="248"/>
      <c r="G60" s="88"/>
    </row>
    <row r="61" spans="1:9">
      <c r="A61" s="87" t="s">
        <v>183</v>
      </c>
      <c r="B61" s="87"/>
      <c r="C61" s="87"/>
      <c r="D61" s="87"/>
      <c r="E61" s="87"/>
      <c r="F61" s="248"/>
      <c r="G61" s="88"/>
    </row>
    <row r="62" spans="1:9">
      <c r="A62" s="87" t="s">
        <v>184</v>
      </c>
      <c r="B62" s="87"/>
      <c r="C62" s="87"/>
      <c r="D62" s="87"/>
      <c r="E62" s="87"/>
      <c r="F62" s="248"/>
      <c r="G62" s="88"/>
    </row>
    <row r="63" spans="1:9">
      <c r="A63" s="358"/>
      <c r="B63" s="358"/>
      <c r="C63" s="358"/>
      <c r="D63" s="358"/>
      <c r="E63" s="358"/>
      <c r="F63" s="249"/>
      <c r="G63" s="83"/>
    </row>
    <row r="64" spans="1:9">
      <c r="A64" s="477" t="s">
        <v>185</v>
      </c>
      <c r="B64" s="477" t="s">
        <v>186</v>
      </c>
      <c r="C64" s="477" t="s">
        <v>187</v>
      </c>
      <c r="D64" s="477" t="s">
        <v>188</v>
      </c>
      <c r="E64" s="477" t="s">
        <v>189</v>
      </c>
      <c r="F64" s="477"/>
      <c r="G64" s="478" t="s">
        <v>166</v>
      </c>
      <c r="H64" s="485" t="s">
        <v>190</v>
      </c>
      <c r="I64" s="486"/>
    </row>
    <row r="65" spans="1:9">
      <c r="A65" s="477"/>
      <c r="B65" s="477"/>
      <c r="C65" s="477"/>
      <c r="D65" s="477"/>
      <c r="E65" s="477"/>
      <c r="F65" s="477"/>
      <c r="G65" s="478"/>
      <c r="H65" s="487" t="s">
        <v>191</v>
      </c>
      <c r="I65" s="488"/>
    </row>
    <row r="66" spans="1:9">
      <c r="A66" s="477"/>
      <c r="B66" s="477"/>
      <c r="C66" s="477"/>
      <c r="D66" s="477"/>
      <c r="E66" s="91" t="s">
        <v>192</v>
      </c>
      <c r="F66" s="250" t="s">
        <v>193</v>
      </c>
      <c r="G66" s="478"/>
      <c r="H66" s="91" t="s">
        <v>194</v>
      </c>
      <c r="I66" s="91" t="s">
        <v>195</v>
      </c>
    </row>
    <row r="67" spans="1:9">
      <c r="A67" s="91" t="s">
        <v>196</v>
      </c>
      <c r="B67" s="91" t="s">
        <v>197</v>
      </c>
      <c r="C67" s="91" t="s">
        <v>198</v>
      </c>
      <c r="D67" s="118" t="s">
        <v>199</v>
      </c>
      <c r="E67" s="118" t="s">
        <v>200</v>
      </c>
      <c r="F67" s="251" t="s">
        <v>201</v>
      </c>
      <c r="G67" s="93" t="s">
        <v>202</v>
      </c>
      <c r="H67" s="119" t="s">
        <v>203</v>
      </c>
      <c r="I67" s="119" t="s">
        <v>204</v>
      </c>
    </row>
    <row r="68" spans="1:9" ht="54.75" customHeight="1">
      <c r="A68" s="357">
        <v>1</v>
      </c>
      <c r="B68" s="96" t="s">
        <v>590</v>
      </c>
      <c r="C68" s="114" t="s">
        <v>602</v>
      </c>
      <c r="D68" s="97" t="s">
        <v>598</v>
      </c>
      <c r="E68" s="120"/>
      <c r="F68" s="125"/>
      <c r="G68" s="100">
        <v>225000</v>
      </c>
      <c r="H68" s="100">
        <v>0</v>
      </c>
      <c r="I68" s="100">
        <f>5%*G68</f>
        <v>11250</v>
      </c>
    </row>
    <row r="69" spans="1:9" ht="54.75" customHeight="1">
      <c r="A69" s="357">
        <v>2</v>
      </c>
      <c r="B69" s="96"/>
      <c r="C69" s="114" t="s">
        <v>602</v>
      </c>
      <c r="D69" s="97" t="s">
        <v>599</v>
      </c>
      <c r="E69" s="120"/>
      <c r="F69" s="125"/>
      <c r="G69" s="100">
        <v>450000</v>
      </c>
      <c r="H69" s="100">
        <v>0</v>
      </c>
      <c r="I69" s="100">
        <f t="shared" ref="I69:I75" si="0">5%*G69</f>
        <v>22500</v>
      </c>
    </row>
    <row r="70" spans="1:9" ht="54.75" customHeight="1">
      <c r="A70" s="357">
        <v>3</v>
      </c>
      <c r="B70" s="96"/>
      <c r="C70" s="114" t="s">
        <v>597</v>
      </c>
      <c r="D70" s="97" t="s">
        <v>593</v>
      </c>
      <c r="E70" s="120"/>
      <c r="F70" s="125"/>
      <c r="G70" s="100">
        <v>675000</v>
      </c>
      <c r="H70" s="100">
        <v>0</v>
      </c>
      <c r="I70" s="100">
        <f>5%*G70</f>
        <v>33750</v>
      </c>
    </row>
    <row r="71" spans="1:9" ht="54.75" customHeight="1">
      <c r="A71" s="357">
        <v>4</v>
      </c>
      <c r="B71" s="96"/>
      <c r="C71" s="114" t="s">
        <v>597</v>
      </c>
      <c r="D71" s="97" t="s">
        <v>594</v>
      </c>
      <c r="E71" s="120"/>
      <c r="F71" s="125"/>
      <c r="G71" s="100">
        <v>750000</v>
      </c>
      <c r="H71" s="100">
        <v>0</v>
      </c>
      <c r="I71" s="100">
        <f>5%*G71</f>
        <v>37500</v>
      </c>
    </row>
    <row r="72" spans="1:9" ht="54.75" customHeight="1">
      <c r="A72" s="357">
        <v>5</v>
      </c>
      <c r="B72" s="96"/>
      <c r="C72" s="114" t="s">
        <v>602</v>
      </c>
      <c r="D72" s="97" t="s">
        <v>600</v>
      </c>
      <c r="E72" s="120"/>
      <c r="F72" s="125"/>
      <c r="G72" s="100">
        <v>1110000</v>
      </c>
      <c r="H72" s="100">
        <v>0</v>
      </c>
      <c r="I72" s="100">
        <f t="shared" si="0"/>
        <v>55500</v>
      </c>
    </row>
    <row r="73" spans="1:9" ht="54.75" customHeight="1">
      <c r="A73" s="357">
        <v>6</v>
      </c>
      <c r="B73" s="96"/>
      <c r="C73" s="114" t="s">
        <v>602</v>
      </c>
      <c r="D73" s="97" t="s">
        <v>601</v>
      </c>
      <c r="E73" s="120"/>
      <c r="F73" s="125"/>
      <c r="G73" s="100">
        <v>2125000</v>
      </c>
      <c r="H73" s="100">
        <v>0</v>
      </c>
      <c r="I73" s="100">
        <f t="shared" si="0"/>
        <v>106250</v>
      </c>
    </row>
    <row r="74" spans="1:9" ht="56.25" customHeight="1">
      <c r="A74" s="357">
        <v>7</v>
      </c>
      <c r="B74" s="96"/>
      <c r="C74" s="114" t="s">
        <v>597</v>
      </c>
      <c r="D74" s="97" t="s">
        <v>595</v>
      </c>
      <c r="E74" s="120"/>
      <c r="F74" s="125"/>
      <c r="G74" s="100">
        <v>3475000</v>
      </c>
      <c r="H74" s="100">
        <v>0</v>
      </c>
      <c r="I74" s="100">
        <f t="shared" si="0"/>
        <v>173750</v>
      </c>
    </row>
    <row r="75" spans="1:9" ht="56.25" customHeight="1">
      <c r="A75" s="357">
        <v>8</v>
      </c>
      <c r="B75" s="96"/>
      <c r="C75" s="114" t="s">
        <v>597</v>
      </c>
      <c r="D75" s="97" t="s">
        <v>596</v>
      </c>
      <c r="E75" s="120"/>
      <c r="F75" s="125"/>
      <c r="G75" s="100">
        <v>3685000</v>
      </c>
      <c r="H75" s="100">
        <v>0</v>
      </c>
      <c r="I75" s="100">
        <f t="shared" si="0"/>
        <v>184250</v>
      </c>
    </row>
    <row r="76" spans="1:9" ht="20.25" customHeight="1">
      <c r="A76" s="476" t="s">
        <v>208</v>
      </c>
      <c r="B76" s="476"/>
      <c r="C76" s="476"/>
      <c r="D76" s="476"/>
      <c r="E76" s="476"/>
      <c r="F76" s="476"/>
      <c r="G76" s="102">
        <f>SUM(G68:G75)</f>
        <v>12495000</v>
      </c>
      <c r="H76" s="102">
        <f>SUM(H68:H72)</f>
        <v>0</v>
      </c>
      <c r="I76" s="102">
        <f>SUM(I68:I75)</f>
        <v>624750</v>
      </c>
    </row>
    <row r="77" spans="1:9">
      <c r="A77" s="355"/>
      <c r="B77" s="355"/>
      <c r="C77" s="105"/>
      <c r="D77" s="105"/>
      <c r="E77" s="111"/>
      <c r="F77" s="252"/>
      <c r="G77" s="108"/>
      <c r="H77" s="122"/>
      <c r="I77" s="122"/>
    </row>
    <row r="78" spans="1:9">
      <c r="A78" s="356" t="s">
        <v>209</v>
      </c>
      <c r="B78" s="110"/>
      <c r="C78" s="105"/>
      <c r="D78" s="105"/>
      <c r="E78" s="111"/>
      <c r="F78" s="253"/>
      <c r="G78" s="108"/>
    </row>
    <row r="79" spans="1:9">
      <c r="A79" s="111" t="s">
        <v>210</v>
      </c>
      <c r="B79" s="110"/>
      <c r="C79" s="105"/>
      <c r="D79" s="105"/>
      <c r="E79" s="123"/>
      <c r="F79" s="253"/>
      <c r="G79" s="108"/>
    </row>
    <row r="80" spans="1:9">
      <c r="A80" s="355"/>
      <c r="B80" s="105"/>
      <c r="C80" s="105"/>
      <c r="D80" s="105"/>
      <c r="E80" s="105"/>
      <c r="F80" s="254"/>
      <c r="G80" s="108"/>
      <c r="H80" s="124"/>
      <c r="I80" s="124"/>
    </row>
    <row r="81" spans="1:9">
      <c r="A81" s="479" t="s">
        <v>211</v>
      </c>
      <c r="B81" s="479"/>
      <c r="C81" s="479"/>
      <c r="D81" s="479"/>
      <c r="E81" s="479"/>
      <c r="F81" s="479"/>
      <c r="G81" s="479"/>
      <c r="H81" s="479"/>
      <c r="I81" s="479"/>
    </row>
    <row r="82" spans="1:9">
      <c r="A82" s="355"/>
      <c r="B82" s="105"/>
      <c r="C82" s="105"/>
      <c r="D82" s="105"/>
      <c r="E82" s="105"/>
      <c r="F82" s="254"/>
      <c r="G82" s="108"/>
      <c r="H82" s="124"/>
      <c r="I82" s="124"/>
    </row>
    <row r="83" spans="1:9">
      <c r="A83" s="480" t="s">
        <v>212</v>
      </c>
      <c r="B83" s="480"/>
      <c r="C83" s="480"/>
      <c r="D83" s="111"/>
      <c r="E83" s="105"/>
      <c r="F83" s="254"/>
      <c r="G83" s="502" t="s">
        <v>213</v>
      </c>
      <c r="H83" s="502"/>
      <c r="I83" s="502"/>
    </row>
    <row r="84" spans="1:9">
      <c r="A84" s="355"/>
      <c r="B84" s="105"/>
      <c r="C84" s="105"/>
      <c r="D84" s="105"/>
      <c r="E84" s="105"/>
      <c r="F84" s="254"/>
      <c r="G84" s="108"/>
      <c r="H84" s="124"/>
      <c r="I84" s="124"/>
    </row>
    <row r="85" spans="1:9">
      <c r="A85" s="355"/>
      <c r="B85" s="105"/>
      <c r="C85" s="105"/>
      <c r="D85" s="105"/>
      <c r="E85" s="105"/>
      <c r="F85" s="254"/>
      <c r="G85" s="108"/>
    </row>
    <row r="86" spans="1:9">
      <c r="A86" s="482" t="s">
        <v>214</v>
      </c>
      <c r="B86" s="482"/>
      <c r="C86" s="482"/>
      <c r="D86" s="105"/>
      <c r="E86" s="105"/>
      <c r="F86" s="254"/>
      <c r="G86" s="482" t="s">
        <v>215</v>
      </c>
      <c r="H86" s="482"/>
      <c r="I86" s="482"/>
    </row>
    <row r="87" spans="1:9">
      <c r="A87" s="480" t="s">
        <v>216</v>
      </c>
      <c r="B87" s="480"/>
      <c r="C87" s="480"/>
      <c r="D87" s="105"/>
      <c r="E87" s="105"/>
      <c r="F87" s="254"/>
      <c r="G87" s="502" t="s">
        <v>217</v>
      </c>
      <c r="H87" s="502"/>
      <c r="I87" s="502"/>
    </row>
    <row r="88" spans="1:9">
      <c r="A88" s="355"/>
      <c r="B88" s="355"/>
      <c r="C88" s="355"/>
      <c r="D88" s="105"/>
      <c r="E88" s="105"/>
      <c r="F88" s="254"/>
      <c r="G88" s="361"/>
      <c r="H88" s="361"/>
      <c r="I88" s="361"/>
    </row>
    <row r="89" spans="1:9">
      <c r="A89" s="355"/>
      <c r="B89" s="355"/>
      <c r="C89" s="355"/>
      <c r="D89" s="105"/>
      <c r="E89" s="105"/>
      <c r="F89" s="254"/>
      <c r="G89" s="361"/>
      <c r="H89" s="361"/>
      <c r="I89" s="361"/>
    </row>
  </sheetData>
  <mergeCells count="46">
    <mergeCell ref="A86:C86"/>
    <mergeCell ref="G86:I86"/>
    <mergeCell ref="A87:C87"/>
    <mergeCell ref="G87:I87"/>
    <mergeCell ref="H64:I64"/>
    <mergeCell ref="H65:I65"/>
    <mergeCell ref="A76:F76"/>
    <mergeCell ref="A81:I81"/>
    <mergeCell ref="A83:C83"/>
    <mergeCell ref="G83:I83"/>
    <mergeCell ref="B59:C59"/>
    <mergeCell ref="F59:G59"/>
    <mergeCell ref="A64:A66"/>
    <mergeCell ref="B64:B66"/>
    <mergeCell ref="C64:C66"/>
    <mergeCell ref="D64:D66"/>
    <mergeCell ref="E64:F65"/>
    <mergeCell ref="G64:G66"/>
    <mergeCell ref="A52:I52"/>
    <mergeCell ref="A55:C55"/>
    <mergeCell ref="A56:C56"/>
    <mergeCell ref="A57:C57"/>
    <mergeCell ref="A58:C58"/>
    <mergeCell ref="A30:C30"/>
    <mergeCell ref="G30:I30"/>
    <mergeCell ref="H13:I13"/>
    <mergeCell ref="H14:I14"/>
    <mergeCell ref="A31:C31"/>
    <mergeCell ref="G31:I31"/>
    <mergeCell ref="A27:C27"/>
    <mergeCell ref="G27:I27"/>
    <mergeCell ref="A1:I1"/>
    <mergeCell ref="A4:C4"/>
    <mergeCell ref="A5:C5"/>
    <mergeCell ref="A6:C6"/>
    <mergeCell ref="A7:C7"/>
    <mergeCell ref="B8:C8"/>
    <mergeCell ref="F8:G8"/>
    <mergeCell ref="A13:A15"/>
    <mergeCell ref="A20:F20"/>
    <mergeCell ref="A25:I25"/>
    <mergeCell ref="B13:B15"/>
    <mergeCell ref="C13:C15"/>
    <mergeCell ref="D13:D15"/>
    <mergeCell ref="E13:F14"/>
    <mergeCell ref="G13:G15"/>
  </mergeCells>
  <pageMargins left="0.51" right="0.27" top="0.75" bottom="0.75" header="0.3" footer="0.3"/>
  <pageSetup paperSize="5" orientation="portrait" horizontalDpi="0" verticalDpi="0" r:id="rId1"/>
</worksheet>
</file>

<file path=xl/worksheets/sheet17.xml><?xml version="1.0" encoding="utf-8"?>
<worksheet xmlns="http://schemas.openxmlformats.org/spreadsheetml/2006/main" xmlns:r="http://schemas.openxmlformats.org/officeDocument/2006/relationships">
  <dimension ref="A1:L362"/>
  <sheetViews>
    <sheetView view="pageBreakPreview" topLeftCell="A34" zoomScaleSheetLayoutView="100" workbookViewId="0">
      <selection activeCell="M68" sqref="M68"/>
    </sheetView>
  </sheetViews>
  <sheetFormatPr defaultRowHeight="15"/>
  <cols>
    <col min="1" max="1" width="4.28515625" customWidth="1"/>
    <col min="2" max="2" width="12" customWidth="1"/>
    <col min="3" max="3" width="11.42578125" customWidth="1"/>
    <col min="4" max="4" width="27" customWidth="1"/>
    <col min="12" max="12" width="11.140625" bestFit="1" customWidth="1"/>
  </cols>
  <sheetData>
    <row r="1" spans="1:9">
      <c r="A1" s="468" t="s">
        <v>172</v>
      </c>
      <c r="B1" s="468"/>
      <c r="C1" s="468"/>
      <c r="D1" s="468"/>
      <c r="E1" s="468"/>
      <c r="F1" s="468"/>
      <c r="G1" s="468"/>
      <c r="H1" s="468"/>
      <c r="I1" s="468"/>
    </row>
    <row r="2" spans="1:9">
      <c r="A2" s="379"/>
      <c r="B2" s="379"/>
      <c r="C2" s="379"/>
      <c r="D2" s="116" t="s">
        <v>173</v>
      </c>
      <c r="E2" s="379"/>
      <c r="F2" s="246"/>
      <c r="G2" s="82"/>
    </row>
    <row r="3" spans="1:9">
      <c r="A3" s="379"/>
      <c r="B3" s="379"/>
      <c r="C3" s="379"/>
      <c r="D3" s="379"/>
      <c r="E3" s="379"/>
      <c r="F3" s="246"/>
      <c r="G3" s="82"/>
    </row>
    <row r="4" spans="1:9">
      <c r="A4" s="469" t="s">
        <v>174</v>
      </c>
      <c r="B4" s="469"/>
      <c r="C4" s="469"/>
      <c r="D4" s="377" t="s">
        <v>175</v>
      </c>
      <c r="E4" s="117"/>
      <c r="F4" s="247"/>
      <c r="G4" s="84"/>
    </row>
    <row r="5" spans="1:9">
      <c r="A5" s="469" t="s">
        <v>176</v>
      </c>
      <c r="B5" s="469"/>
      <c r="C5" s="469"/>
      <c r="D5" s="377" t="s">
        <v>260</v>
      </c>
      <c r="E5" s="117"/>
      <c r="F5" s="247"/>
      <c r="G5" s="84"/>
    </row>
    <row r="6" spans="1:9">
      <c r="A6" s="469" t="s">
        <v>178</v>
      </c>
      <c r="B6" s="469"/>
      <c r="C6" s="469"/>
      <c r="D6" s="377" t="s">
        <v>179</v>
      </c>
      <c r="E6" s="117"/>
      <c r="F6" s="247"/>
      <c r="G6" s="84"/>
    </row>
    <row r="7" spans="1:9">
      <c r="A7" s="469" t="s">
        <v>180</v>
      </c>
      <c r="B7" s="469"/>
      <c r="C7" s="469"/>
      <c r="D7" s="377" t="s">
        <v>413</v>
      </c>
      <c r="E7" s="117"/>
      <c r="F7" s="247"/>
      <c r="G7" s="84"/>
    </row>
    <row r="8" spans="1:9">
      <c r="A8" s="378"/>
      <c r="B8" s="470"/>
      <c r="C8" s="470"/>
      <c r="D8" s="378"/>
      <c r="E8" s="117"/>
      <c r="F8" s="484"/>
      <c r="G8" s="484"/>
    </row>
    <row r="9" spans="1:9">
      <c r="A9" s="87" t="s">
        <v>182</v>
      </c>
      <c r="B9" s="87"/>
      <c r="C9" s="87"/>
      <c r="D9" s="87"/>
      <c r="E9" s="87"/>
      <c r="F9" s="248"/>
      <c r="G9" s="88"/>
    </row>
    <row r="10" spans="1:9">
      <c r="A10" s="87" t="s">
        <v>183</v>
      </c>
      <c r="B10" s="87"/>
      <c r="C10" s="87"/>
      <c r="D10" s="87"/>
      <c r="E10" s="87"/>
      <c r="F10" s="248"/>
      <c r="G10" s="88"/>
    </row>
    <row r="11" spans="1:9">
      <c r="A11" s="87" t="s">
        <v>184</v>
      </c>
      <c r="B11" s="87"/>
      <c r="C11" s="87"/>
      <c r="D11" s="87"/>
      <c r="E11" s="87"/>
      <c r="F11" s="248"/>
      <c r="G11" s="88"/>
    </row>
    <row r="12" spans="1:9">
      <c r="A12" s="377"/>
      <c r="B12" s="377"/>
      <c r="C12" s="377"/>
      <c r="D12" s="377"/>
      <c r="E12" s="377"/>
      <c r="F12" s="249"/>
      <c r="G12" s="83"/>
    </row>
    <row r="13" spans="1:9">
      <c r="A13" s="477" t="s">
        <v>185</v>
      </c>
      <c r="B13" s="477" t="s">
        <v>186</v>
      </c>
      <c r="C13" s="477" t="s">
        <v>187</v>
      </c>
      <c r="D13" s="477" t="s">
        <v>188</v>
      </c>
      <c r="E13" s="477" t="s">
        <v>189</v>
      </c>
      <c r="F13" s="477"/>
      <c r="G13" s="478" t="s">
        <v>166</v>
      </c>
      <c r="H13" s="485" t="s">
        <v>190</v>
      </c>
      <c r="I13" s="486"/>
    </row>
    <row r="14" spans="1:9">
      <c r="A14" s="477"/>
      <c r="B14" s="477"/>
      <c r="C14" s="477"/>
      <c r="D14" s="477"/>
      <c r="E14" s="477"/>
      <c r="F14" s="477"/>
      <c r="G14" s="478"/>
      <c r="H14" s="487" t="s">
        <v>191</v>
      </c>
      <c r="I14" s="488"/>
    </row>
    <row r="15" spans="1:9">
      <c r="A15" s="477"/>
      <c r="B15" s="477"/>
      <c r="C15" s="477"/>
      <c r="D15" s="477"/>
      <c r="E15" s="91" t="s">
        <v>192</v>
      </c>
      <c r="F15" s="250" t="s">
        <v>193</v>
      </c>
      <c r="G15" s="478"/>
      <c r="H15" s="91" t="s">
        <v>194</v>
      </c>
      <c r="I15" s="91" t="s">
        <v>195</v>
      </c>
    </row>
    <row r="16" spans="1:9">
      <c r="A16" s="91" t="s">
        <v>196</v>
      </c>
      <c r="B16" s="91" t="s">
        <v>197</v>
      </c>
      <c r="C16" s="91" t="s">
        <v>198</v>
      </c>
      <c r="D16" s="118" t="s">
        <v>199</v>
      </c>
      <c r="E16" s="118" t="s">
        <v>200</v>
      </c>
      <c r="F16" s="251" t="s">
        <v>201</v>
      </c>
      <c r="G16" s="93" t="s">
        <v>202</v>
      </c>
      <c r="H16" s="119" t="s">
        <v>203</v>
      </c>
      <c r="I16" s="119" t="s">
        <v>204</v>
      </c>
    </row>
    <row r="17" spans="1:9" ht="51" customHeight="1">
      <c r="A17" s="376">
        <v>1</v>
      </c>
      <c r="B17" s="96" t="s">
        <v>412</v>
      </c>
      <c r="C17" s="114" t="s">
        <v>549</v>
      </c>
      <c r="D17" s="97" t="s">
        <v>617</v>
      </c>
      <c r="E17" s="120"/>
      <c r="F17" s="125"/>
      <c r="G17" s="100">
        <v>19619000</v>
      </c>
      <c r="H17" s="100">
        <f>10%*(100/110)*G17</f>
        <v>1783545.4545454546</v>
      </c>
      <c r="I17" s="100">
        <f>4%*(100/110)*G17</f>
        <v>713418.18181818177</v>
      </c>
    </row>
    <row r="18" spans="1:9" ht="22.5" customHeight="1">
      <c r="A18" s="476" t="s">
        <v>208</v>
      </c>
      <c r="B18" s="476"/>
      <c r="C18" s="476"/>
      <c r="D18" s="476"/>
      <c r="E18" s="476"/>
      <c r="F18" s="476"/>
      <c r="G18" s="102">
        <f>SUM(G10:G17)</f>
        <v>19619000</v>
      </c>
      <c r="H18" s="102">
        <f>SUM(H10:H14)</f>
        <v>0</v>
      </c>
      <c r="I18" s="102">
        <f>SUM(I10:I17)</f>
        <v>713418.18181818177</v>
      </c>
    </row>
    <row r="19" spans="1:9">
      <c r="A19" s="374"/>
      <c r="B19" s="374"/>
      <c r="C19" s="105"/>
      <c r="D19" s="105"/>
      <c r="E19" s="111"/>
      <c r="F19" s="252"/>
      <c r="G19" s="108"/>
      <c r="H19" s="122"/>
      <c r="I19" s="122"/>
    </row>
    <row r="20" spans="1:9">
      <c r="A20" s="375" t="s">
        <v>209</v>
      </c>
      <c r="B20" s="110"/>
      <c r="C20" s="105"/>
      <c r="D20" s="105"/>
      <c r="E20" s="111"/>
      <c r="F20" s="253"/>
      <c r="G20" s="108"/>
    </row>
    <row r="21" spans="1:9">
      <c r="A21" s="111" t="s">
        <v>210</v>
      </c>
      <c r="B21" s="110"/>
      <c r="C21" s="105"/>
      <c r="D21" s="105"/>
      <c r="E21" s="123"/>
      <c r="F21" s="253"/>
      <c r="G21" s="108"/>
    </row>
    <row r="22" spans="1:9">
      <c r="A22" s="374"/>
      <c r="B22" s="105"/>
      <c r="C22" s="105"/>
      <c r="D22" s="105"/>
      <c r="E22" s="105"/>
      <c r="F22" s="254"/>
      <c r="G22" s="108"/>
      <c r="H22" s="124"/>
      <c r="I22" s="124"/>
    </row>
    <row r="23" spans="1:9">
      <c r="A23" s="479" t="s">
        <v>211</v>
      </c>
      <c r="B23" s="479"/>
      <c r="C23" s="479"/>
      <c r="D23" s="479"/>
      <c r="E23" s="479"/>
      <c r="F23" s="479"/>
      <c r="G23" s="479"/>
      <c r="H23" s="479"/>
      <c r="I23" s="479"/>
    </row>
    <row r="24" spans="1:9">
      <c r="A24" s="374"/>
      <c r="B24" s="105"/>
      <c r="C24" s="105"/>
      <c r="D24" s="105"/>
      <c r="E24" s="105"/>
      <c r="F24" s="254"/>
      <c r="G24" s="108"/>
      <c r="H24" s="124"/>
      <c r="I24" s="124"/>
    </row>
    <row r="25" spans="1:9">
      <c r="A25" s="480" t="s">
        <v>212</v>
      </c>
      <c r="B25" s="480"/>
      <c r="C25" s="480"/>
      <c r="D25" s="111"/>
      <c r="E25" s="105"/>
      <c r="F25" s="254"/>
      <c r="G25" s="502" t="s">
        <v>213</v>
      </c>
      <c r="H25" s="502"/>
      <c r="I25" s="502"/>
    </row>
    <row r="26" spans="1:9">
      <c r="A26" s="374"/>
      <c r="B26" s="105"/>
      <c r="C26" s="105"/>
      <c r="D26" s="105"/>
      <c r="E26" s="105"/>
      <c r="F26" s="254"/>
      <c r="G26" s="108"/>
      <c r="H26" s="124"/>
      <c r="I26" s="124"/>
    </row>
    <row r="27" spans="1:9">
      <c r="A27" s="374"/>
      <c r="B27" s="105"/>
      <c r="C27" s="105"/>
      <c r="D27" s="105"/>
      <c r="E27" s="105"/>
      <c r="F27" s="254"/>
      <c r="G27" s="108"/>
    </row>
    <row r="28" spans="1:9">
      <c r="A28" s="482" t="s">
        <v>214</v>
      </c>
      <c r="B28" s="482"/>
      <c r="C28" s="482"/>
      <c r="D28" s="105"/>
      <c r="E28" s="105"/>
      <c r="F28" s="254"/>
      <c r="G28" s="482" t="s">
        <v>215</v>
      </c>
      <c r="H28" s="482"/>
      <c r="I28" s="482"/>
    </row>
    <row r="29" spans="1:9">
      <c r="A29" s="480" t="s">
        <v>216</v>
      </c>
      <c r="B29" s="480"/>
      <c r="C29" s="480"/>
      <c r="D29" s="105"/>
      <c r="E29" s="105"/>
      <c r="F29" s="254"/>
      <c r="G29" s="502" t="s">
        <v>217</v>
      </c>
      <c r="H29" s="502"/>
      <c r="I29" s="502"/>
    </row>
    <row r="30" spans="1:9">
      <c r="A30" s="374"/>
      <c r="B30" s="374"/>
      <c r="C30" s="374"/>
      <c r="D30" s="105"/>
      <c r="E30" s="105"/>
      <c r="F30" s="254"/>
      <c r="G30" s="380"/>
      <c r="H30" s="380"/>
      <c r="I30" s="380"/>
    </row>
    <row r="60" spans="1:9">
      <c r="A60" s="468" t="s">
        <v>172</v>
      </c>
      <c r="B60" s="468"/>
      <c r="C60" s="468"/>
      <c r="D60" s="468"/>
      <c r="E60" s="468"/>
      <c r="F60" s="468"/>
      <c r="G60" s="468"/>
      <c r="H60" s="468"/>
      <c r="I60" s="468"/>
    </row>
    <row r="61" spans="1:9">
      <c r="A61" s="379"/>
      <c r="B61" s="379"/>
      <c r="C61" s="379"/>
      <c r="D61" s="116" t="s">
        <v>173</v>
      </c>
      <c r="E61" s="379"/>
      <c r="F61" s="246"/>
      <c r="G61" s="82"/>
    </row>
    <row r="62" spans="1:9">
      <c r="A62" s="379"/>
      <c r="B62" s="379"/>
      <c r="C62" s="379"/>
      <c r="D62" s="379"/>
      <c r="E62" s="379"/>
      <c r="F62" s="246"/>
      <c r="G62" s="82"/>
    </row>
    <row r="63" spans="1:9">
      <c r="A63" s="469" t="s">
        <v>174</v>
      </c>
      <c r="B63" s="469"/>
      <c r="C63" s="469"/>
      <c r="D63" s="377" t="s">
        <v>175</v>
      </c>
      <c r="E63" s="117"/>
      <c r="F63" s="247"/>
      <c r="G63" s="84"/>
    </row>
    <row r="64" spans="1:9">
      <c r="A64" s="469" t="s">
        <v>176</v>
      </c>
      <c r="B64" s="469"/>
      <c r="C64" s="469"/>
      <c r="D64" s="377" t="s">
        <v>260</v>
      </c>
      <c r="E64" s="117"/>
      <c r="F64" s="247"/>
      <c r="G64" s="84"/>
    </row>
    <row r="65" spans="1:9">
      <c r="A65" s="469" t="s">
        <v>178</v>
      </c>
      <c r="B65" s="469"/>
      <c r="C65" s="469"/>
      <c r="D65" s="377" t="s">
        <v>179</v>
      </c>
      <c r="E65" s="117"/>
      <c r="F65" s="247"/>
      <c r="G65" s="84"/>
    </row>
    <row r="66" spans="1:9">
      <c r="A66" s="469" t="s">
        <v>180</v>
      </c>
      <c r="B66" s="469"/>
      <c r="C66" s="469"/>
      <c r="D66" s="377" t="s">
        <v>619</v>
      </c>
      <c r="E66" s="117"/>
      <c r="F66" s="247"/>
      <c r="G66" s="84"/>
    </row>
    <row r="67" spans="1:9">
      <c r="A67" s="378"/>
      <c r="B67" s="470"/>
      <c r="C67" s="470"/>
      <c r="D67" s="378"/>
      <c r="E67" s="117"/>
      <c r="F67" s="484"/>
      <c r="G67" s="484"/>
    </row>
    <row r="68" spans="1:9">
      <c r="A68" s="87" t="s">
        <v>182</v>
      </c>
      <c r="B68" s="87"/>
      <c r="C68" s="87"/>
      <c r="D68" s="87"/>
      <c r="E68" s="87"/>
      <c r="F68" s="248"/>
      <c r="G68" s="88"/>
    </row>
    <row r="69" spans="1:9">
      <c r="A69" s="87" t="s">
        <v>183</v>
      </c>
      <c r="B69" s="87"/>
      <c r="C69" s="87"/>
      <c r="D69" s="87"/>
      <c r="E69" s="87"/>
      <c r="F69" s="248"/>
      <c r="G69" s="88"/>
    </row>
    <row r="70" spans="1:9">
      <c r="A70" s="87" t="s">
        <v>184</v>
      </c>
      <c r="B70" s="87"/>
      <c r="C70" s="87"/>
      <c r="D70" s="87"/>
      <c r="E70" s="87"/>
      <c r="F70" s="248"/>
      <c r="G70" s="88"/>
    </row>
    <row r="71" spans="1:9">
      <c r="A71" s="377"/>
      <c r="B71" s="377"/>
      <c r="C71" s="377"/>
      <c r="D71" s="377"/>
      <c r="E71" s="377"/>
      <c r="F71" s="249"/>
      <c r="G71" s="83"/>
    </row>
    <row r="72" spans="1:9">
      <c r="A72" s="477" t="s">
        <v>185</v>
      </c>
      <c r="B72" s="477" t="s">
        <v>186</v>
      </c>
      <c r="C72" s="477" t="s">
        <v>187</v>
      </c>
      <c r="D72" s="477" t="s">
        <v>188</v>
      </c>
      <c r="E72" s="477" t="s">
        <v>189</v>
      </c>
      <c r="F72" s="477"/>
      <c r="G72" s="478" t="s">
        <v>166</v>
      </c>
      <c r="H72" s="485" t="s">
        <v>190</v>
      </c>
      <c r="I72" s="486"/>
    </row>
    <row r="73" spans="1:9">
      <c r="A73" s="477"/>
      <c r="B73" s="477"/>
      <c r="C73" s="477"/>
      <c r="D73" s="477"/>
      <c r="E73" s="477"/>
      <c r="F73" s="477"/>
      <c r="G73" s="478"/>
      <c r="H73" s="487" t="s">
        <v>191</v>
      </c>
      <c r="I73" s="488"/>
    </row>
    <row r="74" spans="1:9">
      <c r="A74" s="477"/>
      <c r="B74" s="477"/>
      <c r="C74" s="477"/>
      <c r="D74" s="477"/>
      <c r="E74" s="91" t="s">
        <v>192</v>
      </c>
      <c r="F74" s="250" t="s">
        <v>193</v>
      </c>
      <c r="G74" s="478"/>
      <c r="H74" s="91" t="s">
        <v>194</v>
      </c>
      <c r="I74" s="91" t="s">
        <v>195</v>
      </c>
    </row>
    <row r="75" spans="1:9">
      <c r="A75" s="91" t="s">
        <v>196</v>
      </c>
      <c r="B75" s="91" t="s">
        <v>197</v>
      </c>
      <c r="C75" s="91" t="s">
        <v>198</v>
      </c>
      <c r="D75" s="118" t="s">
        <v>199</v>
      </c>
      <c r="E75" s="118" t="s">
        <v>200</v>
      </c>
      <c r="F75" s="251" t="s">
        <v>201</v>
      </c>
      <c r="G75" s="93" t="s">
        <v>202</v>
      </c>
      <c r="H75" s="119" t="s">
        <v>203</v>
      </c>
      <c r="I75" s="119" t="s">
        <v>204</v>
      </c>
    </row>
    <row r="76" spans="1:9" ht="59.25" customHeight="1">
      <c r="A76" s="376">
        <v>1</v>
      </c>
      <c r="B76" s="96" t="s">
        <v>618</v>
      </c>
      <c r="C76" s="114" t="s">
        <v>620</v>
      </c>
      <c r="D76" s="97" t="s">
        <v>621</v>
      </c>
      <c r="E76" s="120"/>
      <c r="F76" s="125"/>
      <c r="G76" s="100">
        <v>2850000</v>
      </c>
      <c r="H76" s="100">
        <f>10%*(100/110)*G76</f>
        <v>259090.90909090909</v>
      </c>
      <c r="I76" s="100">
        <f>2%*(100/110)*G76</f>
        <v>51818.181818181816</v>
      </c>
    </row>
    <row r="77" spans="1:9" ht="20.25" customHeight="1">
      <c r="A77" s="476" t="s">
        <v>208</v>
      </c>
      <c r="B77" s="476"/>
      <c r="C77" s="476"/>
      <c r="D77" s="476"/>
      <c r="E77" s="476"/>
      <c r="F77" s="476"/>
      <c r="G77" s="102">
        <f>SUM(G69:G76)</f>
        <v>2850000</v>
      </c>
      <c r="H77" s="102">
        <f>SUM(H69:H73)</f>
        <v>0</v>
      </c>
      <c r="I77" s="102">
        <f>SUM(I69:I76)</f>
        <v>51818.181818181816</v>
      </c>
    </row>
    <row r="78" spans="1:9">
      <c r="A78" s="374"/>
      <c r="B78" s="374"/>
      <c r="C78" s="105"/>
      <c r="D78" s="105"/>
      <c r="E78" s="111"/>
      <c r="F78" s="252"/>
      <c r="G78" s="108"/>
      <c r="H78" s="122"/>
      <c r="I78" s="122"/>
    </row>
    <row r="79" spans="1:9">
      <c r="A79" s="375" t="s">
        <v>209</v>
      </c>
      <c r="B79" s="110"/>
      <c r="C79" s="105"/>
      <c r="D79" s="105"/>
      <c r="E79" s="111"/>
      <c r="F79" s="253"/>
      <c r="G79" s="108"/>
    </row>
    <row r="80" spans="1:9">
      <c r="A80" s="111" t="s">
        <v>210</v>
      </c>
      <c r="B80" s="110"/>
      <c r="C80" s="105"/>
      <c r="D80" s="105"/>
      <c r="E80" s="123"/>
      <c r="F80" s="253"/>
      <c r="G80" s="108"/>
    </row>
    <row r="81" spans="1:9">
      <c r="A81" s="374"/>
      <c r="B81" s="105"/>
      <c r="C81" s="105"/>
      <c r="D81" s="105"/>
      <c r="E81" s="105"/>
      <c r="F81" s="254"/>
      <c r="G81" s="108"/>
      <c r="H81" s="124"/>
      <c r="I81" s="124"/>
    </row>
    <row r="82" spans="1:9">
      <c r="A82" s="479" t="s">
        <v>211</v>
      </c>
      <c r="B82" s="479"/>
      <c r="C82" s="479"/>
      <c r="D82" s="479"/>
      <c r="E82" s="479"/>
      <c r="F82" s="479"/>
      <c r="G82" s="479"/>
      <c r="H82" s="479"/>
      <c r="I82" s="479"/>
    </row>
    <row r="83" spans="1:9">
      <c r="A83" s="374"/>
      <c r="B83" s="105"/>
      <c r="C83" s="105"/>
      <c r="D83" s="105"/>
      <c r="E83" s="105"/>
      <c r="F83" s="254"/>
      <c r="G83" s="108"/>
      <c r="H83" s="124"/>
      <c r="I83" s="124"/>
    </row>
    <row r="84" spans="1:9">
      <c r="A84" s="480" t="s">
        <v>212</v>
      </c>
      <c r="B84" s="480"/>
      <c r="C84" s="480"/>
      <c r="D84" s="111"/>
      <c r="E84" s="105"/>
      <c r="F84" s="254"/>
      <c r="G84" s="502" t="s">
        <v>213</v>
      </c>
      <c r="H84" s="502"/>
      <c r="I84" s="502"/>
    </row>
    <row r="85" spans="1:9">
      <c r="A85" s="374"/>
      <c r="B85" s="105"/>
      <c r="C85" s="105"/>
      <c r="D85" s="105"/>
      <c r="E85" s="105"/>
      <c r="F85" s="254"/>
      <c r="G85" s="108"/>
      <c r="H85" s="124"/>
      <c r="I85" s="124"/>
    </row>
    <row r="86" spans="1:9">
      <c r="A86" s="374"/>
      <c r="B86" s="105"/>
      <c r="C86" s="105"/>
      <c r="D86" s="105"/>
      <c r="E86" s="105"/>
      <c r="F86" s="254"/>
      <c r="G86" s="108"/>
    </row>
    <row r="87" spans="1:9">
      <c r="A87" s="482" t="s">
        <v>214</v>
      </c>
      <c r="B87" s="482"/>
      <c r="C87" s="482"/>
      <c r="D87" s="105"/>
      <c r="E87" s="105"/>
      <c r="F87" s="254"/>
      <c r="G87" s="482" t="s">
        <v>215</v>
      </c>
      <c r="H87" s="482"/>
      <c r="I87" s="482"/>
    </row>
    <row r="88" spans="1:9">
      <c r="A88" s="480" t="s">
        <v>216</v>
      </c>
      <c r="B88" s="480"/>
      <c r="C88" s="480"/>
      <c r="D88" s="105"/>
      <c r="E88" s="105"/>
      <c r="F88" s="254"/>
      <c r="G88" s="502" t="s">
        <v>217</v>
      </c>
      <c r="H88" s="502"/>
      <c r="I88" s="502"/>
    </row>
    <row r="118" spans="1:9">
      <c r="A118" s="468" t="s">
        <v>172</v>
      </c>
      <c r="B118" s="468"/>
      <c r="C118" s="468"/>
      <c r="D118" s="468"/>
      <c r="E118" s="468"/>
      <c r="F118" s="468"/>
      <c r="G118" s="468"/>
      <c r="H118" s="468"/>
      <c r="I118" s="468"/>
    </row>
    <row r="119" spans="1:9">
      <c r="A119" s="379"/>
      <c r="B119" s="379"/>
      <c r="C119" s="379"/>
      <c r="D119" s="116" t="s">
        <v>173</v>
      </c>
      <c r="E119" s="379"/>
      <c r="F119" s="246"/>
      <c r="G119" s="82"/>
    </row>
    <row r="120" spans="1:9">
      <c r="A120" s="379"/>
      <c r="B120" s="379"/>
      <c r="C120" s="379"/>
      <c r="D120" s="379"/>
      <c r="E120" s="379"/>
      <c r="F120" s="246"/>
      <c r="G120" s="82"/>
    </row>
    <row r="121" spans="1:9">
      <c r="A121" s="469" t="s">
        <v>174</v>
      </c>
      <c r="B121" s="469"/>
      <c r="C121" s="469"/>
      <c r="D121" s="377" t="s">
        <v>175</v>
      </c>
      <c r="E121" s="117"/>
      <c r="F121" s="247"/>
      <c r="G121" s="84"/>
    </row>
    <row r="122" spans="1:9">
      <c r="A122" s="469" t="s">
        <v>176</v>
      </c>
      <c r="B122" s="469"/>
      <c r="C122" s="469"/>
      <c r="D122" s="377" t="s">
        <v>558</v>
      </c>
      <c r="E122" s="117"/>
      <c r="F122" s="247"/>
      <c r="G122" s="84"/>
    </row>
    <row r="123" spans="1:9">
      <c r="A123" s="469" t="s">
        <v>178</v>
      </c>
      <c r="B123" s="469"/>
      <c r="C123" s="469"/>
      <c r="D123" s="377" t="s">
        <v>179</v>
      </c>
      <c r="E123" s="117"/>
      <c r="F123" s="247"/>
      <c r="G123" s="84"/>
    </row>
    <row r="124" spans="1:9">
      <c r="A124" s="469" t="s">
        <v>180</v>
      </c>
      <c r="B124" s="469"/>
      <c r="C124" s="469"/>
      <c r="D124" s="377" t="s">
        <v>315</v>
      </c>
      <c r="E124" s="117"/>
      <c r="F124" s="247"/>
      <c r="G124" s="84"/>
    </row>
    <row r="125" spans="1:9">
      <c r="A125" s="378"/>
      <c r="B125" s="470"/>
      <c r="C125" s="470"/>
      <c r="D125" s="378"/>
      <c r="E125" s="117"/>
      <c r="F125" s="484"/>
      <c r="G125" s="484"/>
    </row>
    <row r="126" spans="1:9">
      <c r="A126" s="87" t="s">
        <v>182</v>
      </c>
      <c r="B126" s="87"/>
      <c r="C126" s="87"/>
      <c r="D126" s="87"/>
      <c r="E126" s="87"/>
      <c r="F126" s="248"/>
      <c r="G126" s="88"/>
    </row>
    <row r="127" spans="1:9">
      <c r="A127" s="87" t="s">
        <v>183</v>
      </c>
      <c r="B127" s="87"/>
      <c r="C127" s="87"/>
      <c r="D127" s="87"/>
      <c r="E127" s="87"/>
      <c r="F127" s="248"/>
      <c r="G127" s="88"/>
    </row>
    <row r="128" spans="1:9">
      <c r="A128" s="87" t="s">
        <v>184</v>
      </c>
      <c r="B128" s="87"/>
      <c r="C128" s="87"/>
      <c r="D128" s="87"/>
      <c r="E128" s="87"/>
      <c r="F128" s="248"/>
      <c r="G128" s="88"/>
    </row>
    <row r="129" spans="1:9">
      <c r="A129" s="377"/>
      <c r="B129" s="377"/>
      <c r="C129" s="377"/>
      <c r="D129" s="377"/>
      <c r="E129" s="377"/>
      <c r="F129" s="249"/>
      <c r="G129" s="83"/>
    </row>
    <row r="130" spans="1:9">
      <c r="A130" s="477" t="s">
        <v>185</v>
      </c>
      <c r="B130" s="477" t="s">
        <v>186</v>
      </c>
      <c r="C130" s="477" t="s">
        <v>187</v>
      </c>
      <c r="D130" s="477" t="s">
        <v>188</v>
      </c>
      <c r="E130" s="477" t="s">
        <v>189</v>
      </c>
      <c r="F130" s="477"/>
      <c r="G130" s="478" t="s">
        <v>166</v>
      </c>
      <c r="H130" s="485" t="s">
        <v>190</v>
      </c>
      <c r="I130" s="486"/>
    </row>
    <row r="131" spans="1:9">
      <c r="A131" s="477"/>
      <c r="B131" s="477"/>
      <c r="C131" s="477"/>
      <c r="D131" s="477"/>
      <c r="E131" s="477"/>
      <c r="F131" s="477"/>
      <c r="G131" s="478"/>
      <c r="H131" s="487" t="s">
        <v>191</v>
      </c>
      <c r="I131" s="488"/>
    </row>
    <row r="132" spans="1:9">
      <c r="A132" s="477"/>
      <c r="B132" s="477"/>
      <c r="C132" s="477"/>
      <c r="D132" s="477"/>
      <c r="E132" s="91" t="s">
        <v>192</v>
      </c>
      <c r="F132" s="250" t="s">
        <v>193</v>
      </c>
      <c r="G132" s="478"/>
      <c r="H132" s="91" t="s">
        <v>194</v>
      </c>
      <c r="I132" s="91" t="s">
        <v>195</v>
      </c>
    </row>
    <row r="133" spans="1:9">
      <c r="A133" s="91" t="s">
        <v>196</v>
      </c>
      <c r="B133" s="91" t="s">
        <v>197</v>
      </c>
      <c r="C133" s="91" t="s">
        <v>198</v>
      </c>
      <c r="D133" s="118" t="s">
        <v>199</v>
      </c>
      <c r="E133" s="118" t="s">
        <v>200</v>
      </c>
      <c r="F133" s="251" t="s">
        <v>201</v>
      </c>
      <c r="G133" s="93" t="s">
        <v>202</v>
      </c>
      <c r="H133" s="119" t="s">
        <v>203</v>
      </c>
      <c r="I133" s="119" t="s">
        <v>204</v>
      </c>
    </row>
    <row r="134" spans="1:9" ht="56.25">
      <c r="A134" s="376">
        <v>1</v>
      </c>
      <c r="B134" s="96" t="s">
        <v>316</v>
      </c>
      <c r="C134" s="114" t="s">
        <v>317</v>
      </c>
      <c r="D134" s="97" t="s">
        <v>622</v>
      </c>
      <c r="E134" s="120"/>
      <c r="F134" s="125"/>
      <c r="G134" s="100">
        <v>1050000</v>
      </c>
      <c r="H134" s="100">
        <v>0</v>
      </c>
      <c r="I134" s="100">
        <f>5%*G134</f>
        <v>52500</v>
      </c>
    </row>
    <row r="135" spans="1:9" ht="56.25">
      <c r="A135" s="376">
        <v>2</v>
      </c>
      <c r="B135" s="96"/>
      <c r="C135" s="114" t="s">
        <v>317</v>
      </c>
      <c r="D135" s="97" t="s">
        <v>623</v>
      </c>
      <c r="E135" s="120"/>
      <c r="F135" s="125"/>
      <c r="G135" s="100">
        <v>600000</v>
      </c>
      <c r="H135" s="100">
        <v>0</v>
      </c>
      <c r="I135" s="100">
        <f t="shared" ref="I135" si="0">5%*G135</f>
        <v>30000</v>
      </c>
    </row>
    <row r="136" spans="1:9" ht="49.5" customHeight="1">
      <c r="A136" s="376">
        <v>3</v>
      </c>
      <c r="B136" s="96"/>
      <c r="C136" s="114" t="s">
        <v>625</v>
      </c>
      <c r="D136" s="97" t="s">
        <v>624</v>
      </c>
      <c r="E136" s="120"/>
      <c r="F136" s="125"/>
      <c r="G136" s="100">
        <v>300000</v>
      </c>
      <c r="H136" s="100">
        <v>0</v>
      </c>
      <c r="I136" s="100">
        <f>5%*G136</f>
        <v>15000</v>
      </c>
    </row>
    <row r="137" spans="1:9" ht="56.25">
      <c r="A137" s="376">
        <v>4</v>
      </c>
      <c r="B137" s="96"/>
      <c r="C137" s="114" t="s">
        <v>317</v>
      </c>
      <c r="D137" s="97" t="s">
        <v>626</v>
      </c>
      <c r="E137" s="120"/>
      <c r="F137" s="125"/>
      <c r="G137" s="100">
        <v>400000</v>
      </c>
      <c r="H137" s="100">
        <v>0</v>
      </c>
      <c r="I137" s="100">
        <f>5%*G137</f>
        <v>20000</v>
      </c>
    </row>
    <row r="138" spans="1:9" ht="56.25">
      <c r="A138" s="376">
        <v>5</v>
      </c>
      <c r="B138" s="96"/>
      <c r="C138" s="114" t="s">
        <v>317</v>
      </c>
      <c r="D138" s="97" t="s">
        <v>627</v>
      </c>
      <c r="E138" s="120"/>
      <c r="F138" s="125"/>
      <c r="G138" s="100">
        <v>300000</v>
      </c>
      <c r="H138" s="100">
        <v>0</v>
      </c>
      <c r="I138" s="100">
        <f t="shared" ref="I138" si="1">5%*G138</f>
        <v>15000</v>
      </c>
    </row>
    <row r="139" spans="1:9" ht="21" customHeight="1">
      <c r="A139" s="476" t="s">
        <v>208</v>
      </c>
      <c r="B139" s="476"/>
      <c r="C139" s="476"/>
      <c r="D139" s="476"/>
      <c r="E139" s="476"/>
      <c r="F139" s="476"/>
      <c r="G139" s="102">
        <f>SUM(G134:G138)</f>
        <v>2650000</v>
      </c>
      <c r="H139" s="102">
        <f>SUM(H134:H138)</f>
        <v>0</v>
      </c>
      <c r="I139" s="102">
        <f>SUM(I134:I138)</f>
        <v>132500</v>
      </c>
    </row>
    <row r="140" spans="1:9">
      <c r="A140" s="374"/>
      <c r="B140" s="374"/>
      <c r="C140" s="105"/>
      <c r="D140" s="105"/>
      <c r="E140" s="111"/>
      <c r="F140" s="252"/>
      <c r="G140" s="108"/>
      <c r="H140" s="122"/>
      <c r="I140" s="122"/>
    </row>
    <row r="141" spans="1:9">
      <c r="A141" s="375" t="s">
        <v>209</v>
      </c>
      <c r="B141" s="110"/>
      <c r="C141" s="105"/>
      <c r="D141" s="105"/>
      <c r="E141" s="111"/>
      <c r="F141" s="253"/>
      <c r="G141" s="108"/>
    </row>
    <row r="142" spans="1:9">
      <c r="A142" s="111" t="s">
        <v>210</v>
      </c>
      <c r="B142" s="110"/>
      <c r="C142" s="105"/>
      <c r="D142" s="105"/>
      <c r="E142" s="123"/>
      <c r="F142" s="253"/>
      <c r="G142" s="108"/>
    </row>
    <row r="143" spans="1:9">
      <c r="A143" s="374"/>
      <c r="B143" s="105"/>
      <c r="C143" s="105"/>
      <c r="D143" s="105"/>
      <c r="E143" s="105"/>
      <c r="F143" s="254"/>
      <c r="G143" s="108"/>
      <c r="H143" s="124"/>
      <c r="I143" s="124"/>
    </row>
    <row r="144" spans="1:9">
      <c r="A144" s="479" t="s">
        <v>211</v>
      </c>
      <c r="B144" s="479"/>
      <c r="C144" s="479"/>
      <c r="D144" s="479"/>
      <c r="E144" s="479"/>
      <c r="F144" s="479"/>
      <c r="G144" s="479"/>
      <c r="H144" s="479"/>
      <c r="I144" s="479"/>
    </row>
    <row r="145" spans="1:9">
      <c r="A145" s="374"/>
      <c r="B145" s="105"/>
      <c r="C145" s="105"/>
      <c r="D145" s="105"/>
      <c r="E145" s="105"/>
      <c r="F145" s="254"/>
      <c r="G145" s="108"/>
      <c r="H145" s="124"/>
      <c r="I145" s="124"/>
    </row>
    <row r="146" spans="1:9">
      <c r="A146" s="480" t="s">
        <v>212</v>
      </c>
      <c r="B146" s="480"/>
      <c r="C146" s="480"/>
      <c r="D146" s="111"/>
      <c r="E146" s="105"/>
      <c r="F146" s="254"/>
      <c r="G146" s="502" t="s">
        <v>213</v>
      </c>
      <c r="H146" s="502"/>
      <c r="I146" s="502"/>
    </row>
    <row r="147" spans="1:9">
      <c r="A147" s="374"/>
      <c r="B147" s="105"/>
      <c r="C147" s="105"/>
      <c r="D147" s="105"/>
      <c r="E147" s="105"/>
      <c r="F147" s="254"/>
      <c r="G147" s="108"/>
      <c r="H147" s="124"/>
      <c r="I147" s="124"/>
    </row>
    <row r="148" spans="1:9">
      <c r="A148" s="374"/>
      <c r="B148" s="105"/>
      <c r="C148" s="105"/>
      <c r="D148" s="105"/>
      <c r="E148" s="105"/>
      <c r="F148" s="254"/>
      <c r="G148" s="108"/>
    </row>
    <row r="149" spans="1:9">
      <c r="A149" s="482" t="s">
        <v>214</v>
      </c>
      <c r="B149" s="482"/>
      <c r="C149" s="482"/>
      <c r="D149" s="105"/>
      <c r="E149" s="105"/>
      <c r="F149" s="254"/>
      <c r="G149" s="482" t="s">
        <v>215</v>
      </c>
      <c r="H149" s="482"/>
      <c r="I149" s="482"/>
    </row>
    <row r="150" spans="1:9">
      <c r="A150" s="480" t="s">
        <v>216</v>
      </c>
      <c r="B150" s="480"/>
      <c r="C150" s="480"/>
      <c r="D150" s="105"/>
      <c r="E150" s="105"/>
      <c r="F150" s="254"/>
      <c r="G150" s="502" t="s">
        <v>217</v>
      </c>
      <c r="H150" s="502"/>
      <c r="I150" s="502"/>
    </row>
    <row r="151" spans="1:9">
      <c r="A151" s="374"/>
      <c r="B151" s="374"/>
      <c r="C151" s="374"/>
      <c r="D151" s="105"/>
      <c r="E151" s="105"/>
      <c r="F151" s="254"/>
      <c r="G151" s="380"/>
      <c r="H151" s="380"/>
      <c r="I151" s="380"/>
    </row>
    <row r="152" spans="1:9">
      <c r="A152" s="374"/>
      <c r="B152" s="374"/>
      <c r="C152" s="374"/>
      <c r="D152" s="105"/>
      <c r="E152" s="105"/>
      <c r="F152" s="254"/>
      <c r="G152" s="380"/>
      <c r="H152" s="380"/>
      <c r="I152" s="380"/>
    </row>
    <row r="156" spans="1:9">
      <c r="A156" s="374"/>
      <c r="B156" s="374"/>
      <c r="C156" s="374"/>
      <c r="D156" s="105"/>
      <c r="E156" s="105"/>
      <c r="F156" s="254"/>
      <c r="G156" s="380"/>
      <c r="H156" s="380"/>
      <c r="I156" s="380"/>
    </row>
    <row r="166" spans="1:9">
      <c r="A166" s="468" t="s">
        <v>172</v>
      </c>
      <c r="B166" s="468"/>
      <c r="C166" s="468"/>
      <c r="D166" s="468"/>
      <c r="E166" s="468"/>
      <c r="F166" s="468"/>
      <c r="G166" s="468"/>
      <c r="H166" s="468"/>
      <c r="I166" s="468"/>
    </row>
    <row r="167" spans="1:9">
      <c r="A167" s="379"/>
      <c r="B167" s="379"/>
      <c r="C167" s="379"/>
      <c r="D167" s="116" t="s">
        <v>173</v>
      </c>
      <c r="E167" s="379"/>
      <c r="F167" s="246"/>
      <c r="G167" s="82"/>
    </row>
    <row r="168" spans="1:9">
      <c r="A168" s="379"/>
      <c r="B168" s="379"/>
      <c r="C168" s="379"/>
      <c r="D168" s="379"/>
      <c r="E168" s="379"/>
      <c r="F168" s="246"/>
      <c r="G168" s="82"/>
    </row>
    <row r="169" spans="1:9">
      <c r="A169" s="469" t="s">
        <v>174</v>
      </c>
      <c r="B169" s="469"/>
      <c r="C169" s="469"/>
      <c r="D169" s="377" t="s">
        <v>175</v>
      </c>
      <c r="E169" s="117"/>
      <c r="F169" s="247"/>
      <c r="G169" s="84"/>
    </row>
    <row r="170" spans="1:9">
      <c r="A170" s="469" t="s">
        <v>176</v>
      </c>
      <c r="B170" s="469"/>
      <c r="C170" s="469"/>
      <c r="D170" s="377" t="s">
        <v>558</v>
      </c>
      <c r="E170" s="117"/>
      <c r="F170" s="247"/>
      <c r="G170" s="84"/>
    </row>
    <row r="171" spans="1:9">
      <c r="A171" s="469" t="s">
        <v>178</v>
      </c>
      <c r="B171" s="469"/>
      <c r="C171" s="469"/>
      <c r="D171" s="377" t="s">
        <v>179</v>
      </c>
      <c r="E171" s="117"/>
      <c r="F171" s="247"/>
      <c r="G171" s="84"/>
    </row>
    <row r="172" spans="1:9">
      <c r="A172" s="469" t="s">
        <v>180</v>
      </c>
      <c r="B172" s="469"/>
      <c r="C172" s="469"/>
      <c r="D172" s="377" t="s">
        <v>325</v>
      </c>
      <c r="E172" s="117"/>
      <c r="F172" s="247"/>
      <c r="G172" s="84"/>
    </row>
    <row r="173" spans="1:9">
      <c r="A173" s="378"/>
      <c r="B173" s="470"/>
      <c r="C173" s="470"/>
      <c r="D173" s="378"/>
      <c r="E173" s="117"/>
      <c r="F173" s="484"/>
      <c r="G173" s="484"/>
    </row>
    <row r="174" spans="1:9">
      <c r="A174" s="87" t="s">
        <v>182</v>
      </c>
      <c r="B174" s="87"/>
      <c r="C174" s="87"/>
      <c r="D174" s="87"/>
      <c r="E174" s="87"/>
      <c r="F174" s="248"/>
      <c r="G174" s="88"/>
    </row>
    <row r="175" spans="1:9">
      <c r="A175" s="87" t="s">
        <v>183</v>
      </c>
      <c r="B175" s="87"/>
      <c r="C175" s="87"/>
      <c r="D175" s="87"/>
      <c r="E175" s="87"/>
      <c r="F175" s="248"/>
      <c r="G175" s="88"/>
    </row>
    <row r="176" spans="1:9">
      <c r="A176" s="87" t="s">
        <v>184</v>
      </c>
      <c r="B176" s="87"/>
      <c r="C176" s="87"/>
      <c r="D176" s="87"/>
      <c r="E176" s="87"/>
      <c r="F176" s="248"/>
      <c r="G176" s="88"/>
    </row>
    <row r="177" spans="1:9">
      <c r="A177" s="377"/>
      <c r="B177" s="377"/>
      <c r="C177" s="377"/>
      <c r="D177" s="377"/>
      <c r="E177" s="377"/>
      <c r="F177" s="249"/>
      <c r="G177" s="83"/>
    </row>
    <row r="178" spans="1:9">
      <c r="A178" s="477" t="s">
        <v>185</v>
      </c>
      <c r="B178" s="477" t="s">
        <v>186</v>
      </c>
      <c r="C178" s="477" t="s">
        <v>187</v>
      </c>
      <c r="D178" s="477" t="s">
        <v>188</v>
      </c>
      <c r="E178" s="477" t="s">
        <v>189</v>
      </c>
      <c r="F178" s="477"/>
      <c r="G178" s="478" t="s">
        <v>166</v>
      </c>
      <c r="H178" s="485" t="s">
        <v>190</v>
      </c>
      <c r="I178" s="486"/>
    </row>
    <row r="179" spans="1:9">
      <c r="A179" s="477"/>
      <c r="B179" s="477"/>
      <c r="C179" s="477"/>
      <c r="D179" s="477"/>
      <c r="E179" s="477"/>
      <c r="F179" s="477"/>
      <c r="G179" s="478"/>
      <c r="H179" s="487" t="s">
        <v>191</v>
      </c>
      <c r="I179" s="488"/>
    </row>
    <row r="180" spans="1:9">
      <c r="A180" s="477"/>
      <c r="B180" s="477"/>
      <c r="C180" s="477"/>
      <c r="D180" s="477"/>
      <c r="E180" s="91" t="s">
        <v>192</v>
      </c>
      <c r="F180" s="250" t="s">
        <v>193</v>
      </c>
      <c r="G180" s="478"/>
      <c r="H180" s="91" t="s">
        <v>194</v>
      </c>
      <c r="I180" s="91" t="s">
        <v>195</v>
      </c>
    </row>
    <row r="181" spans="1:9">
      <c r="A181" s="91" t="s">
        <v>196</v>
      </c>
      <c r="B181" s="91" t="s">
        <v>197</v>
      </c>
      <c r="C181" s="91" t="s">
        <v>198</v>
      </c>
      <c r="D181" s="118" t="s">
        <v>199</v>
      </c>
      <c r="E181" s="118" t="s">
        <v>200</v>
      </c>
      <c r="F181" s="251" t="s">
        <v>201</v>
      </c>
      <c r="G181" s="93" t="s">
        <v>202</v>
      </c>
      <c r="H181" s="119" t="s">
        <v>203</v>
      </c>
      <c r="I181" s="119" t="s">
        <v>204</v>
      </c>
    </row>
    <row r="182" spans="1:9" ht="56.25">
      <c r="A182" s="376">
        <v>1</v>
      </c>
      <c r="B182" s="96" t="s">
        <v>326</v>
      </c>
      <c r="C182" s="114" t="s">
        <v>317</v>
      </c>
      <c r="D182" s="97" t="s">
        <v>634</v>
      </c>
      <c r="E182" s="120"/>
      <c r="F182" s="125"/>
      <c r="G182" s="100">
        <v>150000</v>
      </c>
      <c r="H182" s="100">
        <v>0</v>
      </c>
      <c r="I182" s="100">
        <v>0</v>
      </c>
    </row>
    <row r="183" spans="1:9" ht="67.5">
      <c r="A183" s="376">
        <v>2</v>
      </c>
      <c r="B183" s="96"/>
      <c r="C183" s="114" t="s">
        <v>635</v>
      </c>
      <c r="D183" s="97" t="s">
        <v>638</v>
      </c>
      <c r="E183" s="120"/>
      <c r="F183" s="125"/>
      <c r="G183" s="100">
        <v>150000</v>
      </c>
      <c r="H183" s="100">
        <v>0</v>
      </c>
      <c r="I183" s="100">
        <v>0</v>
      </c>
    </row>
    <row r="184" spans="1:9" ht="67.5">
      <c r="A184" s="376">
        <v>3</v>
      </c>
      <c r="B184" s="96"/>
      <c r="C184" s="114" t="s">
        <v>635</v>
      </c>
      <c r="D184" s="97" t="s">
        <v>639</v>
      </c>
      <c r="E184" s="120"/>
      <c r="F184" s="125"/>
      <c r="G184" s="100">
        <v>150000</v>
      </c>
      <c r="H184" s="100">
        <v>0</v>
      </c>
      <c r="I184" s="100">
        <v>0</v>
      </c>
    </row>
    <row r="185" spans="1:9" ht="19.5" customHeight="1">
      <c r="A185" s="476" t="s">
        <v>208</v>
      </c>
      <c r="B185" s="476"/>
      <c r="C185" s="476"/>
      <c r="D185" s="476"/>
      <c r="E185" s="476"/>
      <c r="F185" s="476"/>
      <c r="G185" s="102">
        <f>SUM(G180:G184)</f>
        <v>450000</v>
      </c>
      <c r="H185" s="102">
        <f>SUM(H180:H184)</f>
        <v>0</v>
      </c>
      <c r="I185" s="102">
        <f>SUM(I180:I184)</f>
        <v>0</v>
      </c>
    </row>
    <row r="186" spans="1:9">
      <c r="A186" s="374"/>
      <c r="B186" s="374"/>
      <c r="C186" s="105"/>
      <c r="D186" s="105"/>
      <c r="E186" s="111"/>
      <c r="F186" s="252"/>
      <c r="G186" s="108"/>
      <c r="H186" s="122"/>
      <c r="I186" s="122"/>
    </row>
    <row r="187" spans="1:9">
      <c r="A187" s="375" t="s">
        <v>209</v>
      </c>
      <c r="B187" s="110"/>
      <c r="C187" s="105"/>
      <c r="D187" s="105"/>
      <c r="E187" s="111"/>
      <c r="F187" s="253"/>
      <c r="G187" s="108"/>
    </row>
    <row r="188" spans="1:9">
      <c r="A188" s="111" t="s">
        <v>210</v>
      </c>
      <c r="B188" s="110"/>
      <c r="C188" s="105"/>
      <c r="D188" s="105"/>
      <c r="E188" s="123"/>
      <c r="F188" s="253"/>
      <c r="G188" s="108"/>
    </row>
    <row r="189" spans="1:9">
      <c r="A189" s="374"/>
      <c r="B189" s="105"/>
      <c r="C189" s="105"/>
      <c r="D189" s="105"/>
      <c r="E189" s="105"/>
      <c r="F189" s="254"/>
      <c r="G189" s="108"/>
      <c r="H189" s="124"/>
      <c r="I189" s="124"/>
    </row>
    <row r="190" spans="1:9">
      <c r="A190" s="479" t="s">
        <v>211</v>
      </c>
      <c r="B190" s="479"/>
      <c r="C190" s="479"/>
      <c r="D190" s="479"/>
      <c r="E190" s="479"/>
      <c r="F190" s="479"/>
      <c r="G190" s="479"/>
      <c r="H190" s="479"/>
      <c r="I190" s="479"/>
    </row>
    <row r="191" spans="1:9">
      <c r="A191" s="374"/>
      <c r="B191" s="105"/>
      <c r="C191" s="105"/>
      <c r="D191" s="105"/>
      <c r="E191" s="105"/>
      <c r="F191" s="254"/>
      <c r="G191" s="108"/>
      <c r="H191" s="124"/>
      <c r="I191" s="124"/>
    </row>
    <row r="192" spans="1:9">
      <c r="A192" s="480" t="s">
        <v>212</v>
      </c>
      <c r="B192" s="480"/>
      <c r="C192" s="480"/>
      <c r="D192" s="111"/>
      <c r="E192" s="105"/>
      <c r="F192" s="254"/>
      <c r="G192" s="502" t="s">
        <v>213</v>
      </c>
      <c r="H192" s="502"/>
      <c r="I192" s="502"/>
    </row>
    <row r="193" spans="1:9">
      <c r="A193" s="374"/>
      <c r="B193" s="105"/>
      <c r="C193" s="105"/>
      <c r="D193" s="105"/>
      <c r="E193" s="105"/>
      <c r="F193" s="254"/>
      <c r="G193" s="108"/>
      <c r="H193" s="124"/>
      <c r="I193" s="124"/>
    </row>
    <row r="194" spans="1:9">
      <c r="A194" s="374"/>
      <c r="B194" s="105"/>
      <c r="C194" s="105"/>
      <c r="D194" s="105"/>
      <c r="E194" s="105"/>
      <c r="F194" s="254"/>
      <c r="G194" s="108"/>
    </row>
    <row r="195" spans="1:9">
      <c r="A195" s="482" t="s">
        <v>214</v>
      </c>
      <c r="B195" s="482"/>
      <c r="C195" s="482"/>
      <c r="D195" s="105"/>
      <c r="E195" s="105"/>
      <c r="F195" s="254"/>
      <c r="G195" s="482" t="s">
        <v>215</v>
      </c>
      <c r="H195" s="482"/>
      <c r="I195" s="482"/>
    </row>
    <row r="196" spans="1:9">
      <c r="A196" s="480" t="s">
        <v>216</v>
      </c>
      <c r="B196" s="480"/>
      <c r="C196" s="480"/>
      <c r="D196" s="105"/>
      <c r="E196" s="105"/>
      <c r="F196" s="254"/>
      <c r="G196" s="502" t="s">
        <v>217</v>
      </c>
      <c r="H196" s="502"/>
      <c r="I196" s="502"/>
    </row>
    <row r="197" spans="1:9">
      <c r="A197" s="374"/>
      <c r="B197" s="374"/>
      <c r="C197" s="374"/>
      <c r="D197" s="105"/>
      <c r="E197" s="105"/>
      <c r="F197" s="254"/>
      <c r="G197" s="380"/>
      <c r="H197" s="380"/>
      <c r="I197" s="380"/>
    </row>
    <row r="213" spans="1:9">
      <c r="A213" s="374"/>
      <c r="B213" s="374"/>
      <c r="C213" s="374"/>
      <c r="D213" s="105"/>
      <c r="E213" s="105"/>
      <c r="F213" s="254"/>
      <c r="G213" s="380"/>
      <c r="H213" s="380"/>
      <c r="I213" s="380"/>
    </row>
    <row r="217" spans="1:9">
      <c r="A217" s="468" t="s">
        <v>172</v>
      </c>
      <c r="B217" s="468"/>
      <c r="C217" s="468"/>
      <c r="D217" s="468"/>
      <c r="E217" s="468"/>
      <c r="F217" s="468"/>
      <c r="G217" s="468"/>
      <c r="H217" s="468"/>
      <c r="I217" s="468"/>
    </row>
    <row r="218" spans="1:9">
      <c r="A218" s="379"/>
      <c r="B218" s="379"/>
      <c r="C218" s="379"/>
      <c r="D218" s="116" t="s">
        <v>173</v>
      </c>
      <c r="E218" s="379"/>
      <c r="F218" s="246"/>
      <c r="G218" s="82"/>
    </row>
    <row r="219" spans="1:9">
      <c r="A219" s="379"/>
      <c r="B219" s="379"/>
      <c r="C219" s="379"/>
      <c r="D219" s="379"/>
      <c r="E219" s="379"/>
      <c r="F219" s="246"/>
      <c r="G219" s="82"/>
    </row>
    <row r="220" spans="1:9">
      <c r="A220" s="469" t="s">
        <v>174</v>
      </c>
      <c r="B220" s="469"/>
      <c r="C220" s="469"/>
      <c r="D220" s="377" t="s">
        <v>175</v>
      </c>
      <c r="E220" s="117"/>
      <c r="F220" s="247"/>
      <c r="G220" s="84"/>
    </row>
    <row r="221" spans="1:9">
      <c r="A221" s="469" t="s">
        <v>176</v>
      </c>
      <c r="B221" s="469"/>
      <c r="C221" s="469"/>
      <c r="D221" s="377" t="s">
        <v>561</v>
      </c>
      <c r="E221" s="117"/>
      <c r="F221" s="247"/>
      <c r="G221" s="84"/>
    </row>
    <row r="222" spans="1:9">
      <c r="A222" s="469" t="s">
        <v>178</v>
      </c>
      <c r="B222" s="469"/>
      <c r="C222" s="469"/>
      <c r="D222" s="377" t="s">
        <v>179</v>
      </c>
      <c r="E222" s="117"/>
      <c r="F222" s="247"/>
      <c r="G222" s="84"/>
    </row>
    <row r="223" spans="1:9">
      <c r="A223" s="469" t="s">
        <v>180</v>
      </c>
      <c r="B223" s="469"/>
      <c r="C223" s="469"/>
      <c r="D223" s="377" t="s">
        <v>334</v>
      </c>
      <c r="E223" s="117"/>
      <c r="F223" s="247"/>
      <c r="G223" s="84"/>
    </row>
    <row r="224" spans="1:9">
      <c r="A224" s="378"/>
      <c r="B224" s="470"/>
      <c r="C224" s="470"/>
      <c r="D224" s="378"/>
      <c r="E224" s="117"/>
      <c r="F224" s="484"/>
      <c r="G224" s="484"/>
    </row>
    <row r="225" spans="1:9">
      <c r="A225" s="87" t="s">
        <v>182</v>
      </c>
      <c r="B225" s="87"/>
      <c r="C225" s="87"/>
      <c r="D225" s="87"/>
      <c r="E225" s="87"/>
      <c r="F225" s="248"/>
      <c r="G225" s="88"/>
    </row>
    <row r="226" spans="1:9">
      <c r="A226" s="87" t="s">
        <v>183</v>
      </c>
      <c r="B226" s="87"/>
      <c r="C226" s="87"/>
      <c r="D226" s="87"/>
      <c r="E226" s="87"/>
      <c r="F226" s="248"/>
      <c r="G226" s="88"/>
    </row>
    <row r="227" spans="1:9">
      <c r="A227" s="87" t="s">
        <v>184</v>
      </c>
      <c r="B227" s="87"/>
      <c r="C227" s="87"/>
      <c r="D227" s="87"/>
      <c r="E227" s="87"/>
      <c r="F227" s="248"/>
      <c r="G227" s="88"/>
    </row>
    <row r="228" spans="1:9">
      <c r="A228" s="377"/>
      <c r="B228" s="377"/>
      <c r="C228" s="377"/>
      <c r="D228" s="377"/>
      <c r="E228" s="377"/>
      <c r="F228" s="249"/>
      <c r="G228" s="83"/>
    </row>
    <row r="229" spans="1:9">
      <c r="A229" s="477" t="s">
        <v>185</v>
      </c>
      <c r="B229" s="477" t="s">
        <v>186</v>
      </c>
      <c r="C229" s="477" t="s">
        <v>187</v>
      </c>
      <c r="D229" s="477" t="s">
        <v>188</v>
      </c>
      <c r="E229" s="477" t="s">
        <v>189</v>
      </c>
      <c r="F229" s="477"/>
      <c r="G229" s="478" t="s">
        <v>166</v>
      </c>
      <c r="H229" s="485" t="s">
        <v>190</v>
      </c>
      <c r="I229" s="486"/>
    </row>
    <row r="230" spans="1:9">
      <c r="A230" s="477"/>
      <c r="B230" s="477"/>
      <c r="C230" s="477"/>
      <c r="D230" s="477"/>
      <c r="E230" s="477"/>
      <c r="F230" s="477"/>
      <c r="G230" s="478"/>
      <c r="H230" s="487" t="s">
        <v>191</v>
      </c>
      <c r="I230" s="488"/>
    </row>
    <row r="231" spans="1:9">
      <c r="A231" s="477"/>
      <c r="B231" s="477"/>
      <c r="C231" s="477"/>
      <c r="D231" s="477"/>
      <c r="E231" s="91" t="s">
        <v>192</v>
      </c>
      <c r="F231" s="250" t="s">
        <v>193</v>
      </c>
      <c r="G231" s="478"/>
      <c r="H231" s="91" t="s">
        <v>194</v>
      </c>
      <c r="I231" s="91" t="s">
        <v>195</v>
      </c>
    </row>
    <row r="232" spans="1:9">
      <c r="A232" s="91" t="s">
        <v>196</v>
      </c>
      <c r="B232" s="91" t="s">
        <v>197</v>
      </c>
      <c r="C232" s="91" t="s">
        <v>198</v>
      </c>
      <c r="D232" s="118" t="s">
        <v>199</v>
      </c>
      <c r="E232" s="118" t="s">
        <v>200</v>
      </c>
      <c r="F232" s="251" t="s">
        <v>201</v>
      </c>
      <c r="G232" s="93" t="s">
        <v>202</v>
      </c>
      <c r="H232" s="119" t="s">
        <v>203</v>
      </c>
      <c r="I232" s="119" t="s">
        <v>204</v>
      </c>
    </row>
    <row r="233" spans="1:9" ht="57" customHeight="1">
      <c r="A233" s="376">
        <v>1</v>
      </c>
      <c r="B233" s="96" t="s">
        <v>335</v>
      </c>
      <c r="C233" s="114" t="s">
        <v>633</v>
      </c>
      <c r="D233" s="97" t="s">
        <v>632</v>
      </c>
      <c r="E233" s="120"/>
      <c r="F233" s="125"/>
      <c r="G233" s="100">
        <v>300000</v>
      </c>
      <c r="H233" s="100">
        <v>0</v>
      </c>
      <c r="I233" s="100">
        <f>5%*G233</f>
        <v>15000</v>
      </c>
    </row>
    <row r="234" spans="1:9" ht="58.5" customHeight="1">
      <c r="A234" s="376">
        <v>2</v>
      </c>
      <c r="B234" s="96"/>
      <c r="C234" s="114" t="s">
        <v>633</v>
      </c>
      <c r="D234" s="97" t="s">
        <v>631</v>
      </c>
      <c r="E234" s="120"/>
      <c r="F234" s="125"/>
      <c r="G234" s="100">
        <v>300000</v>
      </c>
      <c r="H234" s="100">
        <v>0</v>
      </c>
      <c r="I234" s="100">
        <f t="shared" ref="I234" si="2">5%*G234</f>
        <v>15000</v>
      </c>
    </row>
    <row r="235" spans="1:9" ht="51.75" customHeight="1">
      <c r="A235" s="376">
        <v>3</v>
      </c>
      <c r="B235" s="96"/>
      <c r="C235" s="114" t="s">
        <v>340</v>
      </c>
      <c r="D235" s="97" t="s">
        <v>628</v>
      </c>
      <c r="E235" s="120"/>
      <c r="F235" s="125"/>
      <c r="G235" s="100">
        <v>300000</v>
      </c>
      <c r="H235" s="100">
        <v>0</v>
      </c>
      <c r="I235" s="100">
        <f>5%*G235</f>
        <v>15000</v>
      </c>
    </row>
    <row r="236" spans="1:9" ht="60" customHeight="1">
      <c r="A236" s="376">
        <v>5</v>
      </c>
      <c r="B236" s="96"/>
      <c r="C236" s="114" t="s">
        <v>629</v>
      </c>
      <c r="D236" s="97" t="s">
        <v>630</v>
      </c>
      <c r="E236" s="120"/>
      <c r="F236" s="125"/>
      <c r="G236" s="100">
        <v>300000</v>
      </c>
      <c r="H236" s="100">
        <v>0</v>
      </c>
      <c r="I236" s="100">
        <f t="shared" ref="I236" si="3">5%*G236</f>
        <v>15000</v>
      </c>
    </row>
    <row r="237" spans="1:9" ht="19.5" customHeight="1">
      <c r="A237" s="476" t="s">
        <v>208</v>
      </c>
      <c r="B237" s="476"/>
      <c r="C237" s="476"/>
      <c r="D237" s="476"/>
      <c r="E237" s="476"/>
      <c r="F237" s="476"/>
      <c r="G237" s="102">
        <f>SUM(G233:G236)</f>
        <v>1200000</v>
      </c>
      <c r="H237" s="102">
        <f>SUM(H233:H236)</f>
        <v>0</v>
      </c>
      <c r="I237" s="102">
        <f>SUM(I233:I236)</f>
        <v>60000</v>
      </c>
    </row>
    <row r="238" spans="1:9">
      <c r="A238" s="374"/>
      <c r="B238" s="374"/>
      <c r="C238" s="105"/>
      <c r="D238" s="105"/>
      <c r="E238" s="111"/>
      <c r="F238" s="252"/>
      <c r="G238" s="108"/>
      <c r="H238" s="122"/>
      <c r="I238" s="122"/>
    </row>
    <row r="239" spans="1:9">
      <c r="A239" s="375" t="s">
        <v>209</v>
      </c>
      <c r="B239" s="110"/>
      <c r="C239" s="105"/>
      <c r="D239" s="105"/>
      <c r="E239" s="111"/>
      <c r="F239" s="253"/>
      <c r="G239" s="108"/>
    </row>
    <row r="240" spans="1:9">
      <c r="A240" s="111" t="s">
        <v>210</v>
      </c>
      <c r="B240" s="110"/>
      <c r="C240" s="105"/>
      <c r="D240" s="105"/>
      <c r="E240" s="123"/>
      <c r="F240" s="253"/>
      <c r="G240" s="108"/>
    </row>
    <row r="241" spans="1:9">
      <c r="A241" s="374"/>
      <c r="B241" s="105"/>
      <c r="C241" s="105"/>
      <c r="D241" s="105"/>
      <c r="E241" s="105"/>
      <c r="F241" s="254"/>
      <c r="G241" s="108"/>
      <c r="H241" s="124"/>
      <c r="I241" s="124"/>
    </row>
    <row r="242" spans="1:9">
      <c r="A242" s="479" t="s">
        <v>211</v>
      </c>
      <c r="B242" s="479"/>
      <c r="C242" s="479"/>
      <c r="D242" s="479"/>
      <c r="E242" s="479"/>
      <c r="F242" s="479"/>
      <c r="G242" s="479"/>
      <c r="H242" s="479"/>
      <c r="I242" s="479"/>
    </row>
    <row r="243" spans="1:9">
      <c r="A243" s="374"/>
      <c r="B243" s="105"/>
      <c r="C243" s="105"/>
      <c r="D243" s="105"/>
      <c r="E243" s="105"/>
      <c r="F243" s="254"/>
      <c r="G243" s="108"/>
      <c r="H243" s="124"/>
      <c r="I243" s="124"/>
    </row>
    <row r="244" spans="1:9">
      <c r="A244" s="480" t="s">
        <v>212</v>
      </c>
      <c r="B244" s="480"/>
      <c r="C244" s="480"/>
      <c r="D244" s="111"/>
      <c r="E244" s="105"/>
      <c r="F244" s="254"/>
      <c r="G244" s="502" t="s">
        <v>213</v>
      </c>
      <c r="H244" s="502"/>
      <c r="I244" s="502"/>
    </row>
    <row r="245" spans="1:9">
      <c r="A245" s="374"/>
      <c r="B245" s="105"/>
      <c r="C245" s="105"/>
      <c r="D245" s="105"/>
      <c r="E245" s="105"/>
      <c r="F245" s="254"/>
      <c r="G245" s="108"/>
      <c r="H245" s="124"/>
      <c r="I245" s="124"/>
    </row>
    <row r="246" spans="1:9">
      <c r="A246" s="374"/>
      <c r="B246" s="105"/>
      <c r="C246" s="105"/>
      <c r="D246" s="105"/>
      <c r="E246" s="105"/>
      <c r="F246" s="254"/>
      <c r="G246" s="108"/>
    </row>
    <row r="247" spans="1:9">
      <c r="A247" s="482" t="s">
        <v>214</v>
      </c>
      <c r="B247" s="482"/>
      <c r="C247" s="482"/>
      <c r="D247" s="105"/>
      <c r="E247" s="105"/>
      <c r="F247" s="254"/>
      <c r="G247" s="482" t="s">
        <v>215</v>
      </c>
      <c r="H247" s="482"/>
      <c r="I247" s="482"/>
    </row>
    <row r="248" spans="1:9">
      <c r="A248" s="480" t="s">
        <v>216</v>
      </c>
      <c r="B248" s="480"/>
      <c r="C248" s="480"/>
      <c r="D248" s="105"/>
      <c r="E248" s="105"/>
      <c r="F248" s="254"/>
      <c r="G248" s="502" t="s">
        <v>217</v>
      </c>
      <c r="H248" s="502"/>
      <c r="I248" s="502"/>
    </row>
    <row r="249" spans="1:9">
      <c r="A249" s="374"/>
      <c r="B249" s="374"/>
      <c r="C249" s="374"/>
      <c r="D249" s="105"/>
      <c r="E249" s="105"/>
      <c r="F249" s="254"/>
      <c r="G249" s="380"/>
      <c r="H249" s="380"/>
      <c r="I249" s="380"/>
    </row>
    <row r="250" spans="1:9">
      <c r="A250" s="374"/>
      <c r="B250" s="374"/>
      <c r="C250" s="374"/>
      <c r="D250" s="105"/>
      <c r="E250" s="105"/>
      <c r="F250" s="254"/>
      <c r="G250" s="380"/>
      <c r="H250" s="380"/>
      <c r="I250" s="380"/>
    </row>
    <row r="264" spans="1:9">
      <c r="A264" s="374"/>
      <c r="B264" s="374"/>
      <c r="C264" s="374"/>
      <c r="D264" s="105"/>
      <c r="E264" s="105"/>
      <c r="F264" s="254"/>
      <c r="G264" s="380"/>
      <c r="H264" s="380"/>
      <c r="I264" s="380"/>
    </row>
    <row r="267" spans="1:9">
      <c r="A267" s="468" t="s">
        <v>172</v>
      </c>
      <c r="B267" s="468"/>
      <c r="C267" s="468"/>
      <c r="D267" s="468"/>
      <c r="E267" s="468"/>
      <c r="F267" s="468"/>
      <c r="G267" s="468"/>
      <c r="H267" s="468"/>
      <c r="I267" s="468"/>
    </row>
    <row r="268" spans="1:9">
      <c r="A268" s="379"/>
      <c r="B268" s="379"/>
      <c r="C268" s="379"/>
      <c r="D268" s="116" t="s">
        <v>173</v>
      </c>
      <c r="E268" s="379"/>
      <c r="F268" s="246"/>
      <c r="G268" s="82"/>
    </row>
    <row r="269" spans="1:9">
      <c r="A269" s="379"/>
      <c r="B269" s="379"/>
      <c r="C269" s="379"/>
      <c r="D269" s="379"/>
      <c r="E269" s="379"/>
      <c r="F269" s="246"/>
      <c r="G269" s="82"/>
    </row>
    <row r="270" spans="1:9">
      <c r="A270" s="469" t="s">
        <v>174</v>
      </c>
      <c r="B270" s="469"/>
      <c r="C270" s="469"/>
      <c r="D270" s="377" t="s">
        <v>175</v>
      </c>
      <c r="E270" s="117"/>
      <c r="F270" s="247"/>
      <c r="G270" s="84"/>
    </row>
    <row r="271" spans="1:9">
      <c r="A271" s="469" t="s">
        <v>176</v>
      </c>
      <c r="B271" s="469"/>
      <c r="C271" s="469"/>
      <c r="D271" s="377" t="s">
        <v>636</v>
      </c>
      <c r="E271" s="117"/>
      <c r="F271" s="247"/>
      <c r="G271" s="84"/>
    </row>
    <row r="272" spans="1:9">
      <c r="A272" s="469" t="s">
        <v>178</v>
      </c>
      <c r="B272" s="469"/>
      <c r="C272" s="469"/>
      <c r="D272" s="377" t="s">
        <v>179</v>
      </c>
      <c r="E272" s="117"/>
      <c r="F272" s="247"/>
      <c r="G272" s="84"/>
    </row>
    <row r="273" spans="1:9">
      <c r="A273" s="469" t="s">
        <v>180</v>
      </c>
      <c r="B273" s="469"/>
      <c r="C273" s="469"/>
      <c r="D273" s="377" t="s">
        <v>342</v>
      </c>
      <c r="E273" s="117"/>
      <c r="F273" s="247"/>
      <c r="G273" s="84"/>
    </row>
    <row r="274" spans="1:9">
      <c r="A274" s="378"/>
      <c r="B274" s="470"/>
      <c r="C274" s="470"/>
      <c r="D274" s="378"/>
      <c r="E274" s="117"/>
      <c r="F274" s="484"/>
      <c r="G274" s="484"/>
    </row>
    <row r="275" spans="1:9">
      <c r="A275" s="87" t="s">
        <v>182</v>
      </c>
      <c r="B275" s="87"/>
      <c r="C275" s="87"/>
      <c r="D275" s="87"/>
      <c r="E275" s="87"/>
      <c r="F275" s="248"/>
      <c r="G275" s="88"/>
    </row>
    <row r="276" spans="1:9">
      <c r="A276" s="87" t="s">
        <v>183</v>
      </c>
      <c r="B276" s="87"/>
      <c r="C276" s="87"/>
      <c r="D276" s="87"/>
      <c r="E276" s="87"/>
      <c r="F276" s="248"/>
      <c r="G276" s="88"/>
    </row>
    <row r="277" spans="1:9">
      <c r="A277" s="87" t="s">
        <v>184</v>
      </c>
      <c r="B277" s="87"/>
      <c r="C277" s="87"/>
      <c r="D277" s="87"/>
      <c r="E277" s="87"/>
      <c r="F277" s="248"/>
      <c r="G277" s="88"/>
    </row>
    <row r="278" spans="1:9">
      <c r="A278" s="377"/>
      <c r="B278" s="377"/>
      <c r="C278" s="377"/>
      <c r="D278" s="377"/>
      <c r="E278" s="377"/>
      <c r="F278" s="249"/>
      <c r="G278" s="83"/>
    </row>
    <row r="279" spans="1:9">
      <c r="A279" s="477" t="s">
        <v>185</v>
      </c>
      <c r="B279" s="477" t="s">
        <v>186</v>
      </c>
      <c r="C279" s="477" t="s">
        <v>187</v>
      </c>
      <c r="D279" s="477" t="s">
        <v>188</v>
      </c>
      <c r="E279" s="477" t="s">
        <v>189</v>
      </c>
      <c r="F279" s="477"/>
      <c r="G279" s="478" t="s">
        <v>166</v>
      </c>
      <c r="H279" s="485" t="s">
        <v>190</v>
      </c>
      <c r="I279" s="486"/>
    </row>
    <row r="280" spans="1:9">
      <c r="A280" s="477"/>
      <c r="B280" s="477"/>
      <c r="C280" s="477"/>
      <c r="D280" s="477"/>
      <c r="E280" s="477"/>
      <c r="F280" s="477"/>
      <c r="G280" s="478"/>
      <c r="H280" s="487" t="s">
        <v>191</v>
      </c>
      <c r="I280" s="488"/>
    </row>
    <row r="281" spans="1:9">
      <c r="A281" s="477"/>
      <c r="B281" s="477"/>
      <c r="C281" s="477"/>
      <c r="D281" s="477"/>
      <c r="E281" s="91" t="s">
        <v>192</v>
      </c>
      <c r="F281" s="250" t="s">
        <v>193</v>
      </c>
      <c r="G281" s="478"/>
      <c r="H281" s="91" t="s">
        <v>194</v>
      </c>
      <c r="I281" s="91" t="s">
        <v>195</v>
      </c>
    </row>
    <row r="282" spans="1:9">
      <c r="A282" s="91" t="s">
        <v>196</v>
      </c>
      <c r="B282" s="91" t="s">
        <v>197</v>
      </c>
      <c r="C282" s="91" t="s">
        <v>198</v>
      </c>
      <c r="D282" s="118" t="s">
        <v>199</v>
      </c>
      <c r="E282" s="118" t="s">
        <v>200</v>
      </c>
      <c r="F282" s="251" t="s">
        <v>201</v>
      </c>
      <c r="G282" s="93" t="s">
        <v>202</v>
      </c>
      <c r="H282" s="119" t="s">
        <v>203</v>
      </c>
      <c r="I282" s="119" t="s">
        <v>204</v>
      </c>
    </row>
    <row r="283" spans="1:9" ht="67.5">
      <c r="A283" s="376">
        <v>1</v>
      </c>
      <c r="B283" s="96" t="s">
        <v>343</v>
      </c>
      <c r="C283" s="114" t="s">
        <v>635</v>
      </c>
      <c r="D283" s="97" t="s">
        <v>637</v>
      </c>
      <c r="E283" s="120"/>
      <c r="F283" s="125"/>
      <c r="G283" s="100">
        <v>600000</v>
      </c>
      <c r="H283" s="100">
        <v>0</v>
      </c>
      <c r="I283" s="100">
        <v>0</v>
      </c>
    </row>
    <row r="284" spans="1:9">
      <c r="A284" s="476" t="s">
        <v>208</v>
      </c>
      <c r="B284" s="476"/>
      <c r="C284" s="476"/>
      <c r="D284" s="476"/>
      <c r="E284" s="476"/>
      <c r="F284" s="476"/>
      <c r="G284" s="102">
        <f>SUM(G281:G283)</f>
        <v>600000</v>
      </c>
      <c r="H284" s="102">
        <f>SUM(H281:H283)</f>
        <v>0</v>
      </c>
      <c r="I284" s="102">
        <f>SUM(I281:I283)</f>
        <v>0</v>
      </c>
    </row>
    <row r="285" spans="1:9">
      <c r="A285" s="374"/>
      <c r="B285" s="374"/>
      <c r="C285" s="105"/>
      <c r="D285" s="105"/>
      <c r="E285" s="111"/>
      <c r="F285" s="252"/>
      <c r="G285" s="108"/>
      <c r="H285" s="122"/>
      <c r="I285" s="122"/>
    </row>
    <row r="286" spans="1:9">
      <c r="A286" s="375" t="s">
        <v>209</v>
      </c>
      <c r="B286" s="110"/>
      <c r="C286" s="105"/>
      <c r="D286" s="105"/>
      <c r="E286" s="111"/>
      <c r="F286" s="253"/>
      <c r="G286" s="108"/>
    </row>
    <row r="287" spans="1:9">
      <c r="A287" s="111" t="s">
        <v>210</v>
      </c>
      <c r="B287" s="110"/>
      <c r="C287" s="105"/>
      <c r="D287" s="105"/>
      <c r="E287" s="123"/>
      <c r="F287" s="253"/>
      <c r="G287" s="108"/>
    </row>
    <row r="288" spans="1:9">
      <c r="A288" s="374"/>
      <c r="B288" s="105"/>
      <c r="C288" s="105"/>
      <c r="D288" s="105"/>
      <c r="E288" s="105"/>
      <c r="F288" s="254"/>
      <c r="G288" s="108"/>
      <c r="H288" s="124"/>
      <c r="I288" s="124"/>
    </row>
    <row r="289" spans="1:9">
      <c r="A289" s="479" t="s">
        <v>211</v>
      </c>
      <c r="B289" s="479"/>
      <c r="C289" s="479"/>
      <c r="D289" s="479"/>
      <c r="E289" s="479"/>
      <c r="F289" s="479"/>
      <c r="G289" s="479"/>
      <c r="H289" s="479"/>
      <c r="I289" s="479"/>
    </row>
    <row r="290" spans="1:9">
      <c r="A290" s="374"/>
      <c r="B290" s="105"/>
      <c r="C290" s="105"/>
      <c r="D290" s="105"/>
      <c r="E290" s="105"/>
      <c r="F290" s="254"/>
      <c r="G290" s="108"/>
      <c r="H290" s="124"/>
      <c r="I290" s="124"/>
    </row>
    <row r="291" spans="1:9">
      <c r="A291" s="480" t="s">
        <v>212</v>
      </c>
      <c r="B291" s="480"/>
      <c r="C291" s="480"/>
      <c r="D291" s="111"/>
      <c r="E291" s="105"/>
      <c r="F291" s="254"/>
      <c r="G291" s="502" t="s">
        <v>213</v>
      </c>
      <c r="H291" s="502"/>
      <c r="I291" s="502"/>
    </row>
    <row r="292" spans="1:9">
      <c r="A292" s="374"/>
      <c r="B292" s="105"/>
      <c r="C292" s="105"/>
      <c r="D292" s="105"/>
      <c r="E292" s="105"/>
      <c r="F292" s="254"/>
      <c r="G292" s="108"/>
      <c r="H292" s="124"/>
      <c r="I292" s="124"/>
    </row>
    <row r="293" spans="1:9">
      <c r="A293" s="374"/>
      <c r="B293" s="105"/>
      <c r="C293" s="105"/>
      <c r="D293" s="105"/>
      <c r="E293" s="105"/>
      <c r="F293" s="254"/>
      <c r="G293" s="108"/>
    </row>
    <row r="294" spans="1:9">
      <c r="A294" s="482" t="s">
        <v>214</v>
      </c>
      <c r="B294" s="482"/>
      <c r="C294" s="482"/>
      <c r="D294" s="105"/>
      <c r="E294" s="105"/>
      <c r="F294" s="254"/>
      <c r="G294" s="482" t="s">
        <v>215</v>
      </c>
      <c r="H294" s="482"/>
      <c r="I294" s="482"/>
    </row>
    <row r="295" spans="1:9">
      <c r="A295" s="480" t="s">
        <v>216</v>
      </c>
      <c r="B295" s="480"/>
      <c r="C295" s="480"/>
      <c r="D295" s="105"/>
      <c r="E295" s="105"/>
      <c r="F295" s="254"/>
      <c r="G295" s="502" t="s">
        <v>217</v>
      </c>
      <c r="H295" s="502"/>
      <c r="I295" s="502"/>
    </row>
    <row r="299" spans="1:9">
      <c r="A299" s="374"/>
      <c r="B299" s="374"/>
      <c r="C299" s="374"/>
      <c r="D299" s="105"/>
      <c r="E299" s="105"/>
      <c r="F299" s="254"/>
      <c r="G299" s="380"/>
      <c r="H299" s="380"/>
      <c r="I299" s="380"/>
    </row>
    <row r="325" spans="1:9">
      <c r="A325" s="468" t="s">
        <v>172</v>
      </c>
      <c r="B325" s="468"/>
      <c r="C325" s="468"/>
      <c r="D325" s="468"/>
      <c r="E325" s="468"/>
      <c r="F325" s="468"/>
      <c r="G325" s="468"/>
      <c r="H325" s="468"/>
      <c r="I325" s="468"/>
    </row>
    <row r="326" spans="1:9">
      <c r="A326" s="379"/>
      <c r="B326" s="379"/>
      <c r="C326" s="379"/>
      <c r="D326" s="116" t="s">
        <v>173</v>
      </c>
      <c r="E326" s="379"/>
      <c r="F326" s="246"/>
      <c r="G326" s="82"/>
    </row>
    <row r="327" spans="1:9">
      <c r="A327" s="379"/>
      <c r="B327" s="379"/>
      <c r="C327" s="379"/>
      <c r="D327" s="379"/>
      <c r="E327" s="379"/>
      <c r="F327" s="246"/>
      <c r="G327" s="82"/>
    </row>
    <row r="328" spans="1:9">
      <c r="A328" s="469" t="s">
        <v>174</v>
      </c>
      <c r="B328" s="469"/>
      <c r="C328" s="469"/>
      <c r="D328" s="377" t="s">
        <v>175</v>
      </c>
      <c r="E328" s="117"/>
      <c r="F328" s="247"/>
      <c r="G328" s="84"/>
    </row>
    <row r="329" spans="1:9">
      <c r="A329" s="469" t="s">
        <v>176</v>
      </c>
      <c r="B329" s="469"/>
      <c r="C329" s="469"/>
      <c r="D329" s="377" t="s">
        <v>643</v>
      </c>
      <c r="E329" s="117"/>
      <c r="F329" s="247"/>
      <c r="G329" s="84"/>
    </row>
    <row r="330" spans="1:9">
      <c r="A330" s="469" t="s">
        <v>178</v>
      </c>
      <c r="B330" s="469"/>
      <c r="C330" s="469"/>
      <c r="D330" s="377" t="s">
        <v>179</v>
      </c>
      <c r="E330" s="117"/>
      <c r="F330" s="247"/>
      <c r="G330" s="84"/>
    </row>
    <row r="331" spans="1:9">
      <c r="A331" s="469" t="s">
        <v>180</v>
      </c>
      <c r="B331" s="469"/>
      <c r="C331" s="469"/>
      <c r="D331" s="377" t="s">
        <v>640</v>
      </c>
      <c r="E331" s="117"/>
      <c r="F331" s="247"/>
      <c r="G331" s="84"/>
    </row>
    <row r="332" spans="1:9">
      <c r="A332" s="378"/>
      <c r="B332" s="470"/>
      <c r="C332" s="470"/>
      <c r="D332" s="378"/>
      <c r="E332" s="117"/>
      <c r="F332" s="484"/>
      <c r="G332" s="484"/>
    </row>
    <row r="333" spans="1:9">
      <c r="A333" s="87" t="s">
        <v>182</v>
      </c>
      <c r="B333" s="87"/>
      <c r="C333" s="87"/>
      <c r="D333" s="87"/>
      <c r="E333" s="87"/>
      <c r="F333" s="248"/>
      <c r="G333" s="88"/>
    </row>
    <row r="334" spans="1:9">
      <c r="A334" s="87" t="s">
        <v>183</v>
      </c>
      <c r="B334" s="87"/>
      <c r="C334" s="87"/>
      <c r="D334" s="87"/>
      <c r="E334" s="87"/>
      <c r="F334" s="248"/>
      <c r="G334" s="88"/>
    </row>
    <row r="335" spans="1:9">
      <c r="A335" s="87" t="s">
        <v>184</v>
      </c>
      <c r="B335" s="87"/>
      <c r="C335" s="87"/>
      <c r="D335" s="87"/>
      <c r="E335" s="87"/>
      <c r="F335" s="248"/>
      <c r="G335" s="88"/>
    </row>
    <row r="336" spans="1:9">
      <c r="A336" s="377"/>
      <c r="B336" s="377"/>
      <c r="C336" s="377"/>
      <c r="D336" s="377"/>
      <c r="E336" s="377"/>
      <c r="F336" s="249"/>
      <c r="G336" s="83"/>
    </row>
    <row r="337" spans="1:12">
      <c r="A337" s="477" t="s">
        <v>185</v>
      </c>
      <c r="B337" s="477" t="s">
        <v>186</v>
      </c>
      <c r="C337" s="477" t="s">
        <v>187</v>
      </c>
      <c r="D337" s="477" t="s">
        <v>188</v>
      </c>
      <c r="E337" s="477" t="s">
        <v>189</v>
      </c>
      <c r="F337" s="477"/>
      <c r="G337" s="478" t="s">
        <v>166</v>
      </c>
      <c r="H337" s="485" t="s">
        <v>190</v>
      </c>
      <c r="I337" s="486"/>
    </row>
    <row r="338" spans="1:12">
      <c r="A338" s="477"/>
      <c r="B338" s="477"/>
      <c r="C338" s="477"/>
      <c r="D338" s="477"/>
      <c r="E338" s="477"/>
      <c r="F338" s="477"/>
      <c r="G338" s="478"/>
      <c r="H338" s="487" t="s">
        <v>191</v>
      </c>
      <c r="I338" s="488"/>
    </row>
    <row r="339" spans="1:12">
      <c r="A339" s="477"/>
      <c r="B339" s="477"/>
      <c r="C339" s="477"/>
      <c r="D339" s="477"/>
      <c r="E339" s="91" t="s">
        <v>192</v>
      </c>
      <c r="F339" s="250" t="s">
        <v>193</v>
      </c>
      <c r="G339" s="478"/>
      <c r="H339" s="91" t="s">
        <v>194</v>
      </c>
      <c r="I339" s="91" t="s">
        <v>195</v>
      </c>
    </row>
    <row r="340" spans="1:12">
      <c r="A340" s="91" t="s">
        <v>196</v>
      </c>
      <c r="B340" s="91" t="s">
        <v>197</v>
      </c>
      <c r="C340" s="91" t="s">
        <v>198</v>
      </c>
      <c r="D340" s="118" t="s">
        <v>199</v>
      </c>
      <c r="E340" s="118" t="s">
        <v>200</v>
      </c>
      <c r="F340" s="251" t="s">
        <v>201</v>
      </c>
      <c r="G340" s="93" t="s">
        <v>202</v>
      </c>
      <c r="H340" s="119" t="s">
        <v>203</v>
      </c>
      <c r="I340" s="119" t="s">
        <v>204</v>
      </c>
    </row>
    <row r="341" spans="1:12" ht="64.5" customHeight="1">
      <c r="A341" s="376">
        <v>1</v>
      </c>
      <c r="B341" s="96" t="s">
        <v>641</v>
      </c>
      <c r="C341" s="114" t="s">
        <v>644</v>
      </c>
      <c r="D341" s="97" t="s">
        <v>645</v>
      </c>
      <c r="E341" s="120"/>
      <c r="F341" s="125"/>
      <c r="G341" s="100">
        <v>6000000</v>
      </c>
      <c r="H341" s="100">
        <v>0</v>
      </c>
      <c r="I341" s="100">
        <f>5%*G341</f>
        <v>300000</v>
      </c>
    </row>
    <row r="342" spans="1:12" ht="21" customHeight="1">
      <c r="A342" s="476" t="s">
        <v>208</v>
      </c>
      <c r="B342" s="476"/>
      <c r="C342" s="476"/>
      <c r="D342" s="476"/>
      <c r="E342" s="476"/>
      <c r="F342" s="476"/>
      <c r="G342" s="102">
        <f>SUM(G339:G341)</f>
        <v>6000000</v>
      </c>
      <c r="H342" s="102">
        <f>SUM(H339:H341)</f>
        <v>0</v>
      </c>
      <c r="I342" s="102">
        <f>SUM(I339:I341)</f>
        <v>300000</v>
      </c>
    </row>
    <row r="343" spans="1:12">
      <c r="A343" s="374"/>
      <c r="B343" s="374"/>
      <c r="C343" s="105"/>
      <c r="D343" s="105"/>
      <c r="E343" s="111"/>
      <c r="F343" s="252"/>
      <c r="G343" s="108"/>
      <c r="H343" s="122"/>
      <c r="I343" s="122"/>
    </row>
    <row r="344" spans="1:12">
      <c r="A344" s="375" t="s">
        <v>209</v>
      </c>
      <c r="B344" s="110"/>
      <c r="C344" s="105"/>
      <c r="D344" s="105"/>
      <c r="E344" s="111"/>
      <c r="F344" s="253"/>
      <c r="G344" s="108"/>
    </row>
    <row r="345" spans="1:12">
      <c r="A345" s="111" t="s">
        <v>210</v>
      </c>
      <c r="B345" s="110"/>
      <c r="C345" s="105"/>
      <c r="D345" s="105"/>
      <c r="E345" s="123"/>
      <c r="F345" s="253"/>
      <c r="G345" s="108"/>
    </row>
    <row r="346" spans="1:12">
      <c r="A346" s="374"/>
      <c r="B346" s="105"/>
      <c r="C346" s="105"/>
      <c r="D346" s="105"/>
      <c r="E346" s="105"/>
      <c r="F346" s="254"/>
      <c r="G346" s="108"/>
      <c r="H346" s="124"/>
      <c r="I346" s="124"/>
    </row>
    <row r="347" spans="1:12">
      <c r="A347" s="479" t="s">
        <v>211</v>
      </c>
      <c r="B347" s="479"/>
      <c r="C347" s="479"/>
      <c r="D347" s="479"/>
      <c r="E347" s="479"/>
      <c r="F347" s="479"/>
      <c r="G347" s="479"/>
      <c r="H347" s="479"/>
      <c r="I347" s="479"/>
    </row>
    <row r="348" spans="1:12">
      <c r="A348" s="374"/>
      <c r="B348" s="105"/>
      <c r="C348" s="105"/>
      <c r="D348" s="105"/>
      <c r="E348" s="105"/>
      <c r="F348" s="254"/>
      <c r="G348" s="108"/>
      <c r="H348" s="124"/>
      <c r="I348" s="124"/>
      <c r="L348" s="136"/>
    </row>
    <row r="349" spans="1:12">
      <c r="A349" s="480" t="s">
        <v>212</v>
      </c>
      <c r="B349" s="480"/>
      <c r="C349" s="480"/>
      <c r="D349" s="111"/>
      <c r="E349" s="105"/>
      <c r="F349" s="254"/>
      <c r="G349" s="502" t="s">
        <v>213</v>
      </c>
      <c r="H349" s="502"/>
      <c r="I349" s="502"/>
    </row>
    <row r="350" spans="1:12">
      <c r="A350" s="374"/>
      <c r="B350" s="105"/>
      <c r="C350" s="105"/>
      <c r="D350" s="105"/>
      <c r="E350" s="105"/>
      <c r="F350" s="254"/>
      <c r="G350" s="108"/>
      <c r="H350" s="124"/>
      <c r="I350" s="124"/>
    </row>
    <row r="351" spans="1:12">
      <c r="A351" s="374"/>
      <c r="B351" s="105"/>
      <c r="C351" s="105"/>
      <c r="D351" s="105"/>
      <c r="E351" s="105"/>
      <c r="F351" s="254"/>
      <c r="G351" s="108"/>
    </row>
    <row r="352" spans="1:12">
      <c r="A352" s="482" t="s">
        <v>214</v>
      </c>
      <c r="B352" s="482"/>
      <c r="C352" s="482"/>
      <c r="D352" s="105"/>
      <c r="E352" s="105"/>
      <c r="F352" s="254"/>
      <c r="G352" s="482" t="s">
        <v>215</v>
      </c>
      <c r="H352" s="482"/>
      <c r="I352" s="482"/>
    </row>
    <row r="353" spans="1:9">
      <c r="A353" s="480" t="s">
        <v>216</v>
      </c>
      <c r="B353" s="480"/>
      <c r="C353" s="480"/>
      <c r="D353" s="105"/>
      <c r="E353" s="105"/>
      <c r="F353" s="254"/>
      <c r="G353" s="502" t="s">
        <v>217</v>
      </c>
      <c r="H353" s="502"/>
      <c r="I353" s="502"/>
    </row>
    <row r="361" spans="1:9">
      <c r="A361" s="367"/>
      <c r="B361" s="367"/>
      <c r="C361" s="367"/>
      <c r="D361" s="105"/>
      <c r="E361" s="105"/>
      <c r="F361" s="254"/>
      <c r="G361" s="373"/>
      <c r="H361" s="373"/>
      <c r="I361" s="373"/>
    </row>
    <row r="362" spans="1:9">
      <c r="A362" s="367"/>
      <c r="B362" s="367"/>
      <c r="C362" s="367"/>
      <c r="D362" s="105"/>
      <c r="E362" s="105"/>
      <c r="F362" s="254"/>
      <c r="G362" s="373"/>
      <c r="H362" s="373"/>
      <c r="I362" s="373"/>
    </row>
  </sheetData>
  <mergeCells count="161">
    <mergeCell ref="A353:C353"/>
    <mergeCell ref="G353:I353"/>
    <mergeCell ref="A347:I347"/>
    <mergeCell ref="A349:C349"/>
    <mergeCell ref="G349:I349"/>
    <mergeCell ref="A352:C352"/>
    <mergeCell ref="G352:I352"/>
    <mergeCell ref="A294:C294"/>
    <mergeCell ref="G294:I294"/>
    <mergeCell ref="A295:C295"/>
    <mergeCell ref="G295:I295"/>
    <mergeCell ref="A342:F342"/>
    <mergeCell ref="H279:I279"/>
    <mergeCell ref="H280:I280"/>
    <mergeCell ref="A284:F284"/>
    <mergeCell ref="A289:I289"/>
    <mergeCell ref="A291:C291"/>
    <mergeCell ref="G291:I291"/>
    <mergeCell ref="B274:C274"/>
    <mergeCell ref="F274:G274"/>
    <mergeCell ref="A279:A281"/>
    <mergeCell ref="B279:B281"/>
    <mergeCell ref="C279:C281"/>
    <mergeCell ref="D279:D281"/>
    <mergeCell ref="E279:F280"/>
    <mergeCell ref="G279:G281"/>
    <mergeCell ref="A267:I267"/>
    <mergeCell ref="A270:C270"/>
    <mergeCell ref="A271:C271"/>
    <mergeCell ref="A272:C272"/>
    <mergeCell ref="A273:C273"/>
    <mergeCell ref="A247:C247"/>
    <mergeCell ref="G247:I247"/>
    <mergeCell ref="A248:C248"/>
    <mergeCell ref="G248:I248"/>
    <mergeCell ref="A171:C171"/>
    <mergeCell ref="A172:C172"/>
    <mergeCell ref="B173:C173"/>
    <mergeCell ref="F173:G173"/>
    <mergeCell ref="A178:A180"/>
    <mergeCell ref="B178:B180"/>
    <mergeCell ref="C178:C180"/>
    <mergeCell ref="D178:D180"/>
    <mergeCell ref="E178:F179"/>
    <mergeCell ref="H229:I229"/>
    <mergeCell ref="H230:I230"/>
    <mergeCell ref="A237:F237"/>
    <mergeCell ref="A242:I242"/>
    <mergeCell ref="A244:C244"/>
    <mergeCell ref="G244:I244"/>
    <mergeCell ref="F224:G224"/>
    <mergeCell ref="A229:A231"/>
    <mergeCell ref="B229:B231"/>
    <mergeCell ref="C229:C231"/>
    <mergeCell ref="D229:D231"/>
    <mergeCell ref="E229:F230"/>
    <mergeCell ref="G229:G231"/>
    <mergeCell ref="A220:C220"/>
    <mergeCell ref="A221:C221"/>
    <mergeCell ref="A222:C222"/>
    <mergeCell ref="A223:C223"/>
    <mergeCell ref="B224:C224"/>
    <mergeCell ref="A149:C149"/>
    <mergeCell ref="G149:I149"/>
    <mergeCell ref="A150:C150"/>
    <mergeCell ref="G150:I150"/>
    <mergeCell ref="A217:I217"/>
    <mergeCell ref="G178:G180"/>
    <mergeCell ref="H178:I178"/>
    <mergeCell ref="H179:I179"/>
    <mergeCell ref="A185:F185"/>
    <mergeCell ref="A190:I190"/>
    <mergeCell ref="A192:C192"/>
    <mergeCell ref="G192:I192"/>
    <mergeCell ref="A195:C195"/>
    <mergeCell ref="G195:I195"/>
    <mergeCell ref="A196:C196"/>
    <mergeCell ref="G196:I196"/>
    <mergeCell ref="A166:I166"/>
    <mergeCell ref="A169:C169"/>
    <mergeCell ref="A170:C170"/>
    <mergeCell ref="H130:I130"/>
    <mergeCell ref="H131:I131"/>
    <mergeCell ref="A139:F139"/>
    <mergeCell ref="A144:I144"/>
    <mergeCell ref="A146:C146"/>
    <mergeCell ref="G146:I146"/>
    <mergeCell ref="F125:G125"/>
    <mergeCell ref="A130:A132"/>
    <mergeCell ref="B130:B132"/>
    <mergeCell ref="C130:C132"/>
    <mergeCell ref="D130:D132"/>
    <mergeCell ref="E130:F131"/>
    <mergeCell ref="G130:G132"/>
    <mergeCell ref="A121:C121"/>
    <mergeCell ref="A122:C122"/>
    <mergeCell ref="A123:C123"/>
    <mergeCell ref="A124:C124"/>
    <mergeCell ref="B125:C125"/>
    <mergeCell ref="A87:C87"/>
    <mergeCell ref="G87:I87"/>
    <mergeCell ref="A88:C88"/>
    <mergeCell ref="G88:I88"/>
    <mergeCell ref="A118:I118"/>
    <mergeCell ref="H72:I72"/>
    <mergeCell ref="H73:I73"/>
    <mergeCell ref="A77:F77"/>
    <mergeCell ref="A82:I82"/>
    <mergeCell ref="A84:C84"/>
    <mergeCell ref="G84:I84"/>
    <mergeCell ref="F67:G67"/>
    <mergeCell ref="A72:A74"/>
    <mergeCell ref="B72:B74"/>
    <mergeCell ref="C72:C74"/>
    <mergeCell ref="D72:D74"/>
    <mergeCell ref="E72:F73"/>
    <mergeCell ref="G72:G74"/>
    <mergeCell ref="A63:C63"/>
    <mergeCell ref="A64:C64"/>
    <mergeCell ref="A65:C65"/>
    <mergeCell ref="A66:C66"/>
    <mergeCell ref="B67:C67"/>
    <mergeCell ref="A28:C28"/>
    <mergeCell ref="G28:I28"/>
    <mergeCell ref="A29:C29"/>
    <mergeCell ref="G29:I29"/>
    <mergeCell ref="A60:I60"/>
    <mergeCell ref="A25:C25"/>
    <mergeCell ref="G25:I25"/>
    <mergeCell ref="B8:C8"/>
    <mergeCell ref="F8:G8"/>
    <mergeCell ref="A13:A15"/>
    <mergeCell ref="B13:B15"/>
    <mergeCell ref="C13:C15"/>
    <mergeCell ref="D13:D15"/>
    <mergeCell ref="E13:F14"/>
    <mergeCell ref="G13:G15"/>
    <mergeCell ref="A1:I1"/>
    <mergeCell ref="A4:C4"/>
    <mergeCell ref="A5:C5"/>
    <mergeCell ref="A6:C6"/>
    <mergeCell ref="A7:C7"/>
    <mergeCell ref="H337:I337"/>
    <mergeCell ref="H338:I338"/>
    <mergeCell ref="A337:A339"/>
    <mergeCell ref="B337:B339"/>
    <mergeCell ref="C337:C339"/>
    <mergeCell ref="D337:D339"/>
    <mergeCell ref="E337:F338"/>
    <mergeCell ref="G337:G339"/>
    <mergeCell ref="B332:C332"/>
    <mergeCell ref="F332:G332"/>
    <mergeCell ref="A325:I325"/>
    <mergeCell ref="A328:C328"/>
    <mergeCell ref="A329:C329"/>
    <mergeCell ref="A330:C330"/>
    <mergeCell ref="A331:C331"/>
    <mergeCell ref="H13:I13"/>
    <mergeCell ref="H14:I14"/>
    <mergeCell ref="A18:F18"/>
    <mergeCell ref="A23:I23"/>
  </mergeCells>
  <pageMargins left="0.33" right="0.17" top="0.75" bottom="0.75" header="0.3" footer="0.3"/>
  <pageSetup paperSize="5" orientation="portrait" horizontalDpi="0" verticalDpi="0" r:id="rId1"/>
</worksheet>
</file>

<file path=xl/worksheets/sheet18.xml><?xml version="1.0" encoding="utf-8"?>
<worksheet xmlns="http://schemas.openxmlformats.org/spreadsheetml/2006/main" xmlns:r="http://schemas.openxmlformats.org/officeDocument/2006/relationships">
  <dimension ref="A1:I341"/>
  <sheetViews>
    <sheetView view="pageBreakPreview" zoomScaleSheetLayoutView="100" workbookViewId="0">
      <selection activeCell="D196" sqref="D196"/>
    </sheetView>
  </sheetViews>
  <sheetFormatPr defaultRowHeight="15"/>
  <cols>
    <col min="1" max="1" width="5" customWidth="1"/>
    <col min="4" max="4" width="28.85546875" customWidth="1"/>
  </cols>
  <sheetData>
    <row r="1" spans="1:9">
      <c r="A1" s="468" t="s">
        <v>172</v>
      </c>
      <c r="B1" s="468"/>
      <c r="C1" s="468"/>
      <c r="D1" s="468"/>
      <c r="E1" s="468"/>
      <c r="F1" s="468"/>
      <c r="G1" s="468"/>
      <c r="H1" s="468"/>
      <c r="I1" s="468"/>
    </row>
    <row r="2" spans="1:9">
      <c r="A2" s="392"/>
      <c r="B2" s="392"/>
      <c r="C2" s="392"/>
      <c r="D2" s="393" t="s">
        <v>173</v>
      </c>
      <c r="E2" s="392"/>
      <c r="F2" s="246"/>
      <c r="G2" s="82"/>
    </row>
    <row r="3" spans="1:9">
      <c r="A3" s="392"/>
      <c r="B3" s="392"/>
      <c r="C3" s="392"/>
      <c r="D3" s="392"/>
      <c r="E3" s="392"/>
      <c r="F3" s="246"/>
      <c r="G3" s="82"/>
    </row>
    <row r="4" spans="1:9">
      <c r="A4" s="469" t="s">
        <v>174</v>
      </c>
      <c r="B4" s="469"/>
      <c r="C4" s="469"/>
      <c r="D4" s="393" t="s">
        <v>175</v>
      </c>
      <c r="E4" s="117"/>
      <c r="F4" s="247"/>
      <c r="G4" s="84"/>
    </row>
    <row r="5" spans="1:9">
      <c r="A5" s="469" t="s">
        <v>176</v>
      </c>
      <c r="B5" s="469"/>
      <c r="C5" s="469"/>
      <c r="D5" s="393" t="s">
        <v>177</v>
      </c>
      <c r="E5" s="117"/>
      <c r="F5" s="247"/>
      <c r="G5" s="84"/>
    </row>
    <row r="6" spans="1:9">
      <c r="A6" s="469" t="s">
        <v>178</v>
      </c>
      <c r="B6" s="469"/>
      <c r="C6" s="469"/>
      <c r="D6" s="393" t="s">
        <v>179</v>
      </c>
      <c r="E6" s="117"/>
      <c r="F6" s="247"/>
      <c r="G6" s="84"/>
    </row>
    <row r="7" spans="1:9">
      <c r="A7" s="469" t="s">
        <v>180</v>
      </c>
      <c r="B7" s="469"/>
      <c r="C7" s="469"/>
      <c r="D7" s="393" t="s">
        <v>413</v>
      </c>
      <c r="E7" s="117"/>
      <c r="F7" s="247"/>
      <c r="G7" s="84"/>
    </row>
    <row r="8" spans="1:9">
      <c r="A8" s="394"/>
      <c r="B8" s="470"/>
      <c r="C8" s="470"/>
      <c r="D8" s="394"/>
      <c r="E8" s="117"/>
      <c r="F8" s="484"/>
      <c r="G8" s="484"/>
    </row>
    <row r="9" spans="1:9">
      <c r="A9" s="87" t="s">
        <v>182</v>
      </c>
      <c r="B9" s="87"/>
      <c r="C9" s="87"/>
      <c r="D9" s="87"/>
      <c r="E9" s="87"/>
      <c r="F9" s="248"/>
      <c r="G9" s="88"/>
    </row>
    <row r="10" spans="1:9">
      <c r="A10" s="87" t="s">
        <v>183</v>
      </c>
      <c r="B10" s="87"/>
      <c r="C10" s="87"/>
      <c r="D10" s="87"/>
      <c r="E10" s="87"/>
      <c r="F10" s="248"/>
      <c r="G10" s="88"/>
    </row>
    <row r="11" spans="1:9">
      <c r="A11" s="87" t="s">
        <v>184</v>
      </c>
      <c r="B11" s="87"/>
      <c r="C11" s="87"/>
      <c r="D11" s="87"/>
      <c r="E11" s="87"/>
      <c r="F11" s="248"/>
      <c r="G11" s="88"/>
    </row>
    <row r="12" spans="1:9">
      <c r="A12" s="393"/>
      <c r="B12" s="393"/>
      <c r="C12" s="393"/>
      <c r="D12" s="393"/>
      <c r="E12" s="393"/>
      <c r="F12" s="249"/>
      <c r="G12" s="83"/>
    </row>
    <row r="13" spans="1:9">
      <c r="A13" s="477" t="s">
        <v>185</v>
      </c>
      <c r="B13" s="477" t="s">
        <v>186</v>
      </c>
      <c r="C13" s="477" t="s">
        <v>187</v>
      </c>
      <c r="D13" s="477" t="s">
        <v>188</v>
      </c>
      <c r="E13" s="477" t="s">
        <v>189</v>
      </c>
      <c r="F13" s="477"/>
      <c r="G13" s="478" t="s">
        <v>166</v>
      </c>
      <c r="H13" s="485" t="s">
        <v>190</v>
      </c>
      <c r="I13" s="486"/>
    </row>
    <row r="14" spans="1:9">
      <c r="A14" s="477"/>
      <c r="B14" s="477"/>
      <c r="C14" s="477"/>
      <c r="D14" s="477"/>
      <c r="E14" s="477"/>
      <c r="F14" s="477"/>
      <c r="G14" s="478"/>
      <c r="H14" s="487" t="s">
        <v>191</v>
      </c>
      <c r="I14" s="488"/>
    </row>
    <row r="15" spans="1:9">
      <c r="A15" s="477"/>
      <c r="B15" s="477"/>
      <c r="C15" s="477"/>
      <c r="D15" s="477"/>
      <c r="E15" s="91" t="s">
        <v>192</v>
      </c>
      <c r="F15" s="250" t="s">
        <v>193</v>
      </c>
      <c r="G15" s="478"/>
      <c r="H15" s="91" t="s">
        <v>194</v>
      </c>
      <c r="I15" s="91" t="s">
        <v>195</v>
      </c>
    </row>
    <row r="16" spans="1:9">
      <c r="A16" s="91" t="s">
        <v>196</v>
      </c>
      <c r="B16" s="91" t="s">
        <v>197</v>
      </c>
      <c r="C16" s="91" t="s">
        <v>198</v>
      </c>
      <c r="D16" s="118" t="s">
        <v>199</v>
      </c>
      <c r="E16" s="118" t="s">
        <v>200</v>
      </c>
      <c r="F16" s="251" t="s">
        <v>201</v>
      </c>
      <c r="G16" s="93" t="s">
        <v>202</v>
      </c>
      <c r="H16" s="119" t="s">
        <v>203</v>
      </c>
      <c r="I16" s="119" t="s">
        <v>204</v>
      </c>
    </row>
    <row r="17" spans="1:9" ht="47.25" customHeight="1">
      <c r="A17" s="395">
        <v>1</v>
      </c>
      <c r="B17" s="96" t="s">
        <v>412</v>
      </c>
      <c r="C17" s="97" t="s">
        <v>620</v>
      </c>
      <c r="D17" s="97" t="s">
        <v>670</v>
      </c>
      <c r="E17" s="120"/>
      <c r="F17" s="125"/>
      <c r="G17" s="100">
        <v>6900000</v>
      </c>
      <c r="H17" s="100">
        <f>(100/110)*G17*10%</f>
        <v>627272.72727272729</v>
      </c>
      <c r="I17" s="100">
        <f>(100/110)*G17*2%</f>
        <v>125454.54545454546</v>
      </c>
    </row>
    <row r="18" spans="1:9" ht="20.25" customHeight="1">
      <c r="A18" s="476" t="s">
        <v>208</v>
      </c>
      <c r="B18" s="476"/>
      <c r="C18" s="476"/>
      <c r="D18" s="476"/>
      <c r="E18" s="476"/>
      <c r="F18" s="476"/>
      <c r="G18" s="102">
        <f>SUM(G17:G17)</f>
        <v>6900000</v>
      </c>
      <c r="H18" s="102">
        <f>SUM(H17:H17)</f>
        <v>627272.72727272729</v>
      </c>
      <c r="I18" s="102">
        <f>SUM(I17:I17)</f>
        <v>125454.54545454546</v>
      </c>
    </row>
    <row r="19" spans="1:9">
      <c r="A19" s="397"/>
      <c r="B19" s="397"/>
      <c r="C19" s="105"/>
      <c r="D19" s="105"/>
      <c r="E19" s="111"/>
      <c r="F19" s="252"/>
      <c r="G19" s="108"/>
      <c r="H19" s="122"/>
      <c r="I19" s="122"/>
    </row>
    <row r="20" spans="1:9">
      <c r="A20" s="396" t="s">
        <v>209</v>
      </c>
      <c r="B20" s="110"/>
      <c r="C20" s="105"/>
      <c r="D20" s="105"/>
      <c r="E20" s="111"/>
      <c r="F20" s="253"/>
      <c r="G20" s="108"/>
    </row>
    <row r="21" spans="1:9">
      <c r="A21" s="111" t="s">
        <v>210</v>
      </c>
      <c r="B21" s="110"/>
      <c r="C21" s="105"/>
      <c r="D21" s="105"/>
      <c r="E21" s="123"/>
      <c r="F21" s="253"/>
      <c r="G21" s="108"/>
    </row>
    <row r="22" spans="1:9">
      <c r="A22" s="397"/>
      <c r="B22" s="105"/>
      <c r="C22" s="105"/>
      <c r="D22" s="105"/>
      <c r="E22" s="105"/>
      <c r="F22" s="254"/>
      <c r="G22" s="108"/>
      <c r="H22" s="124"/>
      <c r="I22" s="124"/>
    </row>
    <row r="23" spans="1:9">
      <c r="A23" s="479" t="s">
        <v>211</v>
      </c>
      <c r="B23" s="479"/>
      <c r="C23" s="479"/>
      <c r="D23" s="479"/>
      <c r="E23" s="479"/>
      <c r="F23" s="479"/>
      <c r="G23" s="479"/>
      <c r="H23" s="479"/>
      <c r="I23" s="479"/>
    </row>
    <row r="24" spans="1:9">
      <c r="A24" s="397"/>
      <c r="B24" s="105"/>
      <c r="C24" s="105"/>
      <c r="D24" s="105"/>
      <c r="E24" s="105"/>
      <c r="F24" s="254"/>
      <c r="G24" s="108"/>
      <c r="H24" s="124"/>
      <c r="I24" s="124"/>
    </row>
    <row r="25" spans="1:9">
      <c r="A25" s="480" t="s">
        <v>212</v>
      </c>
      <c r="B25" s="480"/>
      <c r="C25" s="480"/>
      <c r="D25" s="111"/>
      <c r="E25" s="105"/>
      <c r="F25" s="254"/>
      <c r="G25" s="502" t="s">
        <v>213</v>
      </c>
      <c r="H25" s="502"/>
      <c r="I25" s="502"/>
    </row>
    <row r="26" spans="1:9">
      <c r="A26" s="397"/>
      <c r="B26" s="105"/>
      <c r="C26" s="105"/>
      <c r="D26" s="105"/>
      <c r="E26" s="105"/>
      <c r="F26" s="254"/>
      <c r="G26" s="108"/>
      <c r="H26" s="124"/>
      <c r="I26" s="124"/>
    </row>
    <row r="27" spans="1:9">
      <c r="A27" s="397"/>
      <c r="B27" s="105"/>
      <c r="C27" s="105"/>
      <c r="D27" s="105"/>
      <c r="E27" s="105"/>
      <c r="F27" s="254"/>
      <c r="G27" s="108"/>
    </row>
    <row r="28" spans="1:9">
      <c r="A28" s="482" t="s">
        <v>214</v>
      </c>
      <c r="B28" s="482"/>
      <c r="C28" s="482"/>
      <c r="D28" s="105"/>
      <c r="E28" s="105"/>
      <c r="F28" s="254"/>
      <c r="G28" s="482" t="s">
        <v>215</v>
      </c>
      <c r="H28" s="482"/>
      <c r="I28" s="482"/>
    </row>
    <row r="29" spans="1:9">
      <c r="A29" s="480" t="s">
        <v>216</v>
      </c>
      <c r="B29" s="480"/>
      <c r="C29" s="480"/>
      <c r="D29" s="105"/>
      <c r="E29" s="105"/>
      <c r="F29" s="254"/>
      <c r="G29" s="502" t="s">
        <v>217</v>
      </c>
      <c r="H29" s="502"/>
      <c r="I29" s="502"/>
    </row>
    <row r="60" spans="1:9">
      <c r="A60" s="468" t="s">
        <v>172</v>
      </c>
      <c r="B60" s="468"/>
      <c r="C60" s="468"/>
      <c r="D60" s="468"/>
      <c r="E60" s="468"/>
      <c r="F60" s="468"/>
      <c r="G60" s="468"/>
      <c r="H60" s="468"/>
      <c r="I60" s="468"/>
    </row>
    <row r="61" spans="1:9">
      <c r="A61" s="390"/>
      <c r="B61" s="390"/>
      <c r="C61" s="390"/>
      <c r="D61" s="388" t="s">
        <v>173</v>
      </c>
      <c r="E61" s="390"/>
      <c r="F61" s="246"/>
      <c r="G61" s="82"/>
    </row>
    <row r="62" spans="1:9">
      <c r="A62" s="390"/>
      <c r="B62" s="390"/>
      <c r="C62" s="390"/>
      <c r="D62" s="390"/>
      <c r="E62" s="390"/>
      <c r="F62" s="246"/>
      <c r="G62" s="82"/>
    </row>
    <row r="63" spans="1:9">
      <c r="A63" s="469" t="s">
        <v>174</v>
      </c>
      <c r="B63" s="469"/>
      <c r="C63" s="469"/>
      <c r="D63" s="388" t="s">
        <v>175</v>
      </c>
      <c r="E63" s="117"/>
      <c r="F63" s="247"/>
      <c r="G63" s="84"/>
    </row>
    <row r="64" spans="1:9">
      <c r="A64" s="469" t="s">
        <v>176</v>
      </c>
      <c r="B64" s="469"/>
      <c r="C64" s="469"/>
      <c r="D64" s="388" t="s">
        <v>558</v>
      </c>
      <c r="E64" s="117"/>
      <c r="F64" s="247"/>
      <c r="G64" s="84"/>
    </row>
    <row r="65" spans="1:9">
      <c r="A65" s="469" t="s">
        <v>178</v>
      </c>
      <c r="B65" s="469"/>
      <c r="C65" s="469"/>
      <c r="D65" s="388" t="s">
        <v>179</v>
      </c>
      <c r="E65" s="117"/>
      <c r="F65" s="247"/>
      <c r="G65" s="84"/>
    </row>
    <row r="66" spans="1:9">
      <c r="A66" s="469" t="s">
        <v>180</v>
      </c>
      <c r="B66" s="469"/>
      <c r="C66" s="469"/>
      <c r="D66" s="388" t="s">
        <v>668</v>
      </c>
      <c r="E66" s="117"/>
      <c r="F66" s="247"/>
      <c r="G66" s="84"/>
    </row>
    <row r="67" spans="1:9">
      <c r="A67" s="389"/>
      <c r="B67" s="470"/>
      <c r="C67" s="470"/>
      <c r="D67" s="389"/>
      <c r="E67" s="117"/>
      <c r="F67" s="484"/>
      <c r="G67" s="484"/>
    </row>
    <row r="68" spans="1:9">
      <c r="A68" s="87" t="s">
        <v>182</v>
      </c>
      <c r="B68" s="87"/>
      <c r="C68" s="87"/>
      <c r="D68" s="87"/>
      <c r="E68" s="87"/>
      <c r="F68" s="248"/>
      <c r="G68" s="88"/>
    </row>
    <row r="69" spans="1:9">
      <c r="A69" s="87" t="s">
        <v>183</v>
      </c>
      <c r="B69" s="87"/>
      <c r="C69" s="87"/>
      <c r="D69" s="87"/>
      <c r="E69" s="87"/>
      <c r="F69" s="248"/>
      <c r="G69" s="88"/>
    </row>
    <row r="70" spans="1:9">
      <c r="A70" s="87" t="s">
        <v>184</v>
      </c>
      <c r="B70" s="87"/>
      <c r="C70" s="87"/>
      <c r="D70" s="87"/>
      <c r="E70" s="87"/>
      <c r="F70" s="248"/>
      <c r="G70" s="88"/>
    </row>
    <row r="71" spans="1:9">
      <c r="A71" s="388"/>
      <c r="B71" s="388"/>
      <c r="C71" s="388"/>
      <c r="D71" s="388"/>
      <c r="E71" s="388"/>
      <c r="F71" s="249"/>
      <c r="G71" s="83"/>
    </row>
    <row r="72" spans="1:9">
      <c r="A72" s="477" t="s">
        <v>185</v>
      </c>
      <c r="B72" s="477" t="s">
        <v>186</v>
      </c>
      <c r="C72" s="477" t="s">
        <v>187</v>
      </c>
      <c r="D72" s="477" t="s">
        <v>188</v>
      </c>
      <c r="E72" s="477" t="s">
        <v>189</v>
      </c>
      <c r="F72" s="477"/>
      <c r="G72" s="478" t="s">
        <v>166</v>
      </c>
      <c r="H72" s="485" t="s">
        <v>190</v>
      </c>
      <c r="I72" s="486"/>
    </row>
    <row r="73" spans="1:9">
      <c r="A73" s="477"/>
      <c r="B73" s="477"/>
      <c r="C73" s="477"/>
      <c r="D73" s="477"/>
      <c r="E73" s="477"/>
      <c r="F73" s="477"/>
      <c r="G73" s="478"/>
      <c r="H73" s="487" t="s">
        <v>191</v>
      </c>
      <c r="I73" s="488"/>
    </row>
    <row r="74" spans="1:9">
      <c r="A74" s="477"/>
      <c r="B74" s="477"/>
      <c r="C74" s="477"/>
      <c r="D74" s="477"/>
      <c r="E74" s="91" t="s">
        <v>192</v>
      </c>
      <c r="F74" s="250" t="s">
        <v>193</v>
      </c>
      <c r="G74" s="478"/>
      <c r="H74" s="91" t="s">
        <v>194</v>
      </c>
      <c r="I74" s="91" t="s">
        <v>195</v>
      </c>
    </row>
    <row r="75" spans="1:9">
      <c r="A75" s="91" t="s">
        <v>196</v>
      </c>
      <c r="B75" s="91" t="s">
        <v>197</v>
      </c>
      <c r="C75" s="91" t="s">
        <v>198</v>
      </c>
      <c r="D75" s="118" t="s">
        <v>199</v>
      </c>
      <c r="E75" s="118" t="s">
        <v>200</v>
      </c>
      <c r="F75" s="251" t="s">
        <v>201</v>
      </c>
      <c r="G75" s="93" t="s">
        <v>202</v>
      </c>
      <c r="H75" s="119" t="s">
        <v>203</v>
      </c>
      <c r="I75" s="119" t="s">
        <v>204</v>
      </c>
    </row>
    <row r="76" spans="1:9" ht="62.25" customHeight="1">
      <c r="A76" s="387">
        <v>1</v>
      </c>
      <c r="B76" s="96" t="s">
        <v>667</v>
      </c>
      <c r="C76" s="97" t="s">
        <v>671</v>
      </c>
      <c r="D76" s="97" t="s">
        <v>669</v>
      </c>
      <c r="E76" s="120"/>
      <c r="F76" s="125"/>
      <c r="G76" s="100">
        <v>350000</v>
      </c>
      <c r="H76" s="100">
        <v>0</v>
      </c>
      <c r="I76" s="100">
        <f>4%*G76</f>
        <v>14000</v>
      </c>
    </row>
    <row r="77" spans="1:9" ht="21.75" customHeight="1">
      <c r="A77" s="476" t="s">
        <v>208</v>
      </c>
      <c r="B77" s="476"/>
      <c r="C77" s="476"/>
      <c r="D77" s="476"/>
      <c r="E77" s="476"/>
      <c r="F77" s="476"/>
      <c r="G77" s="102">
        <f>SUM(G76:G76)</f>
        <v>350000</v>
      </c>
      <c r="H77" s="102">
        <f>SUM(H76:H76)</f>
        <v>0</v>
      </c>
      <c r="I77" s="102">
        <f>SUM(I76:I76)</f>
        <v>14000</v>
      </c>
    </row>
    <row r="78" spans="1:9">
      <c r="A78" s="385"/>
      <c r="B78" s="385"/>
      <c r="C78" s="105"/>
      <c r="D78" s="105"/>
      <c r="E78" s="111"/>
      <c r="F78" s="252"/>
      <c r="G78" s="108"/>
      <c r="H78" s="122"/>
      <c r="I78" s="122"/>
    </row>
    <row r="79" spans="1:9">
      <c r="A79" s="386" t="s">
        <v>209</v>
      </c>
      <c r="B79" s="110"/>
      <c r="C79" s="105"/>
      <c r="D79" s="105"/>
      <c r="E79" s="111"/>
      <c r="F79" s="253"/>
      <c r="G79" s="108"/>
    </row>
    <row r="80" spans="1:9">
      <c r="A80" s="111" t="s">
        <v>210</v>
      </c>
      <c r="B80" s="110"/>
      <c r="C80" s="105"/>
      <c r="D80" s="105"/>
      <c r="E80" s="123"/>
      <c r="F80" s="253"/>
      <c r="G80" s="108"/>
    </row>
    <row r="81" spans="1:9">
      <c r="A81" s="385"/>
      <c r="B81" s="105"/>
      <c r="C81" s="105"/>
      <c r="D81" s="105"/>
      <c r="E81" s="105"/>
      <c r="F81" s="254"/>
      <c r="G81" s="108"/>
      <c r="H81" s="124"/>
      <c r="I81" s="124"/>
    </row>
    <row r="82" spans="1:9">
      <c r="A82" s="479" t="s">
        <v>211</v>
      </c>
      <c r="B82" s="479"/>
      <c r="C82" s="479"/>
      <c r="D82" s="479"/>
      <c r="E82" s="479"/>
      <c r="F82" s="479"/>
      <c r="G82" s="479"/>
      <c r="H82" s="479"/>
      <c r="I82" s="479"/>
    </row>
    <row r="83" spans="1:9">
      <c r="A83" s="385"/>
      <c r="B83" s="105"/>
      <c r="C83" s="105"/>
      <c r="D83" s="105"/>
      <c r="E83" s="105"/>
      <c r="F83" s="254"/>
      <c r="G83" s="108"/>
      <c r="H83" s="124"/>
      <c r="I83" s="124"/>
    </row>
    <row r="84" spans="1:9">
      <c r="A84" s="480" t="s">
        <v>212</v>
      </c>
      <c r="B84" s="480"/>
      <c r="C84" s="480"/>
      <c r="D84" s="111"/>
      <c r="E84" s="105"/>
      <c r="F84" s="254"/>
      <c r="G84" s="502" t="s">
        <v>213</v>
      </c>
      <c r="H84" s="502"/>
      <c r="I84" s="502"/>
    </row>
    <row r="85" spans="1:9">
      <c r="A85" s="385"/>
      <c r="B85" s="105"/>
      <c r="C85" s="105"/>
      <c r="D85" s="105"/>
      <c r="E85" s="105"/>
      <c r="F85" s="254"/>
      <c r="G85" s="108"/>
      <c r="H85" s="124"/>
      <c r="I85" s="124"/>
    </row>
    <row r="86" spans="1:9">
      <c r="A86" s="385"/>
      <c r="B86" s="105"/>
      <c r="C86" s="105"/>
      <c r="D86" s="105"/>
      <c r="E86" s="105"/>
      <c r="F86" s="254"/>
      <c r="G86" s="108"/>
    </row>
    <row r="87" spans="1:9">
      <c r="A87" s="482" t="s">
        <v>214</v>
      </c>
      <c r="B87" s="482"/>
      <c r="C87" s="482"/>
      <c r="D87" s="105"/>
      <c r="E87" s="105"/>
      <c r="F87" s="254"/>
      <c r="G87" s="482" t="s">
        <v>215</v>
      </c>
      <c r="H87" s="482"/>
      <c r="I87" s="482"/>
    </row>
    <row r="88" spans="1:9">
      <c r="A88" s="480" t="s">
        <v>216</v>
      </c>
      <c r="B88" s="480"/>
      <c r="C88" s="480"/>
      <c r="D88" s="105"/>
      <c r="E88" s="105"/>
      <c r="F88" s="254"/>
      <c r="G88" s="502" t="s">
        <v>217</v>
      </c>
      <c r="H88" s="502"/>
      <c r="I88" s="502"/>
    </row>
    <row r="118" spans="1:9">
      <c r="A118" s="468" t="s">
        <v>172</v>
      </c>
      <c r="B118" s="468"/>
      <c r="C118" s="468"/>
      <c r="D118" s="468"/>
      <c r="E118" s="468"/>
      <c r="F118" s="468"/>
      <c r="G118" s="468"/>
      <c r="H118" s="468"/>
      <c r="I118" s="468"/>
    </row>
    <row r="119" spans="1:9">
      <c r="A119" s="390"/>
      <c r="B119" s="390"/>
      <c r="C119" s="390"/>
      <c r="D119" s="388" t="s">
        <v>173</v>
      </c>
      <c r="E119" s="390"/>
      <c r="F119" s="246"/>
      <c r="G119" s="82"/>
    </row>
    <row r="120" spans="1:9">
      <c r="A120" s="390"/>
      <c r="B120" s="390"/>
      <c r="C120" s="390"/>
      <c r="D120" s="390"/>
      <c r="E120" s="390"/>
      <c r="F120" s="246"/>
      <c r="G120" s="82"/>
    </row>
    <row r="121" spans="1:9">
      <c r="A121" s="469" t="s">
        <v>174</v>
      </c>
      <c r="B121" s="469"/>
      <c r="C121" s="469"/>
      <c r="D121" s="388" t="s">
        <v>175</v>
      </c>
      <c r="E121" s="117"/>
      <c r="F121" s="247"/>
      <c r="G121" s="84"/>
    </row>
    <row r="122" spans="1:9">
      <c r="A122" s="469" t="s">
        <v>176</v>
      </c>
      <c r="B122" s="469"/>
      <c r="C122" s="469"/>
      <c r="D122" s="388" t="s">
        <v>558</v>
      </c>
      <c r="E122" s="117"/>
      <c r="F122" s="247"/>
      <c r="G122" s="84"/>
    </row>
    <row r="123" spans="1:9">
      <c r="A123" s="469" t="s">
        <v>178</v>
      </c>
      <c r="B123" s="469"/>
      <c r="C123" s="469"/>
      <c r="D123" s="388" t="s">
        <v>179</v>
      </c>
      <c r="E123" s="117"/>
      <c r="F123" s="247"/>
      <c r="G123" s="84"/>
    </row>
    <row r="124" spans="1:9">
      <c r="A124" s="469" t="s">
        <v>180</v>
      </c>
      <c r="B124" s="469"/>
      <c r="C124" s="469"/>
      <c r="D124" s="388" t="s">
        <v>666</v>
      </c>
      <c r="E124" s="117"/>
      <c r="F124" s="247"/>
      <c r="G124" s="84"/>
    </row>
    <row r="125" spans="1:9">
      <c r="A125" s="389"/>
      <c r="B125" s="470"/>
      <c r="C125" s="470"/>
      <c r="D125" s="389"/>
      <c r="E125" s="117"/>
      <c r="F125" s="484"/>
      <c r="G125" s="484"/>
    </row>
    <row r="126" spans="1:9">
      <c r="A126" s="87" t="s">
        <v>182</v>
      </c>
      <c r="B126" s="87"/>
      <c r="C126" s="87"/>
      <c r="D126" s="87"/>
      <c r="E126" s="87"/>
      <c r="F126" s="248"/>
      <c r="G126" s="88"/>
    </row>
    <row r="127" spans="1:9">
      <c r="A127" s="87" t="s">
        <v>183</v>
      </c>
      <c r="B127" s="87"/>
      <c r="C127" s="87"/>
      <c r="D127" s="87"/>
      <c r="E127" s="87"/>
      <c r="F127" s="248"/>
      <c r="G127" s="88"/>
    </row>
    <row r="128" spans="1:9">
      <c r="A128" s="87" t="s">
        <v>184</v>
      </c>
      <c r="B128" s="87"/>
      <c r="C128" s="87"/>
      <c r="D128" s="87"/>
      <c r="E128" s="87"/>
      <c r="F128" s="248"/>
      <c r="G128" s="88"/>
    </row>
    <row r="129" spans="1:9">
      <c r="A129" s="388"/>
      <c r="B129" s="388"/>
      <c r="C129" s="388"/>
      <c r="D129" s="388"/>
      <c r="E129" s="388"/>
      <c r="F129" s="249"/>
      <c r="G129" s="83"/>
    </row>
    <row r="130" spans="1:9">
      <c r="A130" s="477" t="s">
        <v>185</v>
      </c>
      <c r="B130" s="477" t="s">
        <v>186</v>
      </c>
      <c r="C130" s="477" t="s">
        <v>187</v>
      </c>
      <c r="D130" s="477" t="s">
        <v>188</v>
      </c>
      <c r="E130" s="477" t="s">
        <v>189</v>
      </c>
      <c r="F130" s="477"/>
      <c r="G130" s="478" t="s">
        <v>166</v>
      </c>
      <c r="H130" s="485" t="s">
        <v>190</v>
      </c>
      <c r="I130" s="486"/>
    </row>
    <row r="131" spans="1:9">
      <c r="A131" s="477"/>
      <c r="B131" s="477"/>
      <c r="C131" s="477"/>
      <c r="D131" s="477"/>
      <c r="E131" s="477"/>
      <c r="F131" s="477"/>
      <c r="G131" s="478"/>
      <c r="H131" s="487" t="s">
        <v>191</v>
      </c>
      <c r="I131" s="488"/>
    </row>
    <row r="132" spans="1:9">
      <c r="A132" s="477"/>
      <c r="B132" s="477"/>
      <c r="C132" s="477"/>
      <c r="D132" s="477"/>
      <c r="E132" s="91" t="s">
        <v>192</v>
      </c>
      <c r="F132" s="250" t="s">
        <v>193</v>
      </c>
      <c r="G132" s="478"/>
      <c r="H132" s="91" t="s">
        <v>194</v>
      </c>
      <c r="I132" s="91" t="s">
        <v>195</v>
      </c>
    </row>
    <row r="133" spans="1:9">
      <c r="A133" s="91" t="s">
        <v>196</v>
      </c>
      <c r="B133" s="91" t="s">
        <v>197</v>
      </c>
      <c r="C133" s="91" t="s">
        <v>198</v>
      </c>
      <c r="D133" s="118" t="s">
        <v>199</v>
      </c>
      <c r="E133" s="118" t="s">
        <v>200</v>
      </c>
      <c r="F133" s="251" t="s">
        <v>201</v>
      </c>
      <c r="G133" s="93" t="s">
        <v>202</v>
      </c>
      <c r="H133" s="119" t="s">
        <v>203</v>
      </c>
      <c r="I133" s="119" t="s">
        <v>204</v>
      </c>
    </row>
    <row r="134" spans="1:9" ht="67.5">
      <c r="A134" s="387">
        <v>1</v>
      </c>
      <c r="B134" s="96" t="s">
        <v>665</v>
      </c>
      <c r="C134" s="97" t="s">
        <v>664</v>
      </c>
      <c r="D134" s="97" t="s">
        <v>663</v>
      </c>
      <c r="E134" s="120"/>
      <c r="F134" s="125"/>
      <c r="G134" s="100">
        <v>2000000</v>
      </c>
      <c r="H134" s="100">
        <v>0</v>
      </c>
      <c r="I134" s="100">
        <f t="shared" ref="I134" si="0">5%*G134</f>
        <v>100000</v>
      </c>
    </row>
    <row r="135" spans="1:9" ht="22.5" customHeight="1">
      <c r="A135" s="476" t="s">
        <v>208</v>
      </c>
      <c r="B135" s="476"/>
      <c r="C135" s="476"/>
      <c r="D135" s="476"/>
      <c r="E135" s="476"/>
      <c r="F135" s="476"/>
      <c r="G135" s="102">
        <f>SUM(G134:G134)</f>
        <v>2000000</v>
      </c>
      <c r="H135" s="102">
        <f>SUM(H134:H134)</f>
        <v>0</v>
      </c>
      <c r="I135" s="102">
        <f>SUM(I134:I134)</f>
        <v>100000</v>
      </c>
    </row>
    <row r="136" spans="1:9">
      <c r="A136" s="385"/>
      <c r="B136" s="385"/>
      <c r="C136" s="105"/>
      <c r="D136" s="105"/>
      <c r="E136" s="111"/>
      <c r="F136" s="252"/>
      <c r="G136" s="108"/>
      <c r="H136" s="122"/>
      <c r="I136" s="122"/>
    </row>
    <row r="137" spans="1:9">
      <c r="A137" s="386" t="s">
        <v>209</v>
      </c>
      <c r="B137" s="110"/>
      <c r="C137" s="105"/>
      <c r="D137" s="105"/>
      <c r="E137" s="111"/>
      <c r="F137" s="253"/>
      <c r="G137" s="108"/>
    </row>
    <row r="138" spans="1:9">
      <c r="A138" s="111" t="s">
        <v>210</v>
      </c>
      <c r="B138" s="110"/>
      <c r="C138" s="105"/>
      <c r="D138" s="105"/>
      <c r="E138" s="123"/>
      <c r="F138" s="253"/>
      <c r="G138" s="108"/>
    </row>
    <row r="139" spans="1:9">
      <c r="A139" s="385"/>
      <c r="B139" s="105"/>
      <c r="C139" s="105"/>
      <c r="D139" s="105"/>
      <c r="E139" s="105"/>
      <c r="F139" s="254"/>
      <c r="G139" s="108"/>
      <c r="H139" s="124"/>
      <c r="I139" s="124"/>
    </row>
    <row r="140" spans="1:9">
      <c r="A140" s="479" t="s">
        <v>211</v>
      </c>
      <c r="B140" s="479"/>
      <c r="C140" s="479"/>
      <c r="D140" s="479"/>
      <c r="E140" s="479"/>
      <c r="F140" s="479"/>
      <c r="G140" s="479"/>
      <c r="H140" s="479"/>
      <c r="I140" s="479"/>
    </row>
    <row r="141" spans="1:9">
      <c r="A141" s="385"/>
      <c r="B141" s="105"/>
      <c r="C141" s="105"/>
      <c r="D141" s="105"/>
      <c r="E141" s="105"/>
      <c r="F141" s="254"/>
      <c r="G141" s="108"/>
      <c r="H141" s="124"/>
      <c r="I141" s="124"/>
    </row>
    <row r="142" spans="1:9">
      <c r="A142" s="480" t="s">
        <v>212</v>
      </c>
      <c r="B142" s="480"/>
      <c r="C142" s="480"/>
      <c r="D142" s="111"/>
      <c r="E142" s="105"/>
      <c r="F142" s="254"/>
      <c r="G142" s="502" t="s">
        <v>213</v>
      </c>
      <c r="H142" s="502"/>
      <c r="I142" s="502"/>
    </row>
    <row r="143" spans="1:9">
      <c r="A143" s="385"/>
      <c r="B143" s="105"/>
      <c r="C143" s="105"/>
      <c r="D143" s="105"/>
      <c r="E143" s="105"/>
      <c r="F143" s="254"/>
      <c r="G143" s="108"/>
      <c r="H143" s="124"/>
      <c r="I143" s="124"/>
    </row>
    <row r="144" spans="1:9">
      <c r="A144" s="385"/>
      <c r="B144" s="105"/>
      <c r="C144" s="105"/>
      <c r="D144" s="105"/>
      <c r="E144" s="105"/>
      <c r="F144" s="254"/>
      <c r="G144" s="108"/>
    </row>
    <row r="145" spans="1:9">
      <c r="A145" s="482" t="s">
        <v>214</v>
      </c>
      <c r="B145" s="482"/>
      <c r="C145" s="482"/>
      <c r="D145" s="105"/>
      <c r="E145" s="105"/>
      <c r="F145" s="254"/>
      <c r="G145" s="482" t="s">
        <v>215</v>
      </c>
      <c r="H145" s="482"/>
      <c r="I145" s="482"/>
    </row>
    <row r="146" spans="1:9">
      <c r="A146" s="480" t="s">
        <v>216</v>
      </c>
      <c r="B146" s="480"/>
      <c r="C146" s="480"/>
      <c r="D146" s="105"/>
      <c r="E146" s="105"/>
      <c r="F146" s="254"/>
      <c r="G146" s="502" t="s">
        <v>217</v>
      </c>
      <c r="H146" s="502"/>
      <c r="I146" s="502"/>
    </row>
    <row r="175" spans="1:9">
      <c r="A175" s="468" t="s">
        <v>172</v>
      </c>
      <c r="B175" s="468"/>
      <c r="C175" s="468"/>
      <c r="D175" s="468"/>
      <c r="E175" s="468"/>
      <c r="F175" s="468"/>
      <c r="G175" s="468"/>
      <c r="H175" s="468"/>
      <c r="I175" s="468"/>
    </row>
    <row r="176" spans="1:9">
      <c r="A176" s="407"/>
      <c r="B176" s="407"/>
      <c r="C176" s="407"/>
      <c r="D176" s="405" t="s">
        <v>173</v>
      </c>
      <c r="E176" s="407"/>
      <c r="F176" s="246"/>
      <c r="G176" s="82"/>
    </row>
    <row r="177" spans="1:9">
      <c r="A177" s="407"/>
      <c r="B177" s="407"/>
      <c r="C177" s="407"/>
      <c r="D177" s="407"/>
      <c r="E177" s="407"/>
      <c r="F177" s="246"/>
      <c r="G177" s="82"/>
    </row>
    <row r="178" spans="1:9">
      <c r="A178" s="469" t="s">
        <v>174</v>
      </c>
      <c r="B178" s="469"/>
      <c r="C178" s="469"/>
      <c r="D178" s="405" t="s">
        <v>175</v>
      </c>
      <c r="E178" s="117"/>
      <c r="F178" s="247"/>
      <c r="G178" s="84"/>
    </row>
    <row r="179" spans="1:9">
      <c r="A179" s="469" t="s">
        <v>176</v>
      </c>
      <c r="B179" s="469"/>
      <c r="C179" s="469"/>
      <c r="D179" s="405" t="s">
        <v>260</v>
      </c>
      <c r="E179" s="117"/>
      <c r="F179" s="247"/>
      <c r="G179" s="84"/>
    </row>
    <row r="180" spans="1:9">
      <c r="A180" s="469" t="s">
        <v>178</v>
      </c>
      <c r="B180" s="469"/>
      <c r="C180" s="469"/>
      <c r="D180" s="405" t="s">
        <v>179</v>
      </c>
      <c r="E180" s="117"/>
      <c r="F180" s="247"/>
      <c r="G180" s="84"/>
    </row>
    <row r="181" spans="1:9">
      <c r="A181" s="469" t="s">
        <v>180</v>
      </c>
      <c r="B181" s="469"/>
      <c r="C181" s="469"/>
      <c r="D181" s="405" t="s">
        <v>181</v>
      </c>
      <c r="E181" s="117"/>
      <c r="F181" s="247"/>
      <c r="G181" s="84"/>
    </row>
    <row r="182" spans="1:9">
      <c r="A182" s="406"/>
      <c r="B182" s="470"/>
      <c r="C182" s="470"/>
      <c r="D182" s="406"/>
      <c r="E182" s="117"/>
      <c r="F182" s="484"/>
      <c r="G182" s="484"/>
    </row>
    <row r="183" spans="1:9">
      <c r="A183" s="87" t="s">
        <v>182</v>
      </c>
      <c r="B183" s="87"/>
      <c r="C183" s="87"/>
      <c r="D183" s="87"/>
      <c r="E183" s="87"/>
      <c r="F183" s="248"/>
      <c r="G183" s="88"/>
    </row>
    <row r="184" spans="1:9">
      <c r="A184" s="87" t="s">
        <v>183</v>
      </c>
      <c r="B184" s="87"/>
      <c r="C184" s="87"/>
      <c r="D184" s="87"/>
      <c r="E184" s="87"/>
      <c r="F184" s="248"/>
      <c r="G184" s="88"/>
    </row>
    <row r="185" spans="1:9">
      <c r="A185" s="87" t="s">
        <v>184</v>
      </c>
      <c r="B185" s="87"/>
      <c r="C185" s="87"/>
      <c r="D185" s="87"/>
      <c r="E185" s="87"/>
      <c r="F185" s="248"/>
      <c r="G185" s="88"/>
    </row>
    <row r="186" spans="1:9">
      <c r="A186" s="405"/>
      <c r="B186" s="405"/>
      <c r="C186" s="405"/>
      <c r="D186" s="405"/>
      <c r="E186" s="405"/>
      <c r="F186" s="249"/>
      <c r="G186" s="83"/>
    </row>
    <row r="187" spans="1:9">
      <c r="A187" s="477" t="s">
        <v>185</v>
      </c>
      <c r="B187" s="477" t="s">
        <v>186</v>
      </c>
      <c r="C187" s="477" t="s">
        <v>187</v>
      </c>
      <c r="D187" s="477" t="s">
        <v>188</v>
      </c>
      <c r="E187" s="477" t="s">
        <v>189</v>
      </c>
      <c r="F187" s="477"/>
      <c r="G187" s="478" t="s">
        <v>166</v>
      </c>
      <c r="H187" s="485" t="s">
        <v>190</v>
      </c>
      <c r="I187" s="486"/>
    </row>
    <row r="188" spans="1:9">
      <c r="A188" s="477"/>
      <c r="B188" s="477"/>
      <c r="C188" s="477"/>
      <c r="D188" s="477"/>
      <c r="E188" s="477"/>
      <c r="F188" s="477"/>
      <c r="G188" s="478"/>
      <c r="H188" s="487" t="s">
        <v>191</v>
      </c>
      <c r="I188" s="488"/>
    </row>
    <row r="189" spans="1:9">
      <c r="A189" s="477"/>
      <c r="B189" s="477"/>
      <c r="C189" s="477"/>
      <c r="D189" s="477"/>
      <c r="E189" s="91" t="s">
        <v>192</v>
      </c>
      <c r="F189" s="250" t="s">
        <v>193</v>
      </c>
      <c r="G189" s="478"/>
      <c r="H189" s="91" t="s">
        <v>194</v>
      </c>
      <c r="I189" s="91" t="s">
        <v>195</v>
      </c>
    </row>
    <row r="190" spans="1:9">
      <c r="A190" s="91" t="s">
        <v>196</v>
      </c>
      <c r="B190" s="91" t="s">
        <v>197</v>
      </c>
      <c r="C190" s="91" t="s">
        <v>198</v>
      </c>
      <c r="D190" s="118" t="s">
        <v>199</v>
      </c>
      <c r="E190" s="118" t="s">
        <v>200</v>
      </c>
      <c r="F190" s="251" t="s">
        <v>201</v>
      </c>
      <c r="G190" s="93" t="s">
        <v>202</v>
      </c>
      <c r="H190" s="119" t="s">
        <v>203</v>
      </c>
      <c r="I190" s="119" t="s">
        <v>204</v>
      </c>
    </row>
    <row r="191" spans="1:9" ht="56.25">
      <c r="A191" s="404">
        <v>1</v>
      </c>
      <c r="B191" s="96" t="s">
        <v>205</v>
      </c>
      <c r="C191" s="97" t="s">
        <v>206</v>
      </c>
      <c r="D191" s="97" t="s">
        <v>673</v>
      </c>
      <c r="E191" s="120"/>
      <c r="F191" s="125"/>
      <c r="G191" s="100">
        <v>3465000</v>
      </c>
      <c r="H191" s="100">
        <v>0</v>
      </c>
      <c r="I191" s="100">
        <v>0</v>
      </c>
    </row>
    <row r="192" spans="1:9" ht="24" customHeight="1">
      <c r="A192" s="476" t="s">
        <v>208</v>
      </c>
      <c r="B192" s="476"/>
      <c r="C192" s="476"/>
      <c r="D192" s="476"/>
      <c r="E192" s="476"/>
      <c r="F192" s="476"/>
      <c r="G192" s="102">
        <f>SUM(G191:G191)</f>
        <v>3465000</v>
      </c>
      <c r="H192" s="102">
        <f>SUM(H191:H191)</f>
        <v>0</v>
      </c>
      <c r="I192" s="102">
        <f>SUM(I191:I191)</f>
        <v>0</v>
      </c>
    </row>
    <row r="193" spans="1:9">
      <c r="A193" s="402"/>
      <c r="B193" s="402"/>
      <c r="C193" s="105"/>
      <c r="D193" s="105"/>
      <c r="E193" s="111"/>
      <c r="F193" s="252"/>
      <c r="G193" s="108"/>
      <c r="H193" s="122"/>
      <c r="I193" s="122"/>
    </row>
    <row r="194" spans="1:9">
      <c r="A194" s="403" t="s">
        <v>209</v>
      </c>
      <c r="B194" s="110"/>
      <c r="C194" s="105"/>
      <c r="D194" s="105"/>
      <c r="E194" s="111"/>
      <c r="F194" s="253"/>
      <c r="G194" s="108"/>
    </row>
    <row r="195" spans="1:9">
      <c r="A195" s="111" t="s">
        <v>210</v>
      </c>
      <c r="B195" s="110"/>
      <c r="C195" s="105"/>
      <c r="D195" s="105"/>
      <c r="E195" s="123"/>
      <c r="F195" s="253"/>
      <c r="G195" s="108"/>
    </row>
    <row r="196" spans="1:9">
      <c r="A196" s="402"/>
      <c r="B196" s="105"/>
      <c r="C196" s="105"/>
      <c r="D196" s="105"/>
      <c r="E196" s="105"/>
      <c r="F196" s="254"/>
      <c r="G196" s="108"/>
      <c r="H196" s="124"/>
      <c r="I196" s="124"/>
    </row>
    <row r="197" spans="1:9">
      <c r="A197" s="479" t="s">
        <v>211</v>
      </c>
      <c r="B197" s="479"/>
      <c r="C197" s="479"/>
      <c r="D197" s="479"/>
      <c r="E197" s="479"/>
      <c r="F197" s="479"/>
      <c r="G197" s="479"/>
      <c r="H197" s="479"/>
      <c r="I197" s="479"/>
    </row>
    <row r="198" spans="1:9">
      <c r="A198" s="402"/>
      <c r="B198" s="105"/>
      <c r="C198" s="105"/>
      <c r="D198" s="105"/>
      <c r="E198" s="105"/>
      <c r="F198" s="254"/>
      <c r="G198" s="108"/>
      <c r="H198" s="124"/>
      <c r="I198" s="124"/>
    </row>
    <row r="199" spans="1:9">
      <c r="A199" s="480" t="s">
        <v>212</v>
      </c>
      <c r="B199" s="480"/>
      <c r="C199" s="480"/>
      <c r="D199" s="111"/>
      <c r="E199" s="105"/>
      <c r="F199" s="254"/>
      <c r="G199" s="502" t="s">
        <v>213</v>
      </c>
      <c r="H199" s="502"/>
      <c r="I199" s="502"/>
    </row>
    <row r="200" spans="1:9">
      <c r="A200" s="402"/>
      <c r="B200" s="105"/>
      <c r="C200" s="105"/>
      <c r="D200" s="105"/>
      <c r="E200" s="105"/>
      <c r="F200" s="254"/>
      <c r="G200" s="108"/>
      <c r="H200" s="124"/>
      <c r="I200" s="124"/>
    </row>
    <row r="201" spans="1:9">
      <c r="A201" s="402"/>
      <c r="B201" s="105"/>
      <c r="C201" s="105"/>
      <c r="D201" s="105"/>
      <c r="E201" s="105"/>
      <c r="F201" s="254"/>
      <c r="G201" s="108"/>
    </row>
    <row r="202" spans="1:9">
      <c r="A202" s="482" t="s">
        <v>214</v>
      </c>
      <c r="B202" s="482"/>
      <c r="C202" s="482"/>
      <c r="D202" s="105"/>
      <c r="E202" s="105"/>
      <c r="F202" s="254"/>
      <c r="G202" s="482" t="s">
        <v>215</v>
      </c>
      <c r="H202" s="482"/>
      <c r="I202" s="482"/>
    </row>
    <row r="203" spans="1:9">
      <c r="A203" s="480" t="s">
        <v>216</v>
      </c>
      <c r="B203" s="480"/>
      <c r="C203" s="480"/>
      <c r="D203" s="105"/>
      <c r="E203" s="105"/>
      <c r="F203" s="254"/>
      <c r="G203" s="502" t="s">
        <v>217</v>
      </c>
      <c r="H203" s="502"/>
      <c r="I203" s="502"/>
    </row>
    <row r="233" spans="1:9">
      <c r="A233" s="468" t="s">
        <v>172</v>
      </c>
      <c r="B233" s="468"/>
      <c r="C233" s="468"/>
      <c r="D233" s="468"/>
      <c r="E233" s="468"/>
      <c r="F233" s="468"/>
      <c r="G233" s="468"/>
      <c r="H233" s="468"/>
      <c r="I233" s="468"/>
    </row>
    <row r="234" spans="1:9">
      <c r="A234" s="372"/>
      <c r="B234" s="372"/>
      <c r="C234" s="372"/>
      <c r="D234" s="388" t="s">
        <v>173</v>
      </c>
      <c r="E234" s="372"/>
      <c r="F234" s="246"/>
      <c r="G234" s="82"/>
    </row>
    <row r="235" spans="1:9">
      <c r="A235" s="372"/>
      <c r="B235" s="372"/>
      <c r="C235" s="372"/>
      <c r="D235" s="372"/>
      <c r="E235" s="372"/>
      <c r="F235" s="246"/>
      <c r="G235" s="82"/>
    </row>
    <row r="236" spans="1:9">
      <c r="A236" s="469" t="s">
        <v>174</v>
      </c>
      <c r="B236" s="469"/>
      <c r="C236" s="469"/>
      <c r="D236" s="370" t="s">
        <v>175</v>
      </c>
      <c r="E236" s="117"/>
      <c r="F236" s="247"/>
      <c r="G236" s="84"/>
    </row>
    <row r="237" spans="1:9">
      <c r="A237" s="469" t="s">
        <v>176</v>
      </c>
      <c r="B237" s="469"/>
      <c r="C237" s="469"/>
      <c r="D237" s="370" t="s">
        <v>558</v>
      </c>
      <c r="E237" s="117"/>
      <c r="F237" s="247"/>
      <c r="G237" s="84"/>
    </row>
    <row r="238" spans="1:9">
      <c r="A238" s="469" t="s">
        <v>178</v>
      </c>
      <c r="B238" s="469"/>
      <c r="C238" s="469"/>
      <c r="D238" s="370" t="s">
        <v>179</v>
      </c>
      <c r="E238" s="117"/>
      <c r="F238" s="247"/>
      <c r="G238" s="84"/>
    </row>
    <row r="239" spans="1:9">
      <c r="A239" s="469" t="s">
        <v>180</v>
      </c>
      <c r="B239" s="469"/>
      <c r="C239" s="469"/>
      <c r="D239" s="388" t="s">
        <v>315</v>
      </c>
      <c r="E239" s="117"/>
      <c r="F239" s="247"/>
      <c r="G239" s="84"/>
    </row>
    <row r="240" spans="1:9">
      <c r="A240" s="371"/>
      <c r="B240" s="470"/>
      <c r="C240" s="470"/>
      <c r="D240" s="371"/>
      <c r="E240" s="117"/>
      <c r="F240" s="484"/>
      <c r="G240" s="484"/>
    </row>
    <row r="241" spans="1:9">
      <c r="A241" s="87" t="s">
        <v>182</v>
      </c>
      <c r="B241" s="87"/>
      <c r="C241" s="87"/>
      <c r="D241" s="87"/>
      <c r="E241" s="87"/>
      <c r="F241" s="248"/>
      <c r="G241" s="88"/>
    </row>
    <row r="242" spans="1:9">
      <c r="A242" s="87" t="s">
        <v>183</v>
      </c>
      <c r="B242" s="87"/>
      <c r="C242" s="87"/>
      <c r="D242" s="87"/>
      <c r="E242" s="87"/>
      <c r="F242" s="248"/>
      <c r="G242" s="88"/>
    </row>
    <row r="243" spans="1:9">
      <c r="A243" s="87" t="s">
        <v>184</v>
      </c>
      <c r="B243" s="87"/>
      <c r="C243" s="87"/>
      <c r="D243" s="87"/>
      <c r="E243" s="87"/>
      <c r="F243" s="248"/>
      <c r="G243" s="88"/>
    </row>
    <row r="244" spans="1:9">
      <c r="A244" s="370"/>
      <c r="B244" s="370"/>
      <c r="C244" s="370"/>
      <c r="D244" s="370"/>
      <c r="E244" s="370"/>
      <c r="F244" s="249"/>
      <c r="G244" s="83"/>
    </row>
    <row r="245" spans="1:9">
      <c r="A245" s="477" t="s">
        <v>185</v>
      </c>
      <c r="B245" s="477" t="s">
        <v>186</v>
      </c>
      <c r="C245" s="477" t="s">
        <v>187</v>
      </c>
      <c r="D245" s="477" t="s">
        <v>188</v>
      </c>
      <c r="E245" s="477" t="s">
        <v>189</v>
      </c>
      <c r="F245" s="477"/>
      <c r="G245" s="478" t="s">
        <v>166</v>
      </c>
      <c r="H245" s="485" t="s">
        <v>190</v>
      </c>
      <c r="I245" s="486"/>
    </row>
    <row r="246" spans="1:9">
      <c r="A246" s="477"/>
      <c r="B246" s="477"/>
      <c r="C246" s="477"/>
      <c r="D246" s="477"/>
      <c r="E246" s="477"/>
      <c r="F246" s="477"/>
      <c r="G246" s="478"/>
      <c r="H246" s="487" t="s">
        <v>191</v>
      </c>
      <c r="I246" s="488"/>
    </row>
    <row r="247" spans="1:9">
      <c r="A247" s="477"/>
      <c r="B247" s="477"/>
      <c r="C247" s="477"/>
      <c r="D247" s="477"/>
      <c r="E247" s="91" t="s">
        <v>192</v>
      </c>
      <c r="F247" s="250" t="s">
        <v>193</v>
      </c>
      <c r="G247" s="478"/>
      <c r="H247" s="91" t="s">
        <v>194</v>
      </c>
      <c r="I247" s="91" t="s">
        <v>195</v>
      </c>
    </row>
    <row r="248" spans="1:9">
      <c r="A248" s="91" t="s">
        <v>196</v>
      </c>
      <c r="B248" s="91" t="s">
        <v>197</v>
      </c>
      <c r="C248" s="91" t="s">
        <v>198</v>
      </c>
      <c r="D248" s="118" t="s">
        <v>199</v>
      </c>
      <c r="E248" s="118" t="s">
        <v>200</v>
      </c>
      <c r="F248" s="251" t="s">
        <v>201</v>
      </c>
      <c r="G248" s="93" t="s">
        <v>202</v>
      </c>
      <c r="H248" s="119" t="s">
        <v>203</v>
      </c>
      <c r="I248" s="119" t="s">
        <v>204</v>
      </c>
    </row>
    <row r="249" spans="1:9" ht="47.25" customHeight="1">
      <c r="A249" s="369">
        <v>1</v>
      </c>
      <c r="B249" s="96" t="s">
        <v>316</v>
      </c>
      <c r="C249" s="97" t="s">
        <v>648</v>
      </c>
      <c r="D249" s="97" t="s">
        <v>649</v>
      </c>
      <c r="E249" s="120"/>
      <c r="F249" s="125"/>
      <c r="G249" s="100">
        <v>250000</v>
      </c>
      <c r="H249" s="100">
        <v>0</v>
      </c>
      <c r="I249" s="100">
        <f t="shared" ref="I249:I251" si="1">5%*G249</f>
        <v>12500</v>
      </c>
    </row>
    <row r="250" spans="1:9" ht="47.25" customHeight="1">
      <c r="A250" s="369">
        <v>2</v>
      </c>
      <c r="B250" s="96"/>
      <c r="C250" s="97" t="s">
        <v>648</v>
      </c>
      <c r="D250" s="97" t="s">
        <v>650</v>
      </c>
      <c r="E250" s="120"/>
      <c r="F250" s="125"/>
      <c r="G250" s="100">
        <v>200000</v>
      </c>
      <c r="H250" s="100">
        <v>0</v>
      </c>
      <c r="I250" s="100">
        <f t="shared" si="1"/>
        <v>10000</v>
      </c>
    </row>
    <row r="251" spans="1:9" ht="47.25" customHeight="1">
      <c r="A251" s="369">
        <v>3</v>
      </c>
      <c r="B251" s="96"/>
      <c r="C251" s="97" t="s">
        <v>648</v>
      </c>
      <c r="D251" s="97" t="s">
        <v>651</v>
      </c>
      <c r="E251" s="120"/>
      <c r="F251" s="125"/>
      <c r="G251" s="100">
        <v>50000</v>
      </c>
      <c r="H251" s="100">
        <v>0</v>
      </c>
      <c r="I251" s="100">
        <f t="shared" si="1"/>
        <v>2500</v>
      </c>
    </row>
    <row r="252" spans="1:9" ht="21" customHeight="1">
      <c r="A252" s="476" t="s">
        <v>208</v>
      </c>
      <c r="B252" s="476"/>
      <c r="C252" s="476"/>
      <c r="D252" s="476"/>
      <c r="E252" s="476"/>
      <c r="F252" s="476"/>
      <c r="G252" s="102">
        <f>SUM(G249:G251)</f>
        <v>500000</v>
      </c>
      <c r="H252" s="102">
        <f>SUM(H249:H251)</f>
        <v>0</v>
      </c>
      <c r="I252" s="102">
        <f>SUM(I249:I251)</f>
        <v>25000</v>
      </c>
    </row>
    <row r="253" spans="1:9">
      <c r="A253" s="367"/>
      <c r="B253" s="367"/>
      <c r="C253" s="105"/>
      <c r="D253" s="105"/>
      <c r="E253" s="111"/>
      <c r="F253" s="252"/>
      <c r="G253" s="108"/>
      <c r="H253" s="122"/>
      <c r="I253" s="122"/>
    </row>
    <row r="254" spans="1:9">
      <c r="A254" s="368" t="s">
        <v>209</v>
      </c>
      <c r="B254" s="110"/>
      <c r="C254" s="105"/>
      <c r="D254" s="105"/>
      <c r="E254" s="111"/>
      <c r="F254" s="253"/>
      <c r="G254" s="108"/>
    </row>
    <row r="255" spans="1:9">
      <c r="A255" s="111" t="s">
        <v>210</v>
      </c>
      <c r="B255" s="110"/>
      <c r="C255" s="105"/>
      <c r="D255" s="105"/>
      <c r="E255" s="123"/>
      <c r="F255" s="253"/>
      <c r="G255" s="108"/>
    </row>
    <row r="256" spans="1:9">
      <c r="A256" s="367"/>
      <c r="B256" s="105"/>
      <c r="C256" s="105"/>
      <c r="D256" s="105"/>
      <c r="E256" s="105"/>
      <c r="F256" s="254"/>
      <c r="G256" s="108"/>
      <c r="H256" s="124"/>
      <c r="I256" s="124"/>
    </row>
    <row r="257" spans="1:9">
      <c r="A257" s="479" t="s">
        <v>211</v>
      </c>
      <c r="B257" s="479"/>
      <c r="C257" s="479"/>
      <c r="D257" s="479"/>
      <c r="E257" s="479"/>
      <c r="F257" s="479"/>
      <c r="G257" s="479"/>
      <c r="H257" s="479"/>
      <c r="I257" s="479"/>
    </row>
    <row r="258" spans="1:9">
      <c r="A258" s="367"/>
      <c r="B258" s="105"/>
      <c r="C258" s="105"/>
      <c r="D258" s="105"/>
      <c r="E258" s="105"/>
      <c r="F258" s="254"/>
      <c r="G258" s="108"/>
      <c r="H258" s="124"/>
      <c r="I258" s="124"/>
    </row>
    <row r="259" spans="1:9">
      <c r="A259" s="480" t="s">
        <v>212</v>
      </c>
      <c r="B259" s="480"/>
      <c r="C259" s="480"/>
      <c r="D259" s="111"/>
      <c r="E259" s="105"/>
      <c r="F259" s="254"/>
      <c r="G259" s="502" t="s">
        <v>213</v>
      </c>
      <c r="H259" s="502"/>
      <c r="I259" s="502"/>
    </row>
    <row r="260" spans="1:9">
      <c r="A260" s="367"/>
      <c r="B260" s="105"/>
      <c r="C260" s="105"/>
      <c r="D260" s="105"/>
      <c r="E260" s="105"/>
      <c r="F260" s="254"/>
      <c r="G260" s="108"/>
      <c r="H260" s="124"/>
      <c r="I260" s="124"/>
    </row>
    <row r="261" spans="1:9">
      <c r="A261" s="367"/>
      <c r="B261" s="105"/>
      <c r="C261" s="105"/>
      <c r="D261" s="105"/>
      <c r="E261" s="105"/>
      <c r="F261" s="254"/>
      <c r="G261" s="108"/>
    </row>
    <row r="262" spans="1:9">
      <c r="A262" s="482" t="s">
        <v>214</v>
      </c>
      <c r="B262" s="482"/>
      <c r="C262" s="482"/>
      <c r="D262" s="105"/>
      <c r="E262" s="105"/>
      <c r="F262" s="254"/>
      <c r="G262" s="482" t="s">
        <v>215</v>
      </c>
      <c r="H262" s="482"/>
      <c r="I262" s="482"/>
    </row>
    <row r="263" spans="1:9">
      <c r="A263" s="480" t="s">
        <v>216</v>
      </c>
      <c r="B263" s="480"/>
      <c r="C263" s="480"/>
      <c r="D263" s="105"/>
      <c r="E263" s="105"/>
      <c r="F263" s="254"/>
      <c r="G263" s="502" t="s">
        <v>217</v>
      </c>
      <c r="H263" s="502"/>
      <c r="I263" s="502"/>
    </row>
    <row r="288" spans="1:9">
      <c r="A288" s="468" t="s">
        <v>172</v>
      </c>
      <c r="B288" s="468"/>
      <c r="C288" s="468"/>
      <c r="D288" s="468"/>
      <c r="E288" s="468"/>
      <c r="F288" s="468"/>
      <c r="G288" s="468"/>
      <c r="H288" s="468"/>
      <c r="I288" s="468"/>
    </row>
    <row r="289" spans="1:9">
      <c r="A289" s="390"/>
      <c r="B289" s="390"/>
      <c r="C289" s="390"/>
      <c r="D289" s="388" t="s">
        <v>173</v>
      </c>
      <c r="E289" s="390"/>
      <c r="F289" s="246"/>
      <c r="G289" s="82"/>
    </row>
    <row r="290" spans="1:9">
      <c r="A290" s="390"/>
      <c r="B290" s="390"/>
      <c r="C290" s="390"/>
      <c r="D290" s="390"/>
      <c r="E290" s="390"/>
      <c r="F290" s="246"/>
      <c r="G290" s="82"/>
    </row>
    <row r="291" spans="1:9">
      <c r="A291" s="469" t="s">
        <v>174</v>
      </c>
      <c r="B291" s="469"/>
      <c r="C291" s="469"/>
      <c r="D291" s="388" t="s">
        <v>175</v>
      </c>
      <c r="E291" s="117"/>
      <c r="F291" s="247"/>
      <c r="G291" s="84"/>
    </row>
    <row r="292" spans="1:9">
      <c r="A292" s="469" t="s">
        <v>176</v>
      </c>
      <c r="B292" s="469"/>
      <c r="C292" s="469"/>
      <c r="D292" s="388" t="s">
        <v>561</v>
      </c>
      <c r="E292" s="117"/>
      <c r="F292" s="247"/>
      <c r="G292" s="84"/>
    </row>
    <row r="293" spans="1:9">
      <c r="A293" s="469" t="s">
        <v>178</v>
      </c>
      <c r="B293" s="469"/>
      <c r="C293" s="469"/>
      <c r="D293" s="388" t="s">
        <v>179</v>
      </c>
      <c r="E293" s="117"/>
      <c r="F293" s="247"/>
      <c r="G293" s="84"/>
    </row>
    <row r="294" spans="1:9">
      <c r="A294" s="469" t="s">
        <v>180</v>
      </c>
      <c r="B294" s="469"/>
      <c r="C294" s="469"/>
      <c r="D294" s="388" t="s">
        <v>334</v>
      </c>
      <c r="E294" s="117"/>
      <c r="F294" s="247"/>
      <c r="G294" s="84"/>
    </row>
    <row r="295" spans="1:9">
      <c r="A295" s="389"/>
      <c r="B295" s="470"/>
      <c r="C295" s="470"/>
      <c r="D295" s="389"/>
      <c r="E295" s="117"/>
      <c r="F295" s="484"/>
      <c r="G295" s="484"/>
    </row>
    <row r="296" spans="1:9">
      <c r="A296" s="87" t="s">
        <v>182</v>
      </c>
      <c r="B296" s="87"/>
      <c r="C296" s="87"/>
      <c r="D296" s="87"/>
      <c r="E296" s="87"/>
      <c r="F296" s="248"/>
      <c r="G296" s="88"/>
    </row>
    <row r="297" spans="1:9">
      <c r="A297" s="87" t="s">
        <v>183</v>
      </c>
      <c r="B297" s="87"/>
      <c r="C297" s="87"/>
      <c r="D297" s="87"/>
      <c r="E297" s="87"/>
      <c r="F297" s="248"/>
      <c r="G297" s="88"/>
    </row>
    <row r="298" spans="1:9">
      <c r="A298" s="87" t="s">
        <v>184</v>
      </c>
      <c r="B298" s="87"/>
      <c r="C298" s="87"/>
      <c r="D298" s="87"/>
      <c r="E298" s="87"/>
      <c r="F298" s="248"/>
      <c r="G298" s="88"/>
    </row>
    <row r="299" spans="1:9">
      <c r="A299" s="388"/>
      <c r="B299" s="388"/>
      <c r="C299" s="388"/>
      <c r="D299" s="388"/>
      <c r="E299" s="388"/>
      <c r="F299" s="249"/>
      <c r="G299" s="83"/>
    </row>
    <row r="300" spans="1:9">
      <c r="A300" s="477" t="s">
        <v>185</v>
      </c>
      <c r="B300" s="477" t="s">
        <v>186</v>
      </c>
      <c r="C300" s="477" t="s">
        <v>187</v>
      </c>
      <c r="D300" s="477" t="s">
        <v>188</v>
      </c>
      <c r="E300" s="477" t="s">
        <v>189</v>
      </c>
      <c r="F300" s="477"/>
      <c r="G300" s="478" t="s">
        <v>166</v>
      </c>
      <c r="H300" s="485" t="s">
        <v>190</v>
      </c>
      <c r="I300" s="486"/>
    </row>
    <row r="301" spans="1:9">
      <c r="A301" s="477"/>
      <c r="B301" s="477"/>
      <c r="C301" s="477"/>
      <c r="D301" s="477"/>
      <c r="E301" s="477"/>
      <c r="F301" s="477"/>
      <c r="G301" s="478"/>
      <c r="H301" s="487" t="s">
        <v>191</v>
      </c>
      <c r="I301" s="488"/>
    </row>
    <row r="302" spans="1:9">
      <c r="A302" s="477"/>
      <c r="B302" s="477"/>
      <c r="C302" s="477"/>
      <c r="D302" s="477"/>
      <c r="E302" s="91" t="s">
        <v>192</v>
      </c>
      <c r="F302" s="250" t="s">
        <v>193</v>
      </c>
      <c r="G302" s="478"/>
      <c r="H302" s="91" t="s">
        <v>194</v>
      </c>
      <c r="I302" s="91" t="s">
        <v>195</v>
      </c>
    </row>
    <row r="303" spans="1:9">
      <c r="A303" s="91" t="s">
        <v>196</v>
      </c>
      <c r="B303" s="91" t="s">
        <v>197</v>
      </c>
      <c r="C303" s="91" t="s">
        <v>198</v>
      </c>
      <c r="D303" s="118" t="s">
        <v>199</v>
      </c>
      <c r="E303" s="118" t="s">
        <v>200</v>
      </c>
      <c r="F303" s="251" t="s">
        <v>201</v>
      </c>
      <c r="G303" s="93" t="s">
        <v>202</v>
      </c>
      <c r="H303" s="119" t="s">
        <v>203</v>
      </c>
      <c r="I303" s="119" t="s">
        <v>204</v>
      </c>
    </row>
    <row r="304" spans="1:9" ht="44.25" customHeight="1">
      <c r="A304" s="387">
        <v>1</v>
      </c>
      <c r="B304" s="96" t="s">
        <v>335</v>
      </c>
      <c r="C304" s="97" t="s">
        <v>648</v>
      </c>
      <c r="D304" s="97" t="s">
        <v>660</v>
      </c>
      <c r="E304" s="120"/>
      <c r="F304" s="125"/>
      <c r="G304" s="100">
        <v>50000</v>
      </c>
      <c r="H304" s="100">
        <v>0</v>
      </c>
      <c r="I304" s="100">
        <f t="shared" ref="I304:I306" si="2">5%*G304</f>
        <v>2500</v>
      </c>
    </row>
    <row r="305" spans="1:9" ht="43.5" customHeight="1">
      <c r="A305" s="387">
        <v>2</v>
      </c>
      <c r="B305" s="96"/>
      <c r="C305" s="97" t="s">
        <v>648</v>
      </c>
      <c r="D305" s="97" t="s">
        <v>662</v>
      </c>
      <c r="E305" s="120"/>
      <c r="F305" s="125"/>
      <c r="G305" s="100">
        <v>400000</v>
      </c>
      <c r="H305" s="100">
        <v>0</v>
      </c>
      <c r="I305" s="100">
        <f t="shared" si="2"/>
        <v>20000</v>
      </c>
    </row>
    <row r="306" spans="1:9" ht="56.25" customHeight="1">
      <c r="A306" s="387">
        <v>3</v>
      </c>
      <c r="B306" s="96"/>
      <c r="C306" s="97" t="s">
        <v>648</v>
      </c>
      <c r="D306" s="97" t="s">
        <v>661</v>
      </c>
      <c r="E306" s="120"/>
      <c r="F306" s="125"/>
      <c r="G306" s="100">
        <v>550000</v>
      </c>
      <c r="H306" s="100">
        <v>0</v>
      </c>
      <c r="I306" s="100">
        <f t="shared" si="2"/>
        <v>27500</v>
      </c>
    </row>
    <row r="307" spans="1:9" ht="21.75" customHeight="1">
      <c r="A307" s="476" t="s">
        <v>208</v>
      </c>
      <c r="B307" s="476"/>
      <c r="C307" s="476"/>
      <c r="D307" s="476"/>
      <c r="E307" s="476"/>
      <c r="F307" s="476"/>
      <c r="G307" s="102">
        <f>SUM(G304:G306)</f>
        <v>1000000</v>
      </c>
      <c r="H307" s="102">
        <f>SUM(H304:H306)</f>
        <v>0</v>
      </c>
      <c r="I307" s="102">
        <f>SUM(I304:I306)</f>
        <v>50000</v>
      </c>
    </row>
    <row r="308" spans="1:9">
      <c r="A308" s="385"/>
      <c r="B308" s="385"/>
      <c r="C308" s="105"/>
      <c r="D308" s="105"/>
      <c r="E308" s="111"/>
      <c r="F308" s="252"/>
      <c r="G308" s="108"/>
      <c r="H308" s="122"/>
      <c r="I308" s="122"/>
    </row>
    <row r="309" spans="1:9">
      <c r="A309" s="386" t="s">
        <v>209</v>
      </c>
      <c r="B309" s="110"/>
      <c r="C309" s="105"/>
      <c r="D309" s="105"/>
      <c r="E309" s="111"/>
      <c r="F309" s="253"/>
      <c r="G309" s="108"/>
    </row>
    <row r="310" spans="1:9">
      <c r="A310" s="111" t="s">
        <v>210</v>
      </c>
      <c r="B310" s="110"/>
      <c r="C310" s="105"/>
      <c r="D310" s="105"/>
      <c r="E310" s="123"/>
      <c r="F310" s="253"/>
      <c r="G310" s="108"/>
    </row>
    <row r="311" spans="1:9">
      <c r="A311" s="385"/>
      <c r="B311" s="105"/>
      <c r="C311" s="105"/>
      <c r="D311" s="105"/>
      <c r="E311" s="105"/>
      <c r="F311" s="254"/>
      <c r="G311" s="108"/>
      <c r="H311" s="124"/>
      <c r="I311" s="124"/>
    </row>
    <row r="312" spans="1:9">
      <c r="A312" s="479" t="s">
        <v>211</v>
      </c>
      <c r="B312" s="479"/>
      <c r="C312" s="479"/>
      <c r="D312" s="479"/>
      <c r="E312" s="479"/>
      <c r="F312" s="479"/>
      <c r="G312" s="479"/>
      <c r="H312" s="479"/>
      <c r="I312" s="479"/>
    </row>
    <row r="313" spans="1:9">
      <c r="A313" s="385"/>
      <c r="B313" s="105"/>
      <c r="C313" s="105"/>
      <c r="D313" s="105"/>
      <c r="E313" s="105"/>
      <c r="F313" s="254"/>
      <c r="G313" s="108"/>
      <c r="H313" s="124"/>
      <c r="I313" s="124"/>
    </row>
    <row r="314" spans="1:9">
      <c r="A314" s="480" t="s">
        <v>212</v>
      </c>
      <c r="B314" s="480"/>
      <c r="C314" s="480"/>
      <c r="D314" s="111"/>
      <c r="E314" s="105"/>
      <c r="F314" s="254"/>
      <c r="G314" s="502" t="s">
        <v>213</v>
      </c>
      <c r="H314" s="502"/>
      <c r="I314" s="502"/>
    </row>
    <row r="315" spans="1:9">
      <c r="A315" s="385"/>
      <c r="B315" s="105"/>
      <c r="C315" s="105"/>
      <c r="D315" s="105"/>
      <c r="E315" s="105"/>
      <c r="F315" s="254"/>
      <c r="G315" s="108"/>
      <c r="H315" s="124"/>
      <c r="I315" s="124"/>
    </row>
    <row r="316" spans="1:9">
      <c r="A316" s="385"/>
      <c r="B316" s="105"/>
      <c r="C316" s="105"/>
      <c r="D316" s="105"/>
      <c r="E316" s="105"/>
      <c r="F316" s="254"/>
      <c r="G316" s="108"/>
    </row>
    <row r="317" spans="1:9">
      <c r="A317" s="482" t="s">
        <v>214</v>
      </c>
      <c r="B317" s="482"/>
      <c r="C317" s="482"/>
      <c r="D317" s="105"/>
      <c r="E317" s="105"/>
      <c r="F317" s="254"/>
      <c r="G317" s="482" t="s">
        <v>215</v>
      </c>
      <c r="H317" s="482"/>
      <c r="I317" s="482"/>
    </row>
    <row r="318" spans="1:9">
      <c r="A318" s="480" t="s">
        <v>216</v>
      </c>
      <c r="B318" s="480"/>
      <c r="C318" s="480"/>
      <c r="D318" s="105"/>
      <c r="E318" s="105"/>
      <c r="F318" s="254"/>
      <c r="G318" s="502" t="s">
        <v>217</v>
      </c>
      <c r="H318" s="502"/>
      <c r="I318" s="502"/>
    </row>
    <row r="336" spans="5:5">
      <c r="E336" s="136"/>
    </row>
    <row r="337" spans="5:5">
      <c r="E337" s="136"/>
    </row>
    <row r="338" spans="5:5">
      <c r="E338" s="136"/>
    </row>
    <row r="339" spans="5:5">
      <c r="E339" s="136"/>
    </row>
    <row r="340" spans="5:5">
      <c r="E340" s="136"/>
    </row>
    <row r="341" spans="5:5">
      <c r="E341" s="136"/>
    </row>
  </sheetData>
  <mergeCells count="138">
    <mergeCell ref="H187:I187"/>
    <mergeCell ref="H188:I188"/>
    <mergeCell ref="A180:C180"/>
    <mergeCell ref="A181:C181"/>
    <mergeCell ref="B182:C182"/>
    <mergeCell ref="F182:G182"/>
    <mergeCell ref="A187:A189"/>
    <mergeCell ref="B187:B189"/>
    <mergeCell ref="C187:C189"/>
    <mergeCell ref="D187:D189"/>
    <mergeCell ref="E187:F188"/>
    <mergeCell ref="G187:G189"/>
    <mergeCell ref="A135:F135"/>
    <mergeCell ref="A140:I140"/>
    <mergeCell ref="A122:C122"/>
    <mergeCell ref="A123:C123"/>
    <mergeCell ref="A124:C124"/>
    <mergeCell ref="B125:C125"/>
    <mergeCell ref="F125:G125"/>
    <mergeCell ref="A130:A132"/>
    <mergeCell ref="B130:B132"/>
    <mergeCell ref="C130:C132"/>
    <mergeCell ref="D130:D132"/>
    <mergeCell ref="E130:F131"/>
    <mergeCell ref="G130:G132"/>
    <mergeCell ref="H130:I130"/>
    <mergeCell ref="H131:I131"/>
    <mergeCell ref="A88:C88"/>
    <mergeCell ref="A118:I118"/>
    <mergeCell ref="A121:C121"/>
    <mergeCell ref="G88:I88"/>
    <mergeCell ref="H72:I72"/>
    <mergeCell ref="H73:I73"/>
    <mergeCell ref="A77:F77"/>
    <mergeCell ref="A82:I82"/>
    <mergeCell ref="A84:C84"/>
    <mergeCell ref="G84:I84"/>
    <mergeCell ref="F67:G67"/>
    <mergeCell ref="A72:A74"/>
    <mergeCell ref="B72:B74"/>
    <mergeCell ref="C72:C74"/>
    <mergeCell ref="D72:D74"/>
    <mergeCell ref="E72:F73"/>
    <mergeCell ref="G72:G74"/>
    <mergeCell ref="A87:C87"/>
    <mergeCell ref="G87:I87"/>
    <mergeCell ref="H300:I300"/>
    <mergeCell ref="H301:I301"/>
    <mergeCell ref="A307:F307"/>
    <mergeCell ref="A312:I312"/>
    <mergeCell ref="A314:C314"/>
    <mergeCell ref="G314:I314"/>
    <mergeCell ref="A317:C317"/>
    <mergeCell ref="G317:I317"/>
    <mergeCell ref="A318:C318"/>
    <mergeCell ref="G318:I318"/>
    <mergeCell ref="A292:C292"/>
    <mergeCell ref="A293:C293"/>
    <mergeCell ref="A294:C294"/>
    <mergeCell ref="B295:C295"/>
    <mergeCell ref="F295:G295"/>
    <mergeCell ref="A300:A302"/>
    <mergeCell ref="B300:B302"/>
    <mergeCell ref="C300:C302"/>
    <mergeCell ref="D300:D302"/>
    <mergeCell ref="E300:F301"/>
    <mergeCell ref="G300:G302"/>
    <mergeCell ref="A60:I60"/>
    <mergeCell ref="A63:C63"/>
    <mergeCell ref="A288:I288"/>
    <mergeCell ref="A291:C291"/>
    <mergeCell ref="G245:G247"/>
    <mergeCell ref="A262:C262"/>
    <mergeCell ref="G262:I262"/>
    <mergeCell ref="A263:C263"/>
    <mergeCell ref="G263:I263"/>
    <mergeCell ref="H245:I245"/>
    <mergeCell ref="H246:I246"/>
    <mergeCell ref="A252:F252"/>
    <mergeCell ref="A257:I257"/>
    <mergeCell ref="A259:C259"/>
    <mergeCell ref="G259:I259"/>
    <mergeCell ref="A245:A247"/>
    <mergeCell ref="B245:B247"/>
    <mergeCell ref="C245:C247"/>
    <mergeCell ref="D245:D247"/>
    <mergeCell ref="E245:F246"/>
    <mergeCell ref="A64:C64"/>
    <mergeCell ref="A65:C65"/>
    <mergeCell ref="A66:C66"/>
    <mergeCell ref="B67:C67"/>
    <mergeCell ref="B240:C240"/>
    <mergeCell ref="F240:G240"/>
    <mergeCell ref="A233:I233"/>
    <mergeCell ref="A236:C236"/>
    <mergeCell ref="A237:C237"/>
    <mergeCell ref="A238:C238"/>
    <mergeCell ref="A239:C239"/>
    <mergeCell ref="A142:C142"/>
    <mergeCell ref="G142:I142"/>
    <mergeCell ref="A145:C145"/>
    <mergeCell ref="G145:I145"/>
    <mergeCell ref="A146:C146"/>
    <mergeCell ref="G146:I146"/>
    <mergeCell ref="A192:F192"/>
    <mergeCell ref="A197:I197"/>
    <mergeCell ref="A199:C199"/>
    <mergeCell ref="G199:I199"/>
    <mergeCell ref="A202:C202"/>
    <mergeCell ref="G202:I202"/>
    <mergeCell ref="A203:C203"/>
    <mergeCell ref="G203:I203"/>
    <mergeCell ref="A175:I175"/>
    <mergeCell ref="A178:C178"/>
    <mergeCell ref="A179:C179"/>
    <mergeCell ref="A1:I1"/>
    <mergeCell ref="A4:C4"/>
    <mergeCell ref="A5:C5"/>
    <mergeCell ref="A6:C6"/>
    <mergeCell ref="A7:C7"/>
    <mergeCell ref="A28:C28"/>
    <mergeCell ref="G28:I28"/>
    <mergeCell ref="A29:C29"/>
    <mergeCell ref="G29:I29"/>
    <mergeCell ref="H13:I13"/>
    <mergeCell ref="H14:I14"/>
    <mergeCell ref="A18:F18"/>
    <mergeCell ref="A23:I23"/>
    <mergeCell ref="A25:C25"/>
    <mergeCell ref="G25:I25"/>
    <mergeCell ref="B8:C8"/>
    <mergeCell ref="F8:G8"/>
    <mergeCell ref="A13:A15"/>
    <mergeCell ref="B13:B15"/>
    <mergeCell ref="C13:C15"/>
    <mergeCell ref="D13:D15"/>
    <mergeCell ref="E13:F14"/>
    <mergeCell ref="G13:G15"/>
  </mergeCells>
  <pageMargins left="0.45" right="0.2" top="0.75" bottom="0.75" header="0.3" footer="0.3"/>
  <pageSetup paperSize="5" orientation="portrait" horizontalDpi="0" verticalDpi="0" r:id="rId1"/>
</worksheet>
</file>

<file path=xl/worksheets/sheet19.xml><?xml version="1.0" encoding="utf-8"?>
<worksheet xmlns="http://schemas.openxmlformats.org/spreadsheetml/2006/main" xmlns:r="http://schemas.openxmlformats.org/officeDocument/2006/relationships">
  <dimension ref="A1:I36"/>
  <sheetViews>
    <sheetView topLeftCell="A3" zoomScale="115" zoomScaleNormal="115" workbookViewId="0">
      <selection activeCell="K17" sqref="K17"/>
    </sheetView>
  </sheetViews>
  <sheetFormatPr defaultRowHeight="15"/>
  <cols>
    <col min="1" max="1" width="4.85546875" customWidth="1"/>
    <col min="4" max="4" width="28.85546875" customWidth="1"/>
  </cols>
  <sheetData>
    <row r="1" spans="1:9">
      <c r="A1" s="468" t="s">
        <v>172</v>
      </c>
      <c r="B1" s="468"/>
      <c r="C1" s="468"/>
      <c r="D1" s="468"/>
      <c r="E1" s="468"/>
      <c r="F1" s="468"/>
      <c r="G1" s="468"/>
      <c r="H1" s="468"/>
      <c r="I1" s="468"/>
    </row>
    <row r="2" spans="1:9">
      <c r="A2" s="390"/>
      <c r="B2" s="390"/>
      <c r="C2" s="390"/>
      <c r="D2" s="116" t="s">
        <v>173</v>
      </c>
      <c r="E2" s="390"/>
      <c r="F2" s="246"/>
      <c r="G2" s="82"/>
    </row>
    <row r="3" spans="1:9">
      <c r="A3" s="390"/>
      <c r="B3" s="390"/>
      <c r="C3" s="390"/>
      <c r="D3" s="390"/>
      <c r="E3" s="390"/>
      <c r="F3" s="246"/>
      <c r="G3" s="82"/>
    </row>
    <row r="4" spans="1:9">
      <c r="A4" s="469" t="s">
        <v>174</v>
      </c>
      <c r="B4" s="469"/>
      <c r="C4" s="469"/>
      <c r="D4" s="388" t="s">
        <v>175</v>
      </c>
      <c r="E4" s="117"/>
      <c r="F4" s="247"/>
      <c r="G4" s="84"/>
    </row>
    <row r="5" spans="1:9">
      <c r="A5" s="469" t="s">
        <v>176</v>
      </c>
      <c r="B5" s="469"/>
      <c r="C5" s="469"/>
      <c r="D5" s="388" t="s">
        <v>558</v>
      </c>
      <c r="E5" s="117"/>
      <c r="F5" s="247"/>
      <c r="G5" s="84"/>
    </row>
    <row r="6" spans="1:9">
      <c r="A6" s="469" t="s">
        <v>178</v>
      </c>
      <c r="B6" s="469"/>
      <c r="C6" s="469"/>
      <c r="D6" s="388" t="s">
        <v>179</v>
      </c>
      <c r="E6" s="117"/>
      <c r="F6" s="247"/>
      <c r="G6" s="84"/>
    </row>
    <row r="7" spans="1:9">
      <c r="A7" s="469" t="s">
        <v>180</v>
      </c>
      <c r="B7" s="469"/>
      <c r="C7" s="469"/>
      <c r="D7" s="388" t="s">
        <v>610</v>
      </c>
      <c r="E7" s="117"/>
      <c r="F7" s="247"/>
      <c r="G7" s="84"/>
    </row>
    <row r="8" spans="1:9">
      <c r="A8" s="389"/>
      <c r="B8" s="470"/>
      <c r="C8" s="470"/>
      <c r="D8" s="389"/>
      <c r="E8" s="117"/>
      <c r="F8" s="484"/>
      <c r="G8" s="484"/>
    </row>
    <row r="9" spans="1:9">
      <c r="A9" s="87" t="s">
        <v>182</v>
      </c>
      <c r="B9" s="87"/>
      <c r="C9" s="87"/>
      <c r="D9" s="87"/>
      <c r="E9" s="87"/>
      <c r="F9" s="248"/>
      <c r="G9" s="88"/>
    </row>
    <row r="10" spans="1:9">
      <c r="A10" s="87" t="s">
        <v>183</v>
      </c>
      <c r="B10" s="87"/>
      <c r="C10" s="87"/>
      <c r="D10" s="87"/>
      <c r="E10" s="87"/>
      <c r="F10" s="248"/>
      <c r="G10" s="88"/>
    </row>
    <row r="11" spans="1:9">
      <c r="A11" s="87" t="s">
        <v>184</v>
      </c>
      <c r="B11" s="87"/>
      <c r="C11" s="87"/>
      <c r="D11" s="87"/>
      <c r="E11" s="87"/>
      <c r="F11" s="248"/>
      <c r="G11" s="88"/>
    </row>
    <row r="12" spans="1:9">
      <c r="A12" s="388"/>
      <c r="B12" s="388"/>
      <c r="C12" s="388"/>
      <c r="D12" s="388"/>
      <c r="E12" s="388"/>
      <c r="F12" s="249"/>
      <c r="G12" s="83"/>
    </row>
    <row r="13" spans="1:9">
      <c r="A13" s="477" t="s">
        <v>185</v>
      </c>
      <c r="B13" s="477" t="s">
        <v>186</v>
      </c>
      <c r="C13" s="477" t="s">
        <v>187</v>
      </c>
      <c r="D13" s="477" t="s">
        <v>188</v>
      </c>
      <c r="E13" s="477" t="s">
        <v>189</v>
      </c>
      <c r="F13" s="477"/>
      <c r="G13" s="478" t="s">
        <v>166</v>
      </c>
      <c r="H13" s="485" t="s">
        <v>190</v>
      </c>
      <c r="I13" s="486"/>
    </row>
    <row r="14" spans="1:9">
      <c r="A14" s="477"/>
      <c r="B14" s="477"/>
      <c r="C14" s="477"/>
      <c r="D14" s="477"/>
      <c r="E14" s="477"/>
      <c r="F14" s="477"/>
      <c r="G14" s="478"/>
      <c r="H14" s="487" t="s">
        <v>191</v>
      </c>
      <c r="I14" s="488"/>
    </row>
    <row r="15" spans="1:9">
      <c r="A15" s="477"/>
      <c r="B15" s="477"/>
      <c r="C15" s="477"/>
      <c r="D15" s="477"/>
      <c r="E15" s="91" t="s">
        <v>192</v>
      </c>
      <c r="F15" s="250" t="s">
        <v>193</v>
      </c>
      <c r="G15" s="478"/>
      <c r="H15" s="91" t="s">
        <v>194</v>
      </c>
      <c r="I15" s="91" t="s">
        <v>195</v>
      </c>
    </row>
    <row r="16" spans="1:9">
      <c r="A16" s="91" t="s">
        <v>196</v>
      </c>
      <c r="B16" s="91" t="s">
        <v>197</v>
      </c>
      <c r="C16" s="91" t="s">
        <v>198</v>
      </c>
      <c r="D16" s="118" t="s">
        <v>199</v>
      </c>
      <c r="E16" s="118" t="s">
        <v>200</v>
      </c>
      <c r="F16" s="251" t="s">
        <v>201</v>
      </c>
      <c r="G16" s="93" t="s">
        <v>202</v>
      </c>
      <c r="H16" s="119" t="s">
        <v>203</v>
      </c>
      <c r="I16" s="119" t="s">
        <v>204</v>
      </c>
    </row>
    <row r="17" spans="1:9" ht="67.5">
      <c r="A17" s="387">
        <v>1</v>
      </c>
      <c r="B17" s="96" t="s">
        <v>611</v>
      </c>
      <c r="C17" s="114" t="s">
        <v>317</v>
      </c>
      <c r="D17" s="97" t="s">
        <v>612</v>
      </c>
      <c r="E17" s="120"/>
      <c r="F17" s="125"/>
      <c r="G17" s="100">
        <v>225000</v>
      </c>
      <c r="H17" s="100">
        <v>0</v>
      </c>
      <c r="I17" s="100">
        <f t="shared" ref="I17:I24" si="0">5%*G17</f>
        <v>11250</v>
      </c>
    </row>
    <row r="18" spans="1:9" ht="67.5">
      <c r="A18" s="387">
        <v>2</v>
      </c>
      <c r="B18" s="96"/>
      <c r="C18" s="114" t="s">
        <v>317</v>
      </c>
      <c r="D18" s="97" t="s">
        <v>613</v>
      </c>
      <c r="E18" s="120"/>
      <c r="F18" s="125"/>
      <c r="G18" s="100">
        <v>150000</v>
      </c>
      <c r="H18" s="100">
        <v>0</v>
      </c>
      <c r="I18" s="100">
        <f t="shared" si="0"/>
        <v>7500</v>
      </c>
    </row>
    <row r="19" spans="1:9" ht="67.5">
      <c r="A19" s="387">
        <v>3</v>
      </c>
      <c r="B19" s="96"/>
      <c r="C19" s="114" t="s">
        <v>597</v>
      </c>
      <c r="D19" s="97" t="s">
        <v>606</v>
      </c>
      <c r="E19" s="120"/>
      <c r="F19" s="125"/>
      <c r="G19" s="100">
        <v>525000</v>
      </c>
      <c r="H19" s="100">
        <v>0</v>
      </c>
      <c r="I19" s="100">
        <f t="shared" si="0"/>
        <v>26250</v>
      </c>
    </row>
    <row r="20" spans="1:9" ht="67.5">
      <c r="A20" s="387">
        <v>4</v>
      </c>
      <c r="B20" s="96"/>
      <c r="C20" s="114" t="s">
        <v>597</v>
      </c>
      <c r="D20" s="97" t="s">
        <v>607</v>
      </c>
      <c r="E20" s="120"/>
      <c r="F20" s="125"/>
      <c r="G20" s="100">
        <v>825000</v>
      </c>
      <c r="H20" s="100">
        <v>0</v>
      </c>
      <c r="I20" s="100">
        <f t="shared" si="0"/>
        <v>41250</v>
      </c>
    </row>
    <row r="21" spans="1:9" ht="67.5">
      <c r="A21" s="387">
        <v>5</v>
      </c>
      <c r="B21" s="96"/>
      <c r="C21" s="114" t="s">
        <v>317</v>
      </c>
      <c r="D21" s="97" t="s">
        <v>614</v>
      </c>
      <c r="E21" s="120"/>
      <c r="F21" s="125"/>
      <c r="G21" s="100">
        <v>960000</v>
      </c>
      <c r="H21" s="100">
        <v>0</v>
      </c>
      <c r="I21" s="100">
        <f t="shared" si="0"/>
        <v>48000</v>
      </c>
    </row>
    <row r="22" spans="1:9" ht="67.5">
      <c r="A22" s="387">
        <v>6</v>
      </c>
      <c r="B22" s="96"/>
      <c r="C22" s="114" t="s">
        <v>317</v>
      </c>
      <c r="D22" s="97" t="s">
        <v>615</v>
      </c>
      <c r="E22" s="120"/>
      <c r="F22" s="125"/>
      <c r="G22" s="100">
        <v>725000</v>
      </c>
      <c r="H22" s="100">
        <v>0</v>
      </c>
      <c r="I22" s="100">
        <f t="shared" si="0"/>
        <v>36250</v>
      </c>
    </row>
    <row r="23" spans="1:9" ht="67.5">
      <c r="A23" s="387">
        <v>7</v>
      </c>
      <c r="B23" s="96"/>
      <c r="C23" s="114" t="s">
        <v>597</v>
      </c>
      <c r="D23" s="97" t="s">
        <v>608</v>
      </c>
      <c r="E23" s="120"/>
      <c r="F23" s="125"/>
      <c r="G23" s="100">
        <v>2330000</v>
      </c>
      <c r="H23" s="100">
        <v>0</v>
      </c>
      <c r="I23" s="100">
        <f t="shared" si="0"/>
        <v>116500</v>
      </c>
    </row>
    <row r="24" spans="1:9" ht="67.5">
      <c r="A24" s="387">
        <v>8</v>
      </c>
      <c r="B24" s="96"/>
      <c r="C24" s="114" t="s">
        <v>597</v>
      </c>
      <c r="D24" s="97" t="s">
        <v>609</v>
      </c>
      <c r="E24" s="120"/>
      <c r="F24" s="125"/>
      <c r="G24" s="100">
        <v>3750000</v>
      </c>
      <c r="H24" s="100">
        <v>0</v>
      </c>
      <c r="I24" s="100">
        <f t="shared" si="0"/>
        <v>187500</v>
      </c>
    </row>
    <row r="25" spans="1:9">
      <c r="A25" s="476" t="s">
        <v>208</v>
      </c>
      <c r="B25" s="476"/>
      <c r="C25" s="476"/>
      <c r="D25" s="476"/>
      <c r="E25" s="476"/>
      <c r="F25" s="476"/>
      <c r="G25" s="102">
        <f>SUM(G17:G24)</f>
        <v>9490000</v>
      </c>
      <c r="H25" s="102">
        <f>SUM(H17:H21)</f>
        <v>0</v>
      </c>
      <c r="I25" s="102">
        <f>SUM(I17:I24)</f>
        <v>474500</v>
      </c>
    </row>
    <row r="26" spans="1:9">
      <c r="A26" s="385"/>
      <c r="B26" s="385"/>
      <c r="C26" s="105"/>
      <c r="D26" s="105"/>
      <c r="E26" s="111"/>
      <c r="F26" s="252"/>
      <c r="G26" s="108"/>
      <c r="H26" s="122"/>
      <c r="I26" s="122"/>
    </row>
    <row r="27" spans="1:9">
      <c r="A27" s="386" t="s">
        <v>209</v>
      </c>
      <c r="B27" s="110"/>
      <c r="C27" s="105"/>
      <c r="D27" s="105"/>
      <c r="E27" s="111"/>
      <c r="F27" s="253"/>
      <c r="G27" s="108"/>
    </row>
    <row r="28" spans="1:9">
      <c r="A28" s="111" t="s">
        <v>210</v>
      </c>
      <c r="B28" s="110"/>
      <c r="C28" s="105"/>
      <c r="D28" s="105"/>
      <c r="E28" s="123"/>
      <c r="F28" s="253"/>
      <c r="G28" s="108"/>
    </row>
    <row r="29" spans="1:9">
      <c r="A29" s="385"/>
      <c r="B29" s="105"/>
      <c r="C29" s="105"/>
      <c r="D29" s="105"/>
      <c r="E29" s="105"/>
      <c r="F29" s="254"/>
      <c r="G29" s="108"/>
      <c r="H29" s="124"/>
      <c r="I29" s="124"/>
    </row>
    <row r="30" spans="1:9">
      <c r="A30" s="479" t="s">
        <v>211</v>
      </c>
      <c r="B30" s="479"/>
      <c r="C30" s="479"/>
      <c r="D30" s="479"/>
      <c r="E30" s="479"/>
      <c r="F30" s="479"/>
      <c r="G30" s="479"/>
      <c r="H30" s="479"/>
      <c r="I30" s="479"/>
    </row>
    <row r="31" spans="1:9">
      <c r="A31" s="385"/>
      <c r="B31" s="105"/>
      <c r="C31" s="105"/>
      <c r="D31" s="105"/>
      <c r="E31" s="105"/>
      <c r="F31" s="254"/>
      <c r="G31" s="108"/>
      <c r="H31" s="124"/>
      <c r="I31" s="124"/>
    </row>
    <row r="32" spans="1:9">
      <c r="A32" s="480" t="s">
        <v>212</v>
      </c>
      <c r="B32" s="480"/>
      <c r="C32" s="480"/>
      <c r="D32" s="111"/>
      <c r="E32" s="105"/>
      <c r="F32" s="254"/>
      <c r="G32" s="502" t="s">
        <v>213</v>
      </c>
      <c r="H32" s="502"/>
      <c r="I32" s="502"/>
    </row>
    <row r="33" spans="1:9">
      <c r="A33" s="385"/>
      <c r="B33" s="105"/>
      <c r="C33" s="105"/>
      <c r="D33" s="105"/>
      <c r="E33" s="105"/>
      <c r="F33" s="254"/>
      <c r="G33" s="108"/>
      <c r="H33" s="124"/>
      <c r="I33" s="124"/>
    </row>
    <row r="34" spans="1:9">
      <c r="A34" s="385"/>
      <c r="B34" s="105"/>
      <c r="C34" s="105"/>
      <c r="D34" s="105"/>
      <c r="E34" s="105"/>
      <c r="F34" s="254"/>
      <c r="G34" s="108"/>
    </row>
    <row r="35" spans="1:9">
      <c r="A35" s="482" t="s">
        <v>214</v>
      </c>
      <c r="B35" s="482"/>
      <c r="C35" s="482"/>
      <c r="D35" s="105"/>
      <c r="E35" s="105"/>
      <c r="F35" s="254"/>
      <c r="G35" s="482" t="s">
        <v>215</v>
      </c>
      <c r="H35" s="482"/>
      <c r="I35" s="482"/>
    </row>
    <row r="36" spans="1:9">
      <c r="A36" s="480" t="s">
        <v>216</v>
      </c>
      <c r="B36" s="480"/>
      <c r="C36" s="480"/>
      <c r="D36" s="105"/>
      <c r="E36" s="105"/>
      <c r="F36" s="254"/>
      <c r="G36" s="502" t="s">
        <v>217</v>
      </c>
      <c r="H36" s="502"/>
      <c r="I36" s="502"/>
    </row>
  </sheetData>
  <mergeCells count="23">
    <mergeCell ref="A35:C35"/>
    <mergeCell ref="G35:I35"/>
    <mergeCell ref="A36:C36"/>
    <mergeCell ref="G36:I36"/>
    <mergeCell ref="H13:I13"/>
    <mergeCell ref="H14:I14"/>
    <mergeCell ref="A25:F25"/>
    <mergeCell ref="A30:I30"/>
    <mergeCell ref="A32:C32"/>
    <mergeCell ref="G32:I32"/>
    <mergeCell ref="A13:A15"/>
    <mergeCell ref="B13:B15"/>
    <mergeCell ref="C13:C15"/>
    <mergeCell ref="D13:D15"/>
    <mergeCell ref="E13:F14"/>
    <mergeCell ref="G13:G15"/>
    <mergeCell ref="B8:C8"/>
    <mergeCell ref="F8:G8"/>
    <mergeCell ref="A1:I1"/>
    <mergeCell ref="A4:C4"/>
    <mergeCell ref="A5:C5"/>
    <mergeCell ref="A6:C6"/>
    <mergeCell ref="A7:C7"/>
  </mergeCells>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dimension ref="A1:O141"/>
  <sheetViews>
    <sheetView topLeftCell="A112" zoomScale="130" zoomScaleNormal="130" workbookViewId="0">
      <selection activeCell="L121" sqref="L121"/>
    </sheetView>
  </sheetViews>
  <sheetFormatPr defaultRowHeight="15"/>
  <cols>
    <col min="1" max="1" width="4.140625" customWidth="1"/>
    <col min="2" max="2" width="13.140625" customWidth="1"/>
    <col min="3" max="3" width="14.140625" customWidth="1"/>
    <col min="4" max="4" width="27" style="79" customWidth="1"/>
    <col min="5" max="5" width="9.140625" style="79"/>
    <col min="6" max="6" width="8.140625" style="79" customWidth="1"/>
    <col min="7" max="7" width="9.5703125" style="79" bestFit="1" customWidth="1"/>
    <col min="8" max="13" width="9.140625" style="79"/>
    <col min="14" max="14" width="10.28515625" style="79" customWidth="1"/>
    <col min="15" max="15" width="9.140625" style="79"/>
  </cols>
  <sheetData>
    <row r="1" spans="1:9">
      <c r="A1" s="468" t="s">
        <v>172</v>
      </c>
      <c r="B1" s="468"/>
      <c r="C1" s="468"/>
      <c r="D1" s="468"/>
      <c r="E1" s="468"/>
      <c r="F1" s="468"/>
      <c r="G1" s="468"/>
      <c r="H1" s="468"/>
      <c r="I1" s="468"/>
    </row>
    <row r="2" spans="1:9">
      <c r="A2" s="80"/>
      <c r="B2" s="80"/>
      <c r="C2" s="80"/>
      <c r="D2" s="81" t="s">
        <v>173</v>
      </c>
      <c r="E2" s="82"/>
      <c r="F2" s="82"/>
      <c r="G2" s="82"/>
    </row>
    <row r="3" spans="1:9">
      <c r="A3" s="80"/>
      <c r="B3" s="80"/>
      <c r="C3" s="80"/>
      <c r="D3" s="82"/>
      <c r="E3" s="82"/>
      <c r="F3" s="82"/>
      <c r="G3" s="82"/>
    </row>
    <row r="4" spans="1:9">
      <c r="A4" s="469" t="s">
        <v>174</v>
      </c>
      <c r="B4" s="469"/>
      <c r="C4" s="469"/>
      <c r="D4" s="83" t="s">
        <v>175</v>
      </c>
      <c r="E4" s="84"/>
      <c r="F4" s="84"/>
      <c r="G4" s="84"/>
    </row>
    <row r="5" spans="1:9">
      <c r="A5" s="469" t="s">
        <v>176</v>
      </c>
      <c r="B5" s="469"/>
      <c r="C5" s="469"/>
      <c r="D5" s="83" t="s">
        <v>177</v>
      </c>
      <c r="E5" s="84"/>
      <c r="F5" s="84"/>
      <c r="G5" s="84"/>
    </row>
    <row r="6" spans="1:9">
      <c r="A6" s="469" t="s">
        <v>178</v>
      </c>
      <c r="B6" s="469"/>
      <c r="C6" s="469"/>
      <c r="D6" s="83" t="s">
        <v>179</v>
      </c>
      <c r="E6" s="84"/>
      <c r="F6" s="84"/>
      <c r="G6" s="84"/>
    </row>
    <row r="7" spans="1:9">
      <c r="A7" s="469" t="s">
        <v>180</v>
      </c>
      <c r="B7" s="469"/>
      <c r="C7" s="469"/>
      <c r="D7" s="83" t="s">
        <v>181</v>
      </c>
      <c r="E7" s="84"/>
      <c r="F7" s="84"/>
      <c r="G7" s="84"/>
    </row>
    <row r="8" spans="1:9">
      <c r="A8" s="85"/>
      <c r="B8" s="470"/>
      <c r="C8" s="470"/>
      <c r="D8" s="86"/>
      <c r="E8" s="84"/>
      <c r="F8" s="471"/>
      <c r="G8" s="471"/>
    </row>
    <row r="9" spans="1:9">
      <c r="A9" s="87" t="s">
        <v>182</v>
      </c>
      <c r="B9" s="87"/>
      <c r="C9" s="87"/>
      <c r="D9" s="88"/>
      <c r="E9" s="88"/>
      <c r="F9" s="88"/>
      <c r="G9" s="88"/>
    </row>
    <row r="10" spans="1:9">
      <c r="A10" s="87" t="s">
        <v>183</v>
      </c>
      <c r="B10" s="87"/>
      <c r="C10" s="87"/>
      <c r="D10" s="88"/>
      <c r="E10" s="88"/>
      <c r="F10" s="88"/>
      <c r="G10" s="88"/>
    </row>
    <row r="11" spans="1:9">
      <c r="A11" s="87" t="s">
        <v>184</v>
      </c>
      <c r="B11" s="87"/>
      <c r="C11" s="87"/>
      <c r="D11" s="88"/>
      <c r="E11" s="88"/>
      <c r="F11" s="88"/>
      <c r="G11" s="88"/>
    </row>
    <row r="12" spans="1:9">
      <c r="A12" s="89"/>
      <c r="B12" s="89"/>
      <c r="C12" s="89"/>
      <c r="D12" s="83"/>
      <c r="E12" s="83"/>
      <c r="F12" s="83"/>
      <c r="G12" s="83"/>
    </row>
    <row r="13" spans="1:9">
      <c r="A13" s="477" t="s">
        <v>185</v>
      </c>
      <c r="B13" s="477" t="s">
        <v>186</v>
      </c>
      <c r="C13" s="477" t="s">
        <v>187</v>
      </c>
      <c r="D13" s="478" t="s">
        <v>188</v>
      </c>
      <c r="E13" s="478" t="s">
        <v>189</v>
      </c>
      <c r="F13" s="478"/>
      <c r="G13" s="478" t="s">
        <v>166</v>
      </c>
      <c r="H13" s="472" t="s">
        <v>190</v>
      </c>
      <c r="I13" s="473"/>
    </row>
    <row r="14" spans="1:9">
      <c r="A14" s="477"/>
      <c r="B14" s="477"/>
      <c r="C14" s="477"/>
      <c r="D14" s="478"/>
      <c r="E14" s="478"/>
      <c r="F14" s="478"/>
      <c r="G14" s="478"/>
      <c r="H14" s="474" t="s">
        <v>191</v>
      </c>
      <c r="I14" s="475"/>
    </row>
    <row r="15" spans="1:9">
      <c r="A15" s="477"/>
      <c r="B15" s="477"/>
      <c r="C15" s="477"/>
      <c r="D15" s="478"/>
      <c r="E15" s="90" t="s">
        <v>192</v>
      </c>
      <c r="F15" s="90" t="s">
        <v>193</v>
      </c>
      <c r="G15" s="478"/>
      <c r="H15" s="90" t="s">
        <v>194</v>
      </c>
      <c r="I15" s="90" t="s">
        <v>195</v>
      </c>
    </row>
    <row r="16" spans="1:9">
      <c r="A16" s="91" t="s">
        <v>196</v>
      </c>
      <c r="B16" s="91" t="s">
        <v>197</v>
      </c>
      <c r="C16" s="91" t="s">
        <v>198</v>
      </c>
      <c r="D16" s="92" t="s">
        <v>199</v>
      </c>
      <c r="E16" s="92" t="s">
        <v>200</v>
      </c>
      <c r="F16" s="92" t="s">
        <v>201</v>
      </c>
      <c r="G16" s="93" t="s">
        <v>202</v>
      </c>
      <c r="H16" s="94" t="s">
        <v>203</v>
      </c>
      <c r="I16" s="94" t="s">
        <v>204</v>
      </c>
    </row>
    <row r="17" spans="1:9" ht="47.25" customHeight="1">
      <c r="A17" s="95">
        <v>1</v>
      </c>
      <c r="B17" s="96" t="s">
        <v>205</v>
      </c>
      <c r="C17" s="97" t="s">
        <v>206</v>
      </c>
      <c r="D17" s="97" t="s">
        <v>207</v>
      </c>
      <c r="E17" s="98"/>
      <c r="F17" s="99">
        <v>1</v>
      </c>
      <c r="G17" s="100">
        <v>1605000</v>
      </c>
      <c r="H17" s="101">
        <v>0</v>
      </c>
      <c r="I17" s="101">
        <v>0</v>
      </c>
    </row>
    <row r="18" spans="1:9" ht="20.25" customHeight="1">
      <c r="A18" s="476" t="s">
        <v>208</v>
      </c>
      <c r="B18" s="476"/>
      <c r="C18" s="476"/>
      <c r="D18" s="476"/>
      <c r="E18" s="476"/>
      <c r="F18" s="476"/>
      <c r="G18" s="102">
        <f>SUM(G17:G17)</f>
        <v>1605000</v>
      </c>
      <c r="H18" s="103">
        <f>SUM(H17:H17)</f>
        <v>0</v>
      </c>
      <c r="I18" s="103">
        <f>SUM(I17:I17)</f>
        <v>0</v>
      </c>
    </row>
    <row r="19" spans="1:9">
      <c r="A19" s="104"/>
      <c r="B19" s="104"/>
      <c r="C19" s="105"/>
      <c r="D19" s="106"/>
      <c r="E19" s="107"/>
      <c r="F19" s="107"/>
      <c r="G19" s="108"/>
      <c r="H19" s="108"/>
      <c r="I19" s="108"/>
    </row>
    <row r="20" spans="1:9">
      <c r="A20" s="109" t="s">
        <v>209</v>
      </c>
      <c r="B20" s="110"/>
      <c r="C20" s="105"/>
      <c r="D20" s="106"/>
      <c r="E20" s="107"/>
      <c r="F20" s="108"/>
      <c r="G20" s="108"/>
    </row>
    <row r="21" spans="1:9">
      <c r="A21" s="111" t="s">
        <v>210</v>
      </c>
      <c r="B21" s="110"/>
      <c r="C21" s="105"/>
      <c r="D21" s="106"/>
      <c r="E21" s="112"/>
      <c r="F21" s="108"/>
      <c r="G21" s="108"/>
    </row>
    <row r="22" spans="1:9">
      <c r="A22" s="104"/>
      <c r="B22" s="105"/>
      <c r="C22" s="105"/>
      <c r="D22" s="106"/>
      <c r="E22" s="106"/>
      <c r="F22" s="106"/>
      <c r="G22" s="108"/>
      <c r="H22" s="113"/>
      <c r="I22" s="113"/>
    </row>
    <row r="23" spans="1:9">
      <c r="A23" s="479" t="s">
        <v>211</v>
      </c>
      <c r="B23" s="479"/>
      <c r="C23" s="479"/>
      <c r="D23" s="479"/>
      <c r="E23" s="479"/>
      <c r="F23" s="479"/>
      <c r="G23" s="479"/>
      <c r="H23" s="479"/>
      <c r="I23" s="479"/>
    </row>
    <row r="24" spans="1:9">
      <c r="A24" s="104"/>
      <c r="B24" s="105"/>
      <c r="C24" s="105"/>
      <c r="D24" s="106"/>
      <c r="E24" s="106"/>
      <c r="F24" s="106"/>
      <c r="G24" s="108"/>
      <c r="H24" s="113"/>
      <c r="I24" s="113"/>
    </row>
    <row r="25" spans="1:9">
      <c r="A25" s="480" t="s">
        <v>212</v>
      </c>
      <c r="B25" s="480"/>
      <c r="C25" s="480"/>
      <c r="D25" s="107"/>
      <c r="E25" s="106"/>
      <c r="F25" s="106"/>
      <c r="G25" s="481" t="s">
        <v>213</v>
      </c>
      <c r="H25" s="481"/>
      <c r="I25" s="481"/>
    </row>
    <row r="26" spans="1:9">
      <c r="A26" s="104"/>
      <c r="B26" s="105"/>
      <c r="C26" s="105"/>
      <c r="D26" s="106"/>
      <c r="E26" s="106"/>
      <c r="F26" s="106"/>
      <c r="G26" s="108"/>
      <c r="H26" s="113"/>
      <c r="I26" s="113"/>
    </row>
    <row r="27" spans="1:9">
      <c r="A27" s="104"/>
      <c r="B27" s="105"/>
      <c r="C27" s="105"/>
      <c r="D27" s="106"/>
      <c r="E27" s="106"/>
      <c r="F27" s="106"/>
      <c r="G27" s="108"/>
    </row>
    <row r="28" spans="1:9">
      <c r="A28" s="482" t="s">
        <v>214</v>
      </c>
      <c r="B28" s="482"/>
      <c r="C28" s="482"/>
      <c r="D28" s="106"/>
      <c r="E28" s="106"/>
      <c r="F28" s="106"/>
      <c r="G28" s="483" t="s">
        <v>215</v>
      </c>
      <c r="H28" s="483"/>
      <c r="I28" s="483"/>
    </row>
    <row r="29" spans="1:9">
      <c r="A29" s="480" t="s">
        <v>216</v>
      </c>
      <c r="B29" s="480"/>
      <c r="C29" s="480"/>
      <c r="D29" s="106"/>
      <c r="E29" s="106"/>
      <c r="F29" s="106"/>
      <c r="G29" s="481" t="s">
        <v>217</v>
      </c>
      <c r="H29" s="481"/>
      <c r="I29" s="481"/>
    </row>
    <row r="60" spans="1:9">
      <c r="A60" s="468" t="s">
        <v>172</v>
      </c>
      <c r="B60" s="468"/>
      <c r="C60" s="468"/>
      <c r="D60" s="468"/>
      <c r="E60" s="468"/>
      <c r="F60" s="468"/>
      <c r="G60" s="468"/>
      <c r="H60" s="468"/>
      <c r="I60" s="468"/>
    </row>
    <row r="61" spans="1:9">
      <c r="A61" s="80"/>
      <c r="B61" s="80"/>
      <c r="C61" s="80"/>
      <c r="D61" s="81" t="s">
        <v>173</v>
      </c>
      <c r="E61" s="82"/>
      <c r="F61" s="82"/>
      <c r="G61" s="82"/>
    </row>
    <row r="62" spans="1:9">
      <c r="A62" s="80"/>
      <c r="B62" s="80"/>
      <c r="C62" s="80"/>
      <c r="D62" s="82"/>
      <c r="E62" s="82"/>
      <c r="F62" s="82"/>
      <c r="G62" s="82"/>
    </row>
    <row r="63" spans="1:9">
      <c r="A63" s="469" t="s">
        <v>174</v>
      </c>
      <c r="B63" s="469"/>
      <c r="C63" s="469"/>
      <c r="D63" s="83" t="s">
        <v>175</v>
      </c>
      <c r="E63" s="84"/>
      <c r="F63" s="84"/>
      <c r="G63" s="84"/>
    </row>
    <row r="64" spans="1:9">
      <c r="A64" s="469" t="s">
        <v>176</v>
      </c>
      <c r="B64" s="469"/>
      <c r="C64" s="469"/>
      <c r="D64" s="83" t="s">
        <v>218</v>
      </c>
      <c r="E64" s="84"/>
      <c r="F64" s="84"/>
      <c r="G64" s="84"/>
    </row>
    <row r="65" spans="1:9">
      <c r="A65" s="469" t="s">
        <v>178</v>
      </c>
      <c r="B65" s="469"/>
      <c r="C65" s="469"/>
      <c r="D65" s="83" t="s">
        <v>179</v>
      </c>
      <c r="E65" s="84"/>
      <c r="F65" s="84"/>
      <c r="G65" s="84"/>
    </row>
    <row r="66" spans="1:9">
      <c r="A66" s="469" t="s">
        <v>180</v>
      </c>
      <c r="B66" s="469"/>
      <c r="C66" s="469"/>
      <c r="D66" s="83" t="s">
        <v>219</v>
      </c>
      <c r="E66" s="84"/>
      <c r="F66" s="84"/>
      <c r="G66" s="84"/>
    </row>
    <row r="67" spans="1:9">
      <c r="A67" s="85"/>
      <c r="B67" s="470"/>
      <c r="C67" s="470"/>
      <c r="D67" s="86"/>
      <c r="E67" s="84"/>
      <c r="F67" s="471"/>
      <c r="G67" s="471"/>
    </row>
    <row r="68" spans="1:9">
      <c r="A68" s="87" t="s">
        <v>182</v>
      </c>
      <c r="B68" s="87"/>
      <c r="C68" s="87"/>
      <c r="D68" s="88"/>
      <c r="E68" s="88"/>
      <c r="F68" s="88"/>
      <c r="G68" s="88"/>
    </row>
    <row r="69" spans="1:9">
      <c r="A69" s="87" t="s">
        <v>183</v>
      </c>
      <c r="B69" s="87"/>
      <c r="C69" s="87"/>
      <c r="D69" s="88"/>
      <c r="E69" s="88"/>
      <c r="F69" s="88"/>
      <c r="G69" s="88"/>
    </row>
    <row r="70" spans="1:9">
      <c r="A70" s="87" t="s">
        <v>184</v>
      </c>
      <c r="B70" s="87"/>
      <c r="C70" s="87"/>
      <c r="D70" s="88"/>
      <c r="E70" s="88"/>
      <c r="F70" s="88"/>
      <c r="G70" s="88"/>
    </row>
    <row r="71" spans="1:9">
      <c r="A71" s="89"/>
      <c r="B71" s="89"/>
      <c r="C71" s="89"/>
      <c r="D71" s="83"/>
      <c r="E71" s="83"/>
      <c r="F71" s="83"/>
      <c r="G71" s="83"/>
    </row>
    <row r="72" spans="1:9">
      <c r="A72" s="477" t="s">
        <v>185</v>
      </c>
      <c r="B72" s="477" t="s">
        <v>186</v>
      </c>
      <c r="C72" s="477" t="s">
        <v>187</v>
      </c>
      <c r="D72" s="478" t="s">
        <v>188</v>
      </c>
      <c r="E72" s="478" t="s">
        <v>189</v>
      </c>
      <c r="F72" s="478"/>
      <c r="G72" s="478" t="s">
        <v>166</v>
      </c>
      <c r="H72" s="472" t="s">
        <v>190</v>
      </c>
      <c r="I72" s="473"/>
    </row>
    <row r="73" spans="1:9">
      <c r="A73" s="477"/>
      <c r="B73" s="477"/>
      <c r="C73" s="477"/>
      <c r="D73" s="478"/>
      <c r="E73" s="478"/>
      <c r="F73" s="478"/>
      <c r="G73" s="478"/>
      <c r="H73" s="474" t="s">
        <v>191</v>
      </c>
      <c r="I73" s="475"/>
    </row>
    <row r="74" spans="1:9">
      <c r="A74" s="477"/>
      <c r="B74" s="477"/>
      <c r="C74" s="477"/>
      <c r="D74" s="478"/>
      <c r="E74" s="90" t="s">
        <v>192</v>
      </c>
      <c r="F74" s="90" t="s">
        <v>193</v>
      </c>
      <c r="G74" s="478"/>
      <c r="H74" s="90" t="s">
        <v>194</v>
      </c>
      <c r="I74" s="90" t="s">
        <v>195</v>
      </c>
    </row>
    <row r="75" spans="1:9">
      <c r="A75" s="91" t="s">
        <v>196</v>
      </c>
      <c r="B75" s="91" t="s">
        <v>197</v>
      </c>
      <c r="C75" s="91" t="s">
        <v>198</v>
      </c>
      <c r="D75" s="92" t="s">
        <v>199</v>
      </c>
      <c r="E75" s="92" t="s">
        <v>200</v>
      </c>
      <c r="F75" s="92" t="s">
        <v>201</v>
      </c>
      <c r="G75" s="93" t="s">
        <v>202</v>
      </c>
      <c r="H75" s="94" t="s">
        <v>203</v>
      </c>
      <c r="I75" s="94" t="s">
        <v>204</v>
      </c>
    </row>
    <row r="76" spans="1:9" ht="69" customHeight="1">
      <c r="A76" s="95">
        <v>1</v>
      </c>
      <c r="B76" s="96" t="s">
        <v>220</v>
      </c>
      <c r="C76" s="114" t="s">
        <v>221</v>
      </c>
      <c r="D76" s="97" t="s">
        <v>222</v>
      </c>
      <c r="E76" s="98"/>
      <c r="F76" s="99">
        <v>2</v>
      </c>
      <c r="G76" s="100">
        <v>100000</v>
      </c>
      <c r="H76" s="101">
        <v>0</v>
      </c>
      <c r="I76" s="101">
        <v>0</v>
      </c>
    </row>
    <row r="77" spans="1:9" ht="69" customHeight="1">
      <c r="A77" s="95">
        <v>2</v>
      </c>
      <c r="B77" s="96"/>
      <c r="C77" s="114" t="s">
        <v>223</v>
      </c>
      <c r="D77" s="97" t="s">
        <v>224</v>
      </c>
      <c r="E77" s="98"/>
      <c r="F77" s="99">
        <v>3</v>
      </c>
      <c r="G77" s="100">
        <v>600000</v>
      </c>
      <c r="H77" s="101">
        <v>0</v>
      </c>
      <c r="I77" s="101">
        <v>0</v>
      </c>
    </row>
    <row r="78" spans="1:9" ht="69" customHeight="1">
      <c r="A78" s="95">
        <v>3</v>
      </c>
      <c r="B78" s="96"/>
      <c r="C78" s="114" t="s">
        <v>225</v>
      </c>
      <c r="D78" s="97" t="s">
        <v>226</v>
      </c>
      <c r="E78" s="98"/>
      <c r="F78" s="99">
        <v>4</v>
      </c>
      <c r="G78" s="100">
        <v>550000</v>
      </c>
      <c r="H78" s="101">
        <v>0</v>
      </c>
      <c r="I78" s="101">
        <v>0</v>
      </c>
    </row>
    <row r="79" spans="1:9" ht="75" customHeight="1">
      <c r="A79" s="95">
        <v>4</v>
      </c>
      <c r="B79" s="96"/>
      <c r="C79" s="114" t="s">
        <v>227</v>
      </c>
      <c r="D79" s="97" t="s">
        <v>228</v>
      </c>
      <c r="E79" s="98"/>
      <c r="F79" s="99">
        <v>5</v>
      </c>
      <c r="G79" s="100">
        <v>360000</v>
      </c>
      <c r="H79" s="101">
        <v>0</v>
      </c>
      <c r="I79" s="101">
        <v>0</v>
      </c>
    </row>
    <row r="80" spans="1:9" ht="67.5" customHeight="1">
      <c r="A80" s="95">
        <v>5</v>
      </c>
      <c r="B80" s="96"/>
      <c r="C80" s="114" t="s">
        <v>229</v>
      </c>
      <c r="D80" s="97" t="s">
        <v>230</v>
      </c>
      <c r="E80" s="98"/>
      <c r="F80" s="99">
        <v>6</v>
      </c>
      <c r="G80" s="100">
        <v>370000</v>
      </c>
      <c r="H80" s="101">
        <v>0</v>
      </c>
      <c r="I80" s="101">
        <v>0</v>
      </c>
    </row>
    <row r="81" spans="1:9" ht="78" customHeight="1">
      <c r="A81" s="95">
        <v>6</v>
      </c>
      <c r="B81" s="96"/>
      <c r="C81" s="114" t="s">
        <v>231</v>
      </c>
      <c r="D81" s="97" t="s">
        <v>232</v>
      </c>
      <c r="E81" s="98"/>
      <c r="F81" s="99">
        <v>7</v>
      </c>
      <c r="G81" s="100">
        <v>100000</v>
      </c>
      <c r="H81" s="101">
        <v>0</v>
      </c>
      <c r="I81" s="101">
        <v>0</v>
      </c>
    </row>
    <row r="82" spans="1:9" ht="68.25" customHeight="1">
      <c r="A82" s="95">
        <v>7</v>
      </c>
      <c r="B82" s="96"/>
      <c r="C82" s="114" t="s">
        <v>233</v>
      </c>
      <c r="D82" s="97" t="s">
        <v>234</v>
      </c>
      <c r="E82" s="98"/>
      <c r="F82" s="99">
        <v>8</v>
      </c>
      <c r="G82" s="100">
        <v>600000</v>
      </c>
      <c r="H82" s="101">
        <v>0</v>
      </c>
      <c r="I82" s="101">
        <v>0</v>
      </c>
    </row>
    <row r="83" spans="1:9" ht="66" customHeight="1">
      <c r="A83" s="95">
        <v>8</v>
      </c>
      <c r="B83" s="96"/>
      <c r="C83" s="114" t="s">
        <v>233</v>
      </c>
      <c r="D83" s="97" t="s">
        <v>235</v>
      </c>
      <c r="E83" s="98"/>
      <c r="F83" s="99">
        <v>9</v>
      </c>
      <c r="G83" s="100">
        <v>550000</v>
      </c>
      <c r="H83" s="101">
        <v>0</v>
      </c>
      <c r="I83" s="101">
        <v>0</v>
      </c>
    </row>
    <row r="84" spans="1:9" ht="65.25" customHeight="1">
      <c r="A84" s="95">
        <v>9</v>
      </c>
      <c r="B84" s="96"/>
      <c r="C84" s="114" t="s">
        <v>236</v>
      </c>
      <c r="D84" s="97" t="s">
        <v>237</v>
      </c>
      <c r="E84" s="98"/>
      <c r="F84" s="99">
        <v>10</v>
      </c>
      <c r="G84" s="100">
        <v>100000</v>
      </c>
      <c r="H84" s="101">
        <v>0</v>
      </c>
      <c r="I84" s="101">
        <v>0</v>
      </c>
    </row>
    <row r="85" spans="1:9" ht="65.25" customHeight="1">
      <c r="A85" s="95">
        <v>10</v>
      </c>
      <c r="B85" s="96"/>
      <c r="C85" s="114" t="s">
        <v>238</v>
      </c>
      <c r="D85" s="97" t="s">
        <v>239</v>
      </c>
      <c r="E85" s="98"/>
      <c r="F85" s="99">
        <v>11</v>
      </c>
      <c r="G85" s="100">
        <v>370000</v>
      </c>
      <c r="H85" s="101">
        <v>0</v>
      </c>
      <c r="I85" s="101">
        <v>0</v>
      </c>
    </row>
    <row r="86" spans="1:9" ht="65.25" customHeight="1">
      <c r="A86" s="95">
        <v>11</v>
      </c>
      <c r="B86" s="96"/>
      <c r="C86" s="114" t="s">
        <v>231</v>
      </c>
      <c r="D86" s="97" t="s">
        <v>240</v>
      </c>
      <c r="E86" s="98"/>
      <c r="F86" s="99">
        <v>12</v>
      </c>
      <c r="G86" s="100">
        <v>350000</v>
      </c>
      <c r="H86" s="101">
        <v>0</v>
      </c>
      <c r="I86" s="101">
        <v>0</v>
      </c>
    </row>
    <row r="87" spans="1:9" ht="69" customHeight="1">
      <c r="A87" s="95">
        <v>12</v>
      </c>
      <c r="B87" s="96"/>
      <c r="C87" s="114" t="s">
        <v>238</v>
      </c>
      <c r="D87" s="97" t="s">
        <v>241</v>
      </c>
      <c r="E87" s="98"/>
      <c r="F87" s="99">
        <v>13</v>
      </c>
      <c r="G87" s="100">
        <v>360000</v>
      </c>
      <c r="H87" s="101">
        <v>0</v>
      </c>
      <c r="I87" s="101">
        <v>0</v>
      </c>
    </row>
    <row r="88" spans="1:9" ht="68.25" customHeight="1">
      <c r="A88" s="95">
        <v>13</v>
      </c>
      <c r="B88" s="96"/>
      <c r="C88" s="114" t="s">
        <v>236</v>
      </c>
      <c r="D88" s="97" t="s">
        <v>242</v>
      </c>
      <c r="E88" s="98"/>
      <c r="F88" s="99">
        <v>14</v>
      </c>
      <c r="G88" s="100">
        <v>100000</v>
      </c>
      <c r="H88" s="101">
        <v>0</v>
      </c>
      <c r="I88" s="101">
        <v>0</v>
      </c>
    </row>
    <row r="89" spans="1:9" ht="69" customHeight="1">
      <c r="A89" s="95">
        <v>14</v>
      </c>
      <c r="B89" s="96"/>
      <c r="C89" s="114" t="s">
        <v>238</v>
      </c>
      <c r="D89" s="97" t="s">
        <v>243</v>
      </c>
      <c r="E89" s="98"/>
      <c r="F89" s="99">
        <v>15</v>
      </c>
      <c r="G89" s="100">
        <v>360000</v>
      </c>
      <c r="H89" s="101">
        <v>0</v>
      </c>
      <c r="I89" s="101">
        <v>0</v>
      </c>
    </row>
    <row r="90" spans="1:9" ht="78" customHeight="1">
      <c r="A90" s="95">
        <v>15</v>
      </c>
      <c r="B90" s="96"/>
      <c r="C90" s="114" t="s">
        <v>236</v>
      </c>
      <c r="D90" s="97" t="s">
        <v>244</v>
      </c>
      <c r="E90" s="98"/>
      <c r="F90" s="99">
        <v>16</v>
      </c>
      <c r="G90" s="100">
        <v>100000</v>
      </c>
      <c r="H90" s="101">
        <v>0</v>
      </c>
      <c r="I90" s="101">
        <v>0</v>
      </c>
    </row>
    <row r="91" spans="1:9" ht="67.5" customHeight="1">
      <c r="A91" s="95">
        <v>16</v>
      </c>
      <c r="B91" s="96"/>
      <c r="C91" s="114" t="s">
        <v>238</v>
      </c>
      <c r="D91" s="97" t="s">
        <v>245</v>
      </c>
      <c r="E91" s="98"/>
      <c r="F91" s="99">
        <v>17</v>
      </c>
      <c r="G91" s="100">
        <v>370000</v>
      </c>
      <c r="H91" s="101" t="s">
        <v>246</v>
      </c>
      <c r="I91" s="101" t="s">
        <v>246</v>
      </c>
    </row>
    <row r="92" spans="1:9" ht="69.75" customHeight="1">
      <c r="A92" s="95">
        <v>17</v>
      </c>
      <c r="B92" s="96"/>
      <c r="C92" s="114" t="s">
        <v>236</v>
      </c>
      <c r="D92" s="97" t="s">
        <v>247</v>
      </c>
      <c r="E92" s="98"/>
      <c r="F92" s="99">
        <v>18</v>
      </c>
      <c r="G92" s="100">
        <v>100000</v>
      </c>
      <c r="H92" s="101" t="s">
        <v>246</v>
      </c>
      <c r="I92" s="101" t="s">
        <v>246</v>
      </c>
    </row>
    <row r="93" spans="1:9" ht="69.75" customHeight="1">
      <c r="A93" s="95">
        <v>18</v>
      </c>
      <c r="B93" s="96"/>
      <c r="C93" s="114" t="s">
        <v>233</v>
      </c>
      <c r="D93" s="97" t="s">
        <v>248</v>
      </c>
      <c r="E93" s="98"/>
      <c r="F93" s="99">
        <v>19</v>
      </c>
      <c r="G93" s="100">
        <v>600000</v>
      </c>
      <c r="H93" s="101" t="s">
        <v>246</v>
      </c>
      <c r="I93" s="101" t="s">
        <v>246</v>
      </c>
    </row>
    <row r="94" spans="1:9" ht="78" customHeight="1">
      <c r="A94" s="95">
        <v>19</v>
      </c>
      <c r="B94" s="96"/>
      <c r="C94" s="114" t="s">
        <v>233</v>
      </c>
      <c r="D94" s="97" t="s">
        <v>249</v>
      </c>
      <c r="E94" s="98"/>
      <c r="F94" s="99">
        <v>20</v>
      </c>
      <c r="G94" s="100">
        <v>550000</v>
      </c>
      <c r="H94" s="101" t="s">
        <v>246</v>
      </c>
      <c r="I94" s="101" t="s">
        <v>246</v>
      </c>
    </row>
    <row r="95" spans="1:9">
      <c r="A95" s="476" t="s">
        <v>208</v>
      </c>
      <c r="B95" s="476"/>
      <c r="C95" s="476"/>
      <c r="D95" s="476"/>
      <c r="E95" s="476"/>
      <c r="F95" s="476"/>
      <c r="G95" s="102">
        <f>SUM(G76:G94)</f>
        <v>6590000</v>
      </c>
      <c r="H95" s="103">
        <f>SUM(H76:H76)</f>
        <v>0</v>
      </c>
      <c r="I95" s="103">
        <f>SUM(I76:I76)</f>
        <v>0</v>
      </c>
    </row>
    <row r="96" spans="1:9">
      <c r="A96" s="104"/>
      <c r="B96" s="104"/>
      <c r="C96" s="105"/>
      <c r="D96" s="106"/>
      <c r="E96" s="107"/>
      <c r="F96" s="107"/>
      <c r="G96" s="108"/>
      <c r="H96" s="108"/>
      <c r="I96" s="108"/>
    </row>
    <row r="97" spans="1:9">
      <c r="A97" s="109" t="s">
        <v>209</v>
      </c>
      <c r="B97" s="110"/>
      <c r="C97" s="105"/>
      <c r="D97" s="106"/>
      <c r="E97" s="107"/>
      <c r="F97" s="108"/>
      <c r="G97" s="108"/>
    </row>
    <row r="98" spans="1:9">
      <c r="A98" s="111" t="s">
        <v>210</v>
      </c>
      <c r="B98" s="110"/>
      <c r="C98" s="105"/>
      <c r="D98" s="106"/>
      <c r="E98" s="112"/>
      <c r="F98" s="108"/>
      <c r="G98" s="108"/>
    </row>
    <row r="99" spans="1:9">
      <c r="A99" s="104"/>
      <c r="B99" s="105"/>
      <c r="C99" s="105"/>
      <c r="D99" s="106"/>
      <c r="E99" s="106"/>
      <c r="F99" s="106"/>
      <c r="G99" s="108"/>
      <c r="H99" s="113"/>
      <c r="I99" s="113"/>
    </row>
    <row r="100" spans="1:9">
      <c r="A100" s="479" t="s">
        <v>211</v>
      </c>
      <c r="B100" s="479"/>
      <c r="C100" s="479"/>
      <c r="D100" s="479"/>
      <c r="E100" s="479"/>
      <c r="F100" s="479"/>
      <c r="G100" s="479"/>
      <c r="H100" s="479"/>
      <c r="I100" s="479"/>
    </row>
    <row r="101" spans="1:9">
      <c r="A101" s="104"/>
      <c r="B101" s="105"/>
      <c r="C101" s="105"/>
      <c r="D101" s="106"/>
      <c r="E101" s="106"/>
      <c r="F101" s="106"/>
      <c r="G101" s="108"/>
      <c r="H101" s="113"/>
      <c r="I101" s="113"/>
    </row>
    <row r="102" spans="1:9">
      <c r="A102" s="480" t="s">
        <v>212</v>
      </c>
      <c r="B102" s="480"/>
      <c r="C102" s="480"/>
      <c r="D102" s="107"/>
      <c r="E102" s="106"/>
      <c r="F102" s="106"/>
      <c r="G102" s="481" t="s">
        <v>213</v>
      </c>
      <c r="H102" s="481"/>
      <c r="I102" s="481"/>
    </row>
    <row r="103" spans="1:9">
      <c r="A103" s="104"/>
      <c r="B103" s="105"/>
      <c r="C103" s="105"/>
      <c r="D103" s="106"/>
      <c r="E103" s="106"/>
      <c r="F103" s="106"/>
      <c r="G103" s="108"/>
      <c r="H103" s="113"/>
      <c r="I103" s="113"/>
    </row>
    <row r="104" spans="1:9">
      <c r="A104" s="104"/>
      <c r="B104" s="105"/>
      <c r="C104" s="105"/>
      <c r="D104" s="106"/>
      <c r="E104" s="106"/>
      <c r="F104" s="106"/>
      <c r="G104" s="108"/>
    </row>
    <row r="105" spans="1:9">
      <c r="A105" s="482" t="s">
        <v>214</v>
      </c>
      <c r="B105" s="482"/>
      <c r="C105" s="482"/>
      <c r="D105" s="106"/>
      <c r="E105" s="106"/>
      <c r="F105" s="106"/>
      <c r="G105" s="483" t="s">
        <v>215</v>
      </c>
      <c r="H105" s="483"/>
      <c r="I105" s="483"/>
    </row>
    <row r="106" spans="1:9">
      <c r="A106" s="480" t="s">
        <v>216</v>
      </c>
      <c r="B106" s="480"/>
      <c r="C106" s="480"/>
      <c r="D106" s="106"/>
      <c r="E106" s="106"/>
      <c r="F106" s="106"/>
      <c r="G106" s="481" t="s">
        <v>217</v>
      </c>
      <c r="H106" s="481"/>
      <c r="I106" s="481"/>
    </row>
    <row r="107" spans="1:9">
      <c r="A107" s="104"/>
      <c r="B107" s="104"/>
      <c r="C107" s="104"/>
      <c r="D107" s="106"/>
      <c r="E107" s="106"/>
      <c r="F107" s="106"/>
      <c r="G107" s="115"/>
      <c r="H107" s="115"/>
      <c r="I107" s="115"/>
    </row>
    <row r="108" spans="1:9">
      <c r="A108" s="104"/>
      <c r="B108" s="104"/>
      <c r="C108" s="104"/>
      <c r="D108" s="106"/>
      <c r="E108" s="106"/>
      <c r="F108" s="106"/>
      <c r="G108" s="115"/>
      <c r="H108" s="115"/>
      <c r="I108" s="115"/>
    </row>
    <row r="109" spans="1:9">
      <c r="A109" s="104"/>
      <c r="B109" s="104"/>
      <c r="C109" s="104"/>
      <c r="D109" s="106"/>
      <c r="E109" s="106"/>
      <c r="F109" s="106"/>
      <c r="G109" s="115"/>
      <c r="H109" s="115"/>
      <c r="I109" s="115"/>
    </row>
    <row r="110" spans="1:9">
      <c r="A110" s="468" t="s">
        <v>172</v>
      </c>
      <c r="B110" s="468"/>
      <c r="C110" s="468"/>
      <c r="D110" s="468"/>
      <c r="E110" s="468"/>
      <c r="F110" s="468"/>
      <c r="G110" s="468"/>
      <c r="H110" s="468"/>
      <c r="I110" s="468"/>
    </row>
    <row r="111" spans="1:9">
      <c r="A111" s="80"/>
      <c r="B111" s="80"/>
      <c r="C111" s="80"/>
      <c r="D111" s="81" t="s">
        <v>173</v>
      </c>
      <c r="E111" s="82"/>
      <c r="F111" s="82"/>
      <c r="G111" s="82"/>
    </row>
    <row r="112" spans="1:9">
      <c r="A112" s="80"/>
      <c r="B112" s="80"/>
      <c r="C112" s="80"/>
      <c r="D112" s="82"/>
      <c r="E112" s="82"/>
      <c r="F112" s="82"/>
      <c r="G112" s="82"/>
    </row>
    <row r="113" spans="1:9">
      <c r="A113" s="469" t="s">
        <v>174</v>
      </c>
      <c r="B113" s="469"/>
      <c r="C113" s="469"/>
      <c r="D113" s="83" t="s">
        <v>175</v>
      </c>
      <c r="E113" s="84"/>
      <c r="F113" s="84"/>
      <c r="G113" s="84"/>
    </row>
    <row r="114" spans="1:9">
      <c r="A114" s="469" t="s">
        <v>176</v>
      </c>
      <c r="B114" s="469"/>
      <c r="C114" s="469"/>
      <c r="D114" s="83" t="s">
        <v>218</v>
      </c>
      <c r="E114" s="84"/>
      <c r="F114" s="84"/>
      <c r="G114" s="84"/>
    </row>
    <row r="115" spans="1:9">
      <c r="A115" s="469" t="s">
        <v>178</v>
      </c>
      <c r="B115" s="469"/>
      <c r="C115" s="469"/>
      <c r="D115" s="83" t="s">
        <v>179</v>
      </c>
      <c r="E115" s="84"/>
      <c r="F115" s="84"/>
      <c r="G115" s="84"/>
    </row>
    <row r="116" spans="1:9">
      <c r="A116" s="469" t="s">
        <v>180</v>
      </c>
      <c r="B116" s="469"/>
      <c r="C116" s="469"/>
      <c r="D116" s="83" t="s">
        <v>250</v>
      </c>
      <c r="E116" s="84"/>
      <c r="F116" s="84"/>
      <c r="G116" s="84"/>
    </row>
    <row r="117" spans="1:9">
      <c r="A117" s="85"/>
      <c r="B117" s="470"/>
      <c r="C117" s="470"/>
      <c r="D117" s="86"/>
      <c r="E117" s="84"/>
      <c r="F117" s="471"/>
      <c r="G117" s="471"/>
    </row>
    <row r="118" spans="1:9">
      <c r="A118" s="87" t="s">
        <v>182</v>
      </c>
      <c r="B118" s="87"/>
      <c r="C118" s="87"/>
      <c r="D118" s="88"/>
      <c r="E118" s="88"/>
      <c r="F118" s="88"/>
      <c r="G118" s="88"/>
    </row>
    <row r="119" spans="1:9">
      <c r="A119" s="87" t="s">
        <v>183</v>
      </c>
      <c r="B119" s="87"/>
      <c r="C119" s="87"/>
      <c r="D119" s="88"/>
      <c r="E119" s="88"/>
      <c r="F119" s="88"/>
      <c r="G119" s="88"/>
    </row>
    <row r="120" spans="1:9">
      <c r="A120" s="87" t="s">
        <v>184</v>
      </c>
      <c r="B120" s="87"/>
      <c r="C120" s="87"/>
      <c r="D120" s="88"/>
      <c r="E120" s="88"/>
      <c r="F120" s="88"/>
      <c r="G120" s="88"/>
    </row>
    <row r="121" spans="1:9">
      <c r="A121" s="89"/>
      <c r="B121" s="89"/>
      <c r="C121" s="89"/>
      <c r="D121" s="83"/>
      <c r="E121" s="83"/>
      <c r="F121" s="83"/>
      <c r="G121" s="83"/>
    </row>
    <row r="122" spans="1:9">
      <c r="A122" s="477" t="s">
        <v>185</v>
      </c>
      <c r="B122" s="477" t="s">
        <v>186</v>
      </c>
      <c r="C122" s="477" t="s">
        <v>187</v>
      </c>
      <c r="D122" s="478" t="s">
        <v>188</v>
      </c>
      <c r="E122" s="478" t="s">
        <v>189</v>
      </c>
      <c r="F122" s="478"/>
      <c r="G122" s="478" t="s">
        <v>166</v>
      </c>
      <c r="H122" s="472" t="s">
        <v>190</v>
      </c>
      <c r="I122" s="473"/>
    </row>
    <row r="123" spans="1:9">
      <c r="A123" s="477"/>
      <c r="B123" s="477"/>
      <c r="C123" s="477"/>
      <c r="D123" s="478"/>
      <c r="E123" s="478"/>
      <c r="F123" s="478"/>
      <c r="G123" s="478"/>
      <c r="H123" s="474" t="s">
        <v>191</v>
      </c>
      <c r="I123" s="475"/>
    </row>
    <row r="124" spans="1:9">
      <c r="A124" s="477"/>
      <c r="B124" s="477"/>
      <c r="C124" s="477"/>
      <c r="D124" s="478"/>
      <c r="E124" s="90" t="s">
        <v>192</v>
      </c>
      <c r="F124" s="90" t="s">
        <v>193</v>
      </c>
      <c r="G124" s="478"/>
      <c r="H124" s="90" t="s">
        <v>194</v>
      </c>
      <c r="I124" s="90" t="s">
        <v>195</v>
      </c>
    </row>
    <row r="125" spans="1:9">
      <c r="A125" s="91" t="s">
        <v>196</v>
      </c>
      <c r="B125" s="91" t="s">
        <v>197</v>
      </c>
      <c r="C125" s="91" t="s">
        <v>198</v>
      </c>
      <c r="D125" s="92" t="s">
        <v>199</v>
      </c>
      <c r="E125" s="92" t="s">
        <v>200</v>
      </c>
      <c r="F125" s="92" t="s">
        <v>201</v>
      </c>
      <c r="G125" s="93" t="s">
        <v>202</v>
      </c>
      <c r="H125" s="94" t="s">
        <v>203</v>
      </c>
      <c r="I125" s="94" t="s">
        <v>204</v>
      </c>
    </row>
    <row r="126" spans="1:9" ht="69.75" customHeight="1">
      <c r="A126" s="95">
        <v>1</v>
      </c>
      <c r="B126" s="96" t="s">
        <v>251</v>
      </c>
      <c r="C126" s="114" t="s">
        <v>252</v>
      </c>
      <c r="D126" s="97" t="s">
        <v>253</v>
      </c>
      <c r="E126" s="98"/>
      <c r="F126" s="99">
        <v>21</v>
      </c>
      <c r="G126" s="100">
        <v>8070000</v>
      </c>
      <c r="H126" s="101">
        <v>0</v>
      </c>
      <c r="I126" s="101">
        <v>0</v>
      </c>
    </row>
    <row r="127" spans="1:9" ht="69.75" customHeight="1">
      <c r="A127" s="95">
        <v>2</v>
      </c>
      <c r="B127" s="96"/>
      <c r="C127" s="114" t="s">
        <v>254</v>
      </c>
      <c r="D127" s="97" t="s">
        <v>255</v>
      </c>
      <c r="E127" s="98"/>
      <c r="F127" s="99">
        <v>22</v>
      </c>
      <c r="G127" s="100">
        <v>2640000</v>
      </c>
      <c r="H127" s="101">
        <v>0</v>
      </c>
      <c r="I127" s="101">
        <v>0</v>
      </c>
    </row>
    <row r="128" spans="1:9" ht="67.5">
      <c r="A128" s="95">
        <v>3</v>
      </c>
      <c r="B128" s="96"/>
      <c r="C128" s="114" t="s">
        <v>256</v>
      </c>
      <c r="D128" s="97" t="s">
        <v>257</v>
      </c>
      <c r="E128" s="98"/>
      <c r="F128" s="99">
        <v>23</v>
      </c>
      <c r="G128" s="100">
        <v>2400000</v>
      </c>
      <c r="H128" s="101">
        <v>0</v>
      </c>
      <c r="I128" s="101">
        <v>0</v>
      </c>
    </row>
    <row r="129" spans="1:9" ht="70.5" customHeight="1">
      <c r="A129" s="95">
        <v>4</v>
      </c>
      <c r="B129" s="96"/>
      <c r="C129" s="114" t="s">
        <v>258</v>
      </c>
      <c r="D129" s="97" t="s">
        <v>259</v>
      </c>
      <c r="E129" s="98"/>
      <c r="F129" s="99">
        <v>24</v>
      </c>
      <c r="G129" s="100">
        <v>2680000</v>
      </c>
      <c r="H129" s="101">
        <v>0</v>
      </c>
      <c r="I129" s="101">
        <v>0</v>
      </c>
    </row>
    <row r="130" spans="1:9" ht="23.25" customHeight="1">
      <c r="A130" s="476" t="s">
        <v>208</v>
      </c>
      <c r="B130" s="476"/>
      <c r="C130" s="476"/>
      <c r="D130" s="476"/>
      <c r="E130" s="476"/>
      <c r="F130" s="476"/>
      <c r="G130" s="102">
        <f>SUM(G126:G129)</f>
        <v>15790000</v>
      </c>
      <c r="H130" s="103">
        <f>SUM(H126:H126)</f>
        <v>0</v>
      </c>
      <c r="I130" s="103">
        <f>SUM(I126:I126)</f>
        <v>0</v>
      </c>
    </row>
    <row r="131" spans="1:9">
      <c r="A131" s="104"/>
      <c r="B131" s="104"/>
      <c r="C131" s="105"/>
      <c r="D131" s="106"/>
      <c r="E131" s="107"/>
      <c r="F131" s="107"/>
      <c r="G131" s="108"/>
      <c r="H131" s="108"/>
      <c r="I131" s="108"/>
    </row>
    <row r="132" spans="1:9">
      <c r="A132" s="109" t="s">
        <v>209</v>
      </c>
      <c r="B132" s="110"/>
      <c r="C132" s="105"/>
      <c r="D132" s="106"/>
      <c r="E132" s="107"/>
      <c r="F132" s="108"/>
      <c r="G132" s="108"/>
    </row>
    <row r="133" spans="1:9">
      <c r="A133" s="111" t="s">
        <v>210</v>
      </c>
      <c r="B133" s="110"/>
      <c r="C133" s="105"/>
      <c r="D133" s="106"/>
      <c r="E133" s="112"/>
      <c r="F133" s="108"/>
      <c r="G133" s="108"/>
    </row>
    <row r="134" spans="1:9">
      <c r="A134" s="104"/>
      <c r="B134" s="105"/>
      <c r="C134" s="105"/>
      <c r="D134" s="106"/>
      <c r="E134" s="106"/>
      <c r="F134" s="106"/>
      <c r="G134" s="108"/>
      <c r="H134" s="113"/>
      <c r="I134" s="113"/>
    </row>
    <row r="135" spans="1:9">
      <c r="A135" s="479" t="s">
        <v>211</v>
      </c>
      <c r="B135" s="479"/>
      <c r="C135" s="479"/>
      <c r="D135" s="479"/>
      <c r="E135" s="479"/>
      <c r="F135" s="479"/>
      <c r="G135" s="479"/>
      <c r="H135" s="479"/>
      <c r="I135" s="479"/>
    </row>
    <row r="136" spans="1:9">
      <c r="A136" s="104"/>
      <c r="B136" s="105"/>
      <c r="C136" s="105"/>
      <c r="D136" s="106"/>
      <c r="E136" s="106"/>
      <c r="F136" s="106"/>
      <c r="G136" s="108"/>
      <c r="H136" s="113"/>
      <c r="I136" s="113"/>
    </row>
    <row r="137" spans="1:9">
      <c r="A137" s="480" t="s">
        <v>212</v>
      </c>
      <c r="B137" s="480"/>
      <c r="C137" s="480"/>
      <c r="D137" s="107"/>
      <c r="E137" s="106"/>
      <c r="F137" s="106"/>
      <c r="G137" s="481" t="s">
        <v>213</v>
      </c>
      <c r="H137" s="481"/>
      <c r="I137" s="481"/>
    </row>
    <row r="138" spans="1:9">
      <c r="A138" s="104"/>
      <c r="B138" s="105"/>
      <c r="C138" s="105"/>
      <c r="D138" s="106"/>
      <c r="E138" s="106"/>
      <c r="F138" s="106"/>
      <c r="G138" s="108"/>
      <c r="H138" s="113"/>
      <c r="I138" s="113"/>
    </row>
    <row r="139" spans="1:9">
      <c r="A139" s="104"/>
      <c r="B139" s="105"/>
      <c r="C139" s="105"/>
      <c r="D139" s="106"/>
      <c r="E139" s="106"/>
      <c r="F139" s="106"/>
      <c r="G139" s="108"/>
    </row>
    <row r="140" spans="1:9">
      <c r="A140" s="482" t="s">
        <v>214</v>
      </c>
      <c r="B140" s="482"/>
      <c r="C140" s="482"/>
      <c r="D140" s="106"/>
      <c r="E140" s="106"/>
      <c r="F140" s="106"/>
      <c r="G140" s="483" t="s">
        <v>215</v>
      </c>
      <c r="H140" s="483"/>
      <c r="I140" s="483"/>
    </row>
    <row r="141" spans="1:9">
      <c r="A141" s="480" t="s">
        <v>216</v>
      </c>
      <c r="B141" s="480"/>
      <c r="C141" s="480"/>
      <c r="D141" s="106"/>
      <c r="E141" s="106"/>
      <c r="F141" s="106"/>
      <c r="G141" s="481" t="s">
        <v>217</v>
      </c>
      <c r="H141" s="481"/>
      <c r="I141" s="481"/>
    </row>
  </sheetData>
  <mergeCells count="69">
    <mergeCell ref="A141:C141"/>
    <mergeCell ref="G141:I141"/>
    <mergeCell ref="G122:G124"/>
    <mergeCell ref="H122:I122"/>
    <mergeCell ref="H123:I123"/>
    <mergeCell ref="A130:F130"/>
    <mergeCell ref="A135:I135"/>
    <mergeCell ref="A137:C137"/>
    <mergeCell ref="G137:I137"/>
    <mergeCell ref="A122:A124"/>
    <mergeCell ref="B122:B124"/>
    <mergeCell ref="C122:C124"/>
    <mergeCell ref="D122:D124"/>
    <mergeCell ref="E122:F123"/>
    <mergeCell ref="A115:C115"/>
    <mergeCell ref="A116:C116"/>
    <mergeCell ref="B117:C117"/>
    <mergeCell ref="F117:G117"/>
    <mergeCell ref="A140:C140"/>
    <mergeCell ref="G140:I140"/>
    <mergeCell ref="B72:B74"/>
    <mergeCell ref="C72:C74"/>
    <mergeCell ref="D72:D74"/>
    <mergeCell ref="E72:F73"/>
    <mergeCell ref="A114:C114"/>
    <mergeCell ref="B67:C67"/>
    <mergeCell ref="F67:G67"/>
    <mergeCell ref="A113:C113"/>
    <mergeCell ref="G72:G74"/>
    <mergeCell ref="A105:C105"/>
    <mergeCell ref="G105:I105"/>
    <mergeCell ref="A106:C106"/>
    <mergeCell ref="G106:I106"/>
    <mergeCell ref="A110:I110"/>
    <mergeCell ref="H72:I72"/>
    <mergeCell ref="H73:I73"/>
    <mergeCell ref="A95:F95"/>
    <mergeCell ref="A100:I100"/>
    <mergeCell ref="A102:C102"/>
    <mergeCell ref="G102:I102"/>
    <mergeCell ref="A72:A74"/>
    <mergeCell ref="A23:I23"/>
    <mergeCell ref="A25:C25"/>
    <mergeCell ref="G25:I25"/>
    <mergeCell ref="A66:C66"/>
    <mergeCell ref="A63:C63"/>
    <mergeCell ref="G29:I29"/>
    <mergeCell ref="A60:I60"/>
    <mergeCell ref="A64:C64"/>
    <mergeCell ref="A65:C65"/>
    <mergeCell ref="A28:C28"/>
    <mergeCell ref="G28:I28"/>
    <mergeCell ref="A29:C29"/>
    <mergeCell ref="B8:C8"/>
    <mergeCell ref="F8:G8"/>
    <mergeCell ref="H13:I13"/>
    <mergeCell ref="H14:I14"/>
    <mergeCell ref="A18:F18"/>
    <mergeCell ref="A13:A15"/>
    <mergeCell ref="B13:B15"/>
    <mergeCell ref="C13:C15"/>
    <mergeCell ref="D13:D15"/>
    <mergeCell ref="E13:F14"/>
    <mergeCell ref="G13:G15"/>
    <mergeCell ref="A1:I1"/>
    <mergeCell ref="A4:C4"/>
    <mergeCell ref="A5:C5"/>
    <mergeCell ref="A6:C6"/>
    <mergeCell ref="A7:C7"/>
  </mergeCells>
  <pageMargins left="0.18" right="0.18" top="0.75" bottom="0.75" header="0.3" footer="0.3"/>
  <pageSetup paperSize="5" orientation="portrait" horizontalDpi="0" verticalDpi="0" r:id="rId1"/>
</worksheet>
</file>

<file path=xl/worksheets/sheet20.xml><?xml version="1.0" encoding="utf-8"?>
<worksheet xmlns="http://schemas.openxmlformats.org/spreadsheetml/2006/main" xmlns:r="http://schemas.openxmlformats.org/officeDocument/2006/relationships">
  <dimension ref="A1:S316"/>
  <sheetViews>
    <sheetView view="pageBreakPreview" topLeftCell="A148" zoomScaleSheetLayoutView="100" workbookViewId="0">
      <selection activeCell="P162" sqref="A1:XFD1048576"/>
    </sheetView>
  </sheetViews>
  <sheetFormatPr defaultRowHeight="15"/>
  <cols>
    <col min="1" max="1" width="5.7109375" customWidth="1"/>
    <col min="2" max="2" width="10.7109375" customWidth="1"/>
    <col min="4" max="4" width="31.42578125" customWidth="1"/>
    <col min="5" max="5" width="8.5703125" customWidth="1"/>
  </cols>
  <sheetData>
    <row r="1" spans="1:9">
      <c r="A1" s="468" t="s">
        <v>172</v>
      </c>
      <c r="B1" s="468"/>
      <c r="C1" s="468"/>
      <c r="D1" s="468"/>
      <c r="E1" s="468"/>
      <c r="F1" s="468"/>
      <c r="G1" s="468"/>
      <c r="H1" s="468"/>
      <c r="I1" s="468"/>
    </row>
    <row r="2" spans="1:9">
      <c r="A2" s="441"/>
      <c r="B2" s="441"/>
      <c r="C2" s="441"/>
      <c r="D2" s="442" t="s">
        <v>173</v>
      </c>
      <c r="E2" s="441"/>
      <c r="F2" s="246"/>
      <c r="G2" s="82"/>
    </row>
    <row r="3" spans="1:9">
      <c r="A3" s="441"/>
      <c r="B3" s="441"/>
      <c r="C3" s="441"/>
      <c r="D3" s="441"/>
      <c r="E3" s="441"/>
      <c r="F3" s="246"/>
      <c r="G3" s="82"/>
    </row>
    <row r="4" spans="1:9">
      <c r="A4" s="469" t="s">
        <v>174</v>
      </c>
      <c r="B4" s="469"/>
      <c r="C4" s="469"/>
      <c r="D4" s="442" t="s">
        <v>175</v>
      </c>
      <c r="E4" s="117"/>
      <c r="F4" s="247"/>
      <c r="G4" s="84"/>
    </row>
    <row r="5" spans="1:9">
      <c r="A5" s="469" t="s">
        <v>176</v>
      </c>
      <c r="B5" s="469"/>
      <c r="C5" s="469"/>
      <c r="D5" s="442" t="s">
        <v>177</v>
      </c>
      <c r="E5" s="117"/>
      <c r="F5" s="247"/>
      <c r="G5" s="84"/>
    </row>
    <row r="6" spans="1:9">
      <c r="A6" s="469" t="s">
        <v>178</v>
      </c>
      <c r="B6" s="469"/>
      <c r="C6" s="469"/>
      <c r="D6" s="442" t="s">
        <v>179</v>
      </c>
      <c r="E6" s="117"/>
      <c r="F6" s="247"/>
      <c r="G6" s="84"/>
    </row>
    <row r="7" spans="1:9">
      <c r="A7" s="469" t="s">
        <v>180</v>
      </c>
      <c r="B7" s="469"/>
      <c r="C7" s="469"/>
      <c r="D7" s="442" t="s">
        <v>413</v>
      </c>
      <c r="E7" s="117"/>
      <c r="F7" s="247"/>
      <c r="G7" s="84"/>
    </row>
    <row r="8" spans="1:9">
      <c r="A8" s="443"/>
      <c r="B8" s="470"/>
      <c r="C8" s="470"/>
      <c r="D8" s="443"/>
      <c r="E8" s="117"/>
      <c r="F8" s="484"/>
      <c r="G8" s="484"/>
    </row>
    <row r="9" spans="1:9">
      <c r="A9" s="87" t="s">
        <v>182</v>
      </c>
      <c r="B9" s="87"/>
      <c r="C9" s="87"/>
      <c r="D9" s="87"/>
      <c r="E9" s="87"/>
      <c r="F9" s="248"/>
      <c r="G9" s="88"/>
    </row>
    <row r="10" spans="1:9">
      <c r="A10" s="87" t="s">
        <v>183</v>
      </c>
      <c r="B10" s="87"/>
      <c r="C10" s="87"/>
      <c r="D10" s="87"/>
      <c r="E10" s="87"/>
      <c r="F10" s="248"/>
      <c r="G10" s="88"/>
    </row>
    <row r="11" spans="1:9">
      <c r="A11" s="87" t="s">
        <v>184</v>
      </c>
      <c r="B11" s="87"/>
      <c r="C11" s="87"/>
      <c r="D11" s="87"/>
      <c r="E11" s="87"/>
      <c r="F11" s="248"/>
      <c r="G11" s="88"/>
    </row>
    <row r="12" spans="1:9">
      <c r="A12" s="442"/>
      <c r="B12" s="442"/>
      <c r="C12" s="442"/>
      <c r="D12" s="442"/>
      <c r="E12" s="442"/>
      <c r="F12" s="249"/>
      <c r="G12" s="83"/>
    </row>
    <row r="13" spans="1:9">
      <c r="A13" s="477" t="s">
        <v>185</v>
      </c>
      <c r="B13" s="477" t="s">
        <v>186</v>
      </c>
      <c r="C13" s="477" t="s">
        <v>187</v>
      </c>
      <c r="D13" s="477" t="s">
        <v>188</v>
      </c>
      <c r="E13" s="477" t="s">
        <v>189</v>
      </c>
      <c r="F13" s="477"/>
      <c r="G13" s="478" t="s">
        <v>166</v>
      </c>
      <c r="H13" s="485" t="s">
        <v>190</v>
      </c>
      <c r="I13" s="486"/>
    </row>
    <row r="14" spans="1:9">
      <c r="A14" s="477"/>
      <c r="B14" s="477"/>
      <c r="C14" s="477"/>
      <c r="D14" s="477"/>
      <c r="E14" s="477"/>
      <c r="F14" s="477"/>
      <c r="G14" s="478"/>
      <c r="H14" s="487" t="s">
        <v>191</v>
      </c>
      <c r="I14" s="488"/>
    </row>
    <row r="15" spans="1:9">
      <c r="A15" s="477"/>
      <c r="B15" s="477"/>
      <c r="C15" s="477"/>
      <c r="D15" s="477"/>
      <c r="E15" s="91" t="s">
        <v>192</v>
      </c>
      <c r="F15" s="250" t="s">
        <v>193</v>
      </c>
      <c r="G15" s="478"/>
      <c r="H15" s="91" t="s">
        <v>194</v>
      </c>
      <c r="I15" s="91" t="s">
        <v>195</v>
      </c>
    </row>
    <row r="16" spans="1:9">
      <c r="A16" s="91" t="s">
        <v>196</v>
      </c>
      <c r="B16" s="91" t="s">
        <v>197</v>
      </c>
      <c r="C16" s="91" t="s">
        <v>198</v>
      </c>
      <c r="D16" s="118" t="s">
        <v>199</v>
      </c>
      <c r="E16" s="118" t="s">
        <v>200</v>
      </c>
      <c r="F16" s="251" t="s">
        <v>201</v>
      </c>
      <c r="G16" s="93" t="s">
        <v>202</v>
      </c>
      <c r="H16" s="119" t="s">
        <v>203</v>
      </c>
      <c r="I16" s="119" t="s">
        <v>204</v>
      </c>
    </row>
    <row r="17" spans="1:9" ht="56.25">
      <c r="A17" s="444">
        <v>1</v>
      </c>
      <c r="B17" s="96" t="s">
        <v>412</v>
      </c>
      <c r="C17" s="97" t="s">
        <v>710</v>
      </c>
      <c r="D17" s="97" t="s">
        <v>698</v>
      </c>
      <c r="E17" s="120"/>
      <c r="F17" s="125"/>
      <c r="G17" s="100">
        <v>4407000</v>
      </c>
      <c r="H17" s="100">
        <f>(100/110)*G17*10%</f>
        <v>400636.36363636365</v>
      </c>
      <c r="I17" s="100">
        <f>(100/110)*G17*2%</f>
        <v>80127.272727272721</v>
      </c>
    </row>
    <row r="18" spans="1:9" ht="24" customHeight="1">
      <c r="A18" s="476" t="s">
        <v>208</v>
      </c>
      <c r="B18" s="476"/>
      <c r="C18" s="476"/>
      <c r="D18" s="476"/>
      <c r="E18" s="476"/>
      <c r="F18" s="476"/>
      <c r="G18" s="102">
        <f>SUM(G17:G17)</f>
        <v>4407000</v>
      </c>
      <c r="H18" s="102">
        <f>SUM(H17:H17)</f>
        <v>400636.36363636365</v>
      </c>
      <c r="I18" s="102">
        <f>SUM(I17:I17)</f>
        <v>80127.272727272721</v>
      </c>
    </row>
    <row r="19" spans="1:9">
      <c r="A19" s="446"/>
      <c r="B19" s="446"/>
      <c r="C19" s="105"/>
      <c r="D19" s="105"/>
      <c r="E19" s="111"/>
      <c r="F19" s="252"/>
      <c r="G19" s="108"/>
      <c r="H19" s="122"/>
      <c r="I19" s="122"/>
    </row>
    <row r="20" spans="1:9">
      <c r="A20" s="445" t="s">
        <v>209</v>
      </c>
      <c r="B20" s="110"/>
      <c r="C20" s="105"/>
      <c r="D20" s="105"/>
      <c r="E20" s="111"/>
      <c r="F20" s="253"/>
      <c r="G20" s="108"/>
    </row>
    <row r="21" spans="1:9">
      <c r="A21" s="111" t="s">
        <v>210</v>
      </c>
      <c r="B21" s="110"/>
      <c r="C21" s="105"/>
      <c r="D21" s="105"/>
      <c r="E21" s="123"/>
      <c r="F21" s="253"/>
      <c r="G21" s="108"/>
    </row>
    <row r="22" spans="1:9">
      <c r="A22" s="446"/>
      <c r="B22" s="105"/>
      <c r="C22" s="105"/>
      <c r="D22" s="105"/>
      <c r="E22" s="105"/>
      <c r="F22" s="254"/>
      <c r="G22" s="108"/>
      <c r="H22" s="124"/>
      <c r="I22" s="124"/>
    </row>
    <row r="23" spans="1:9">
      <c r="A23" s="479" t="s">
        <v>211</v>
      </c>
      <c r="B23" s="479"/>
      <c r="C23" s="479"/>
      <c r="D23" s="479"/>
      <c r="E23" s="479"/>
      <c r="F23" s="479"/>
      <c r="G23" s="479"/>
      <c r="H23" s="479"/>
      <c r="I23" s="479"/>
    </row>
    <row r="24" spans="1:9">
      <c r="A24" s="446"/>
      <c r="B24" s="105"/>
      <c r="C24" s="105"/>
      <c r="D24" s="105"/>
      <c r="E24" s="105"/>
      <c r="F24" s="254"/>
      <c r="G24" s="108"/>
      <c r="H24" s="124"/>
      <c r="I24" s="124"/>
    </row>
    <row r="25" spans="1:9">
      <c r="A25" s="480" t="s">
        <v>212</v>
      </c>
      <c r="B25" s="480"/>
      <c r="C25" s="480"/>
      <c r="D25" s="111"/>
      <c r="E25" s="105"/>
      <c r="F25" s="254"/>
      <c r="G25" s="502" t="s">
        <v>213</v>
      </c>
      <c r="H25" s="502"/>
      <c r="I25" s="502"/>
    </row>
    <row r="26" spans="1:9">
      <c r="A26" s="446"/>
      <c r="B26" s="105"/>
      <c r="C26" s="105"/>
      <c r="D26" s="105"/>
      <c r="E26" s="105"/>
      <c r="F26" s="254"/>
      <c r="G26" s="108"/>
      <c r="H26" s="124"/>
      <c r="I26" s="124"/>
    </row>
    <row r="27" spans="1:9">
      <c r="A27" s="446"/>
      <c r="B27" s="105"/>
      <c r="C27" s="105"/>
      <c r="D27" s="105"/>
      <c r="E27" s="105"/>
      <c r="F27" s="254"/>
      <c r="G27" s="108"/>
    </row>
    <row r="28" spans="1:9">
      <c r="A28" s="482" t="s">
        <v>214</v>
      </c>
      <c r="B28" s="482"/>
      <c r="C28" s="482"/>
      <c r="D28" s="105"/>
      <c r="E28" s="105"/>
      <c r="F28" s="254"/>
      <c r="G28" s="482" t="s">
        <v>215</v>
      </c>
      <c r="H28" s="482"/>
      <c r="I28" s="482"/>
    </row>
    <row r="29" spans="1:9">
      <c r="A29" s="480" t="s">
        <v>216</v>
      </c>
      <c r="B29" s="480"/>
      <c r="C29" s="480"/>
      <c r="D29" s="105"/>
      <c r="E29" s="105"/>
      <c r="F29" s="254"/>
      <c r="G29" s="502" t="s">
        <v>217</v>
      </c>
      <c r="H29" s="502"/>
      <c r="I29" s="502"/>
    </row>
    <row r="59" spans="1:9">
      <c r="A59" s="468" t="s">
        <v>172</v>
      </c>
      <c r="B59" s="468"/>
      <c r="C59" s="468"/>
      <c r="D59" s="468"/>
      <c r="E59" s="468"/>
      <c r="F59" s="468"/>
      <c r="G59" s="468"/>
      <c r="H59" s="468"/>
      <c r="I59" s="468"/>
    </row>
    <row r="60" spans="1:9">
      <c r="A60" s="441"/>
      <c r="B60" s="441"/>
      <c r="C60" s="441"/>
      <c r="D60" s="442" t="s">
        <v>173</v>
      </c>
      <c r="E60" s="441"/>
      <c r="F60" s="246"/>
      <c r="G60" s="82"/>
    </row>
    <row r="61" spans="1:9">
      <c r="A61" s="441"/>
      <c r="B61" s="441"/>
      <c r="C61" s="441"/>
      <c r="D61" s="441"/>
      <c r="E61" s="441"/>
      <c r="F61" s="246"/>
      <c r="G61" s="82"/>
    </row>
    <row r="62" spans="1:9">
      <c r="A62" s="469" t="s">
        <v>174</v>
      </c>
      <c r="B62" s="469"/>
      <c r="C62" s="469"/>
      <c r="D62" s="442" t="s">
        <v>175</v>
      </c>
      <c r="E62" s="117"/>
      <c r="F62" s="247"/>
      <c r="G62" s="84"/>
    </row>
    <row r="63" spans="1:9">
      <c r="A63" s="469" t="s">
        <v>176</v>
      </c>
      <c r="B63" s="469"/>
      <c r="C63" s="469"/>
      <c r="D63" s="442" t="s">
        <v>177</v>
      </c>
      <c r="E63" s="117"/>
      <c r="F63" s="247"/>
      <c r="G63" s="84"/>
    </row>
    <row r="64" spans="1:9">
      <c r="A64" s="469" t="s">
        <v>178</v>
      </c>
      <c r="B64" s="469"/>
      <c r="C64" s="469"/>
      <c r="D64" s="442" t="s">
        <v>179</v>
      </c>
      <c r="E64" s="117"/>
      <c r="F64" s="247"/>
      <c r="G64" s="84"/>
    </row>
    <row r="65" spans="1:9">
      <c r="A65" s="469" t="s">
        <v>180</v>
      </c>
      <c r="B65" s="469"/>
      <c r="C65" s="469"/>
      <c r="D65" s="442" t="s">
        <v>619</v>
      </c>
      <c r="E65" s="117"/>
      <c r="F65" s="247"/>
      <c r="G65" s="84"/>
    </row>
    <row r="66" spans="1:9">
      <c r="A66" s="443"/>
      <c r="B66" s="470"/>
      <c r="C66" s="470"/>
      <c r="D66" s="443"/>
      <c r="E66" s="117"/>
      <c r="F66" s="484"/>
      <c r="G66" s="484"/>
    </row>
    <row r="67" spans="1:9">
      <c r="A67" s="87" t="s">
        <v>182</v>
      </c>
      <c r="B67" s="87"/>
      <c r="C67" s="87"/>
      <c r="D67" s="87"/>
      <c r="E67" s="87"/>
      <c r="F67" s="248"/>
      <c r="G67" s="88"/>
    </row>
    <row r="68" spans="1:9">
      <c r="A68" s="87" t="s">
        <v>183</v>
      </c>
      <c r="B68" s="87"/>
      <c r="C68" s="87"/>
      <c r="D68" s="87"/>
      <c r="E68" s="87"/>
      <c r="F68" s="248"/>
      <c r="G68" s="88"/>
    </row>
    <row r="69" spans="1:9">
      <c r="A69" s="87" t="s">
        <v>184</v>
      </c>
      <c r="B69" s="87"/>
      <c r="C69" s="87"/>
      <c r="D69" s="87"/>
      <c r="E69" s="87"/>
      <c r="F69" s="248"/>
      <c r="G69" s="88"/>
    </row>
    <row r="70" spans="1:9">
      <c r="A70" s="442"/>
      <c r="B70" s="442"/>
      <c r="C70" s="442"/>
      <c r="D70" s="442"/>
      <c r="E70" s="442"/>
      <c r="F70" s="249"/>
      <c r="G70" s="83"/>
    </row>
    <row r="71" spans="1:9">
      <c r="A71" s="477" t="s">
        <v>185</v>
      </c>
      <c r="B71" s="477" t="s">
        <v>186</v>
      </c>
      <c r="C71" s="477" t="s">
        <v>187</v>
      </c>
      <c r="D71" s="477" t="s">
        <v>188</v>
      </c>
      <c r="E71" s="477" t="s">
        <v>189</v>
      </c>
      <c r="F71" s="477"/>
      <c r="G71" s="478" t="s">
        <v>166</v>
      </c>
      <c r="H71" s="485" t="s">
        <v>190</v>
      </c>
      <c r="I71" s="486"/>
    </row>
    <row r="72" spans="1:9">
      <c r="A72" s="477"/>
      <c r="B72" s="477"/>
      <c r="C72" s="477"/>
      <c r="D72" s="477"/>
      <c r="E72" s="477"/>
      <c r="F72" s="477"/>
      <c r="G72" s="478"/>
      <c r="H72" s="487" t="s">
        <v>191</v>
      </c>
      <c r="I72" s="488"/>
    </row>
    <row r="73" spans="1:9">
      <c r="A73" s="477"/>
      <c r="B73" s="477"/>
      <c r="C73" s="477"/>
      <c r="D73" s="477"/>
      <c r="E73" s="91" t="s">
        <v>192</v>
      </c>
      <c r="F73" s="250" t="s">
        <v>193</v>
      </c>
      <c r="G73" s="478"/>
      <c r="H73" s="91" t="s">
        <v>194</v>
      </c>
      <c r="I73" s="91" t="s">
        <v>195</v>
      </c>
    </row>
    <row r="74" spans="1:9">
      <c r="A74" s="91" t="s">
        <v>196</v>
      </c>
      <c r="B74" s="91" t="s">
        <v>197</v>
      </c>
      <c r="C74" s="91" t="s">
        <v>198</v>
      </c>
      <c r="D74" s="118" t="s">
        <v>199</v>
      </c>
      <c r="E74" s="118" t="s">
        <v>200</v>
      </c>
      <c r="F74" s="251" t="s">
        <v>201</v>
      </c>
      <c r="G74" s="93" t="s">
        <v>202</v>
      </c>
      <c r="H74" s="119" t="s">
        <v>203</v>
      </c>
      <c r="I74" s="119" t="s">
        <v>204</v>
      </c>
    </row>
    <row r="75" spans="1:9" ht="56.25">
      <c r="A75" s="444">
        <v>1</v>
      </c>
      <c r="B75" s="96" t="s">
        <v>618</v>
      </c>
      <c r="C75" s="97" t="s">
        <v>359</v>
      </c>
      <c r="D75" s="97" t="s">
        <v>699</v>
      </c>
      <c r="E75" s="120"/>
      <c r="F75" s="125"/>
      <c r="G75" s="100">
        <v>3900000</v>
      </c>
      <c r="H75" s="100">
        <f>(100/110)*G75*10%</f>
        <v>354545.45454545459</v>
      </c>
      <c r="I75" s="100">
        <f>(100/110)*G75*1.5%</f>
        <v>53181.818181818177</v>
      </c>
    </row>
    <row r="76" spans="1:9" ht="20.25" customHeight="1">
      <c r="A76" s="476" t="s">
        <v>208</v>
      </c>
      <c r="B76" s="476"/>
      <c r="C76" s="476"/>
      <c r="D76" s="476"/>
      <c r="E76" s="476"/>
      <c r="F76" s="476"/>
      <c r="G76" s="102">
        <f>SUM(G75:G75)</f>
        <v>3900000</v>
      </c>
      <c r="H76" s="102">
        <f>SUM(H75:H75)</f>
        <v>354545.45454545459</v>
      </c>
      <c r="I76" s="102">
        <f>SUM(I75:I75)</f>
        <v>53181.818181818177</v>
      </c>
    </row>
    <row r="77" spans="1:9">
      <c r="A77" s="446"/>
      <c r="B77" s="446"/>
      <c r="C77" s="105"/>
      <c r="D77" s="105"/>
      <c r="E77" s="111"/>
      <c r="F77" s="252"/>
      <c r="G77" s="108"/>
      <c r="H77" s="122"/>
      <c r="I77" s="122"/>
    </row>
    <row r="78" spans="1:9">
      <c r="A78" s="445" t="s">
        <v>209</v>
      </c>
      <c r="B78" s="110"/>
      <c r="C78" s="105"/>
      <c r="D78" s="105"/>
      <c r="E78" s="111"/>
      <c r="F78" s="253"/>
      <c r="G78" s="108"/>
    </row>
    <row r="79" spans="1:9">
      <c r="A79" s="111" t="s">
        <v>210</v>
      </c>
      <c r="B79" s="110"/>
      <c r="C79" s="105"/>
      <c r="D79" s="105"/>
      <c r="E79" s="123"/>
      <c r="F79" s="253"/>
      <c r="G79" s="108"/>
    </row>
    <row r="80" spans="1:9">
      <c r="A80" s="446"/>
      <c r="B80" s="105"/>
      <c r="C80" s="105"/>
      <c r="D80" s="105"/>
      <c r="E80" s="105"/>
      <c r="F80" s="254"/>
      <c r="G80" s="108"/>
      <c r="H80" s="124"/>
      <c r="I80" s="124"/>
    </row>
    <row r="81" spans="1:9">
      <c r="A81" s="479" t="s">
        <v>211</v>
      </c>
      <c r="B81" s="479"/>
      <c r="C81" s="479"/>
      <c r="D81" s="479"/>
      <c r="E81" s="479"/>
      <c r="F81" s="479"/>
      <c r="G81" s="479"/>
      <c r="H81" s="479"/>
      <c r="I81" s="479"/>
    </row>
    <row r="82" spans="1:9">
      <c r="A82" s="446"/>
      <c r="B82" s="105"/>
      <c r="C82" s="105"/>
      <c r="D82" s="105"/>
      <c r="E82" s="105"/>
      <c r="F82" s="254"/>
      <c r="G82" s="108"/>
      <c r="H82" s="124"/>
      <c r="I82" s="124"/>
    </row>
    <row r="83" spans="1:9">
      <c r="A83" s="480" t="s">
        <v>212</v>
      </c>
      <c r="B83" s="480"/>
      <c r="C83" s="480"/>
      <c r="D83" s="111"/>
      <c r="E83" s="105"/>
      <c r="F83" s="254"/>
      <c r="G83" s="502" t="s">
        <v>213</v>
      </c>
      <c r="H83" s="502"/>
      <c r="I83" s="502"/>
    </row>
    <row r="84" spans="1:9">
      <c r="A84" s="446"/>
      <c r="B84" s="105"/>
      <c r="C84" s="105"/>
      <c r="D84" s="105"/>
      <c r="E84" s="105"/>
      <c r="F84" s="254"/>
      <c r="G84" s="108"/>
      <c r="H84" s="124"/>
      <c r="I84" s="124"/>
    </row>
    <row r="85" spans="1:9">
      <c r="A85" s="446"/>
      <c r="B85" s="105"/>
      <c r="C85" s="105"/>
      <c r="D85" s="105"/>
      <c r="E85" s="105"/>
      <c r="F85" s="254"/>
      <c r="G85" s="108"/>
    </row>
    <row r="86" spans="1:9">
      <c r="A86" s="482" t="s">
        <v>214</v>
      </c>
      <c r="B86" s="482"/>
      <c r="C86" s="482"/>
      <c r="D86" s="105"/>
      <c r="E86" s="105"/>
      <c r="F86" s="254"/>
      <c r="G86" s="482" t="s">
        <v>215</v>
      </c>
      <c r="H86" s="482"/>
      <c r="I86" s="482"/>
    </row>
    <row r="87" spans="1:9">
      <c r="A87" s="480" t="s">
        <v>216</v>
      </c>
      <c r="B87" s="480"/>
      <c r="C87" s="480"/>
      <c r="D87" s="105"/>
      <c r="E87" s="105"/>
      <c r="F87" s="254"/>
      <c r="G87" s="502" t="s">
        <v>217</v>
      </c>
      <c r="H87" s="502"/>
      <c r="I87" s="502"/>
    </row>
    <row r="117" spans="1:9">
      <c r="A117" s="468" t="s">
        <v>172</v>
      </c>
      <c r="B117" s="468"/>
      <c r="C117" s="468"/>
      <c r="D117" s="468"/>
      <c r="E117" s="468"/>
      <c r="F117" s="468"/>
      <c r="G117" s="468"/>
      <c r="H117" s="468"/>
      <c r="I117" s="468"/>
    </row>
    <row r="118" spans="1:9">
      <c r="A118" s="435"/>
      <c r="B118" s="435"/>
      <c r="C118" s="435"/>
      <c r="D118" s="433" t="s">
        <v>173</v>
      </c>
      <c r="E118" s="435"/>
      <c r="F118" s="246"/>
      <c r="G118" s="82"/>
    </row>
    <row r="119" spans="1:9">
      <c r="A119" s="435"/>
      <c r="B119" s="435"/>
      <c r="C119" s="435"/>
      <c r="D119" s="435"/>
      <c r="E119" s="435"/>
      <c r="F119" s="246"/>
      <c r="G119" s="82"/>
    </row>
    <row r="120" spans="1:9">
      <c r="A120" s="469" t="s">
        <v>174</v>
      </c>
      <c r="B120" s="469"/>
      <c r="C120" s="469"/>
      <c r="D120" s="433" t="s">
        <v>175</v>
      </c>
      <c r="E120" s="117"/>
      <c r="F120" s="247"/>
      <c r="G120" s="84"/>
    </row>
    <row r="121" spans="1:9">
      <c r="A121" s="469" t="s">
        <v>176</v>
      </c>
      <c r="B121" s="469"/>
      <c r="C121" s="469"/>
      <c r="D121" s="433" t="s">
        <v>558</v>
      </c>
      <c r="E121" s="117"/>
      <c r="F121" s="247"/>
      <c r="G121" s="84"/>
    </row>
    <row r="122" spans="1:9">
      <c r="A122" s="469" t="s">
        <v>178</v>
      </c>
      <c r="B122" s="469"/>
      <c r="C122" s="469"/>
      <c r="D122" s="433" t="s">
        <v>179</v>
      </c>
      <c r="E122" s="117"/>
      <c r="F122" s="247"/>
      <c r="G122" s="84"/>
    </row>
    <row r="123" spans="1:9">
      <c r="A123" s="469" t="s">
        <v>180</v>
      </c>
      <c r="B123" s="469"/>
      <c r="C123" s="469"/>
      <c r="D123" s="433" t="s">
        <v>668</v>
      </c>
      <c r="E123" s="117"/>
      <c r="F123" s="247"/>
      <c r="G123" s="84"/>
    </row>
    <row r="124" spans="1:9">
      <c r="A124" s="434"/>
      <c r="B124" s="470"/>
      <c r="C124" s="470"/>
      <c r="D124" s="434"/>
      <c r="E124" s="117"/>
      <c r="F124" s="484"/>
      <c r="G124" s="484"/>
    </row>
    <row r="125" spans="1:9">
      <c r="A125" s="87" t="s">
        <v>182</v>
      </c>
      <c r="B125" s="87"/>
      <c r="C125" s="87"/>
      <c r="D125" s="87"/>
      <c r="E125" s="87"/>
      <c r="F125" s="248"/>
      <c r="G125" s="88"/>
    </row>
    <row r="126" spans="1:9">
      <c r="A126" s="87" t="s">
        <v>183</v>
      </c>
      <c r="B126" s="87"/>
      <c r="C126" s="87"/>
      <c r="D126" s="87"/>
      <c r="E126" s="87"/>
      <c r="F126" s="248"/>
      <c r="G126" s="88"/>
    </row>
    <row r="127" spans="1:9">
      <c r="A127" s="87" t="s">
        <v>184</v>
      </c>
      <c r="B127" s="87"/>
      <c r="C127" s="87"/>
      <c r="D127" s="87"/>
      <c r="E127" s="87"/>
      <c r="F127" s="248"/>
      <c r="G127" s="88"/>
    </row>
    <row r="128" spans="1:9">
      <c r="A128" s="433"/>
      <c r="B128" s="433"/>
      <c r="C128" s="433"/>
      <c r="D128" s="433"/>
      <c r="E128" s="433"/>
      <c r="F128" s="249"/>
      <c r="G128" s="83"/>
    </row>
    <row r="129" spans="1:19">
      <c r="A129" s="477" t="s">
        <v>185</v>
      </c>
      <c r="B129" s="477" t="s">
        <v>186</v>
      </c>
      <c r="C129" s="477" t="s">
        <v>187</v>
      </c>
      <c r="D129" s="477" t="s">
        <v>188</v>
      </c>
      <c r="E129" s="477" t="s">
        <v>189</v>
      </c>
      <c r="F129" s="477"/>
      <c r="G129" s="478" t="s">
        <v>166</v>
      </c>
      <c r="H129" s="485" t="s">
        <v>190</v>
      </c>
      <c r="I129" s="486"/>
    </row>
    <row r="130" spans="1:19">
      <c r="A130" s="477"/>
      <c r="B130" s="477"/>
      <c r="C130" s="477"/>
      <c r="D130" s="477"/>
      <c r="E130" s="477"/>
      <c r="F130" s="477"/>
      <c r="G130" s="478"/>
      <c r="H130" s="487" t="s">
        <v>191</v>
      </c>
      <c r="I130" s="488"/>
    </row>
    <row r="131" spans="1:19">
      <c r="A131" s="477"/>
      <c r="B131" s="477"/>
      <c r="C131" s="477"/>
      <c r="D131" s="477"/>
      <c r="E131" s="91" t="s">
        <v>192</v>
      </c>
      <c r="F131" s="250" t="s">
        <v>193</v>
      </c>
      <c r="G131" s="478"/>
      <c r="H131" s="91" t="s">
        <v>194</v>
      </c>
      <c r="I131" s="91" t="s">
        <v>195</v>
      </c>
    </row>
    <row r="132" spans="1:19">
      <c r="A132" s="91" t="s">
        <v>196</v>
      </c>
      <c r="B132" s="91" t="s">
        <v>197</v>
      </c>
      <c r="C132" s="91" t="s">
        <v>198</v>
      </c>
      <c r="D132" s="118" t="s">
        <v>199</v>
      </c>
      <c r="E132" s="118" t="s">
        <v>200</v>
      </c>
      <c r="F132" s="251" t="s">
        <v>201</v>
      </c>
      <c r="G132" s="93" t="s">
        <v>202</v>
      </c>
      <c r="H132" s="119" t="s">
        <v>203</v>
      </c>
      <c r="I132" s="119" t="s">
        <v>204</v>
      </c>
    </row>
    <row r="133" spans="1:19" ht="50.25" customHeight="1">
      <c r="A133" s="432">
        <v>1</v>
      </c>
      <c r="B133" s="96" t="s">
        <v>667</v>
      </c>
      <c r="C133" s="97" t="s">
        <v>697</v>
      </c>
      <c r="D133" s="97" t="s">
        <v>696</v>
      </c>
      <c r="E133" s="120"/>
      <c r="F133" s="125"/>
      <c r="G133" s="100">
        <v>1540000</v>
      </c>
      <c r="H133" s="100">
        <v>0</v>
      </c>
      <c r="I133" s="100">
        <f>4%*G133</f>
        <v>61600</v>
      </c>
      <c r="M133" s="110"/>
      <c r="N133" s="110"/>
      <c r="O133" s="110"/>
      <c r="P133" s="110"/>
      <c r="Q133" s="110"/>
      <c r="R133" s="110"/>
      <c r="S133" s="110"/>
    </row>
    <row r="134" spans="1:19" ht="50.25" customHeight="1">
      <c r="A134" s="444">
        <v>2</v>
      </c>
      <c r="B134" s="96"/>
      <c r="C134" s="97" t="s">
        <v>709</v>
      </c>
      <c r="D134" s="97" t="s">
        <v>700</v>
      </c>
      <c r="E134" s="120"/>
      <c r="F134" s="125"/>
      <c r="G134" s="100">
        <v>270000</v>
      </c>
      <c r="H134" s="100">
        <v>0</v>
      </c>
      <c r="I134" s="100">
        <f>3%*G134</f>
        <v>8100</v>
      </c>
      <c r="M134" s="110"/>
      <c r="N134" s="110"/>
      <c r="O134" s="110"/>
      <c r="P134" s="110"/>
      <c r="Q134" s="110"/>
      <c r="R134" s="110"/>
      <c r="S134" s="110"/>
    </row>
    <row r="135" spans="1:19" ht="21" customHeight="1">
      <c r="A135" s="476" t="s">
        <v>208</v>
      </c>
      <c r="B135" s="476"/>
      <c r="C135" s="476"/>
      <c r="D135" s="476"/>
      <c r="E135" s="476"/>
      <c r="F135" s="476"/>
      <c r="G135" s="102">
        <f>SUM(G133:G134)</f>
        <v>1810000</v>
      </c>
      <c r="H135" s="102">
        <f t="shared" ref="H135:I135" si="0">SUM(H133:H134)</f>
        <v>0</v>
      </c>
      <c r="I135" s="102">
        <f t="shared" si="0"/>
        <v>69700</v>
      </c>
      <c r="M135" s="110"/>
      <c r="N135" s="110"/>
      <c r="O135" s="110"/>
      <c r="P135" s="110"/>
      <c r="Q135" s="110"/>
      <c r="R135" s="110"/>
      <c r="S135" s="110"/>
    </row>
    <row r="136" spans="1:19">
      <c r="A136" s="430"/>
      <c r="B136" s="430"/>
      <c r="C136" s="105"/>
      <c r="D136" s="105"/>
      <c r="E136" s="111"/>
      <c r="F136" s="252"/>
      <c r="G136" s="108"/>
      <c r="H136" s="122"/>
      <c r="I136" s="122"/>
      <c r="M136" s="291"/>
      <c r="N136" s="291"/>
      <c r="O136" s="291"/>
      <c r="P136" s="110"/>
      <c r="Q136" s="110"/>
      <c r="R136" s="110"/>
      <c r="S136" s="110"/>
    </row>
    <row r="137" spans="1:19">
      <c r="A137" s="431" t="s">
        <v>209</v>
      </c>
      <c r="B137" s="110"/>
      <c r="C137" s="105"/>
      <c r="D137" s="105"/>
      <c r="E137" s="111"/>
      <c r="F137" s="253"/>
      <c r="G137" s="108"/>
      <c r="M137" s="291"/>
      <c r="N137" s="291"/>
      <c r="O137" s="291"/>
      <c r="P137" s="110"/>
      <c r="Q137" s="291"/>
      <c r="R137" s="110"/>
      <c r="S137" s="110"/>
    </row>
    <row r="138" spans="1:19">
      <c r="A138" s="111" t="s">
        <v>210</v>
      </c>
      <c r="B138" s="110"/>
      <c r="C138" s="105"/>
      <c r="D138" s="105"/>
      <c r="E138" s="123"/>
      <c r="F138" s="253"/>
      <c r="G138" s="108"/>
      <c r="M138" s="291"/>
      <c r="N138" s="291"/>
      <c r="O138" s="291"/>
      <c r="P138" s="110"/>
      <c r="Q138" s="291"/>
      <c r="R138" s="110"/>
      <c r="S138" s="110"/>
    </row>
    <row r="139" spans="1:19">
      <c r="A139" s="430"/>
      <c r="B139" s="105"/>
      <c r="C139" s="105"/>
      <c r="D139" s="105"/>
      <c r="E139" s="105"/>
      <c r="F139" s="254"/>
      <c r="G139" s="108"/>
      <c r="H139" s="124"/>
      <c r="I139" s="124"/>
      <c r="M139" s="291"/>
      <c r="N139" s="291"/>
      <c r="O139" s="291"/>
      <c r="P139" s="110"/>
      <c r="Q139" s="291"/>
      <c r="R139" s="110"/>
      <c r="S139" s="110"/>
    </row>
    <row r="140" spans="1:19">
      <c r="A140" s="479" t="s">
        <v>211</v>
      </c>
      <c r="B140" s="479"/>
      <c r="C140" s="479"/>
      <c r="D140" s="479"/>
      <c r="E140" s="479"/>
      <c r="F140" s="479"/>
      <c r="G140" s="479"/>
      <c r="H140" s="479"/>
      <c r="I140" s="479"/>
      <c r="M140" s="291"/>
      <c r="N140" s="291"/>
      <c r="O140" s="291"/>
      <c r="P140" s="110"/>
      <c r="Q140" s="110"/>
      <c r="R140" s="110"/>
      <c r="S140" s="110"/>
    </row>
    <row r="141" spans="1:19">
      <c r="A141" s="430"/>
      <c r="B141" s="105"/>
      <c r="C141" s="105"/>
      <c r="D141" s="105"/>
      <c r="E141" s="105"/>
      <c r="F141" s="254"/>
      <c r="G141" s="108"/>
      <c r="H141" s="124"/>
      <c r="I141" s="124"/>
      <c r="M141" s="291"/>
      <c r="N141" s="291"/>
      <c r="O141" s="291"/>
      <c r="P141" s="110"/>
      <c r="Q141" s="110"/>
      <c r="R141" s="110"/>
      <c r="S141" s="110"/>
    </row>
    <row r="142" spans="1:19">
      <c r="A142" s="480" t="s">
        <v>212</v>
      </c>
      <c r="B142" s="480"/>
      <c r="C142" s="480"/>
      <c r="D142" s="111"/>
      <c r="E142" s="105"/>
      <c r="F142" s="254"/>
      <c r="G142" s="502" t="s">
        <v>213</v>
      </c>
      <c r="H142" s="502"/>
      <c r="I142" s="502"/>
      <c r="M142" s="110"/>
      <c r="N142" s="110"/>
      <c r="O142" s="110"/>
      <c r="P142" s="110"/>
      <c r="Q142" s="110"/>
      <c r="R142" s="110"/>
      <c r="S142" s="110"/>
    </row>
    <row r="143" spans="1:19">
      <c r="A143" s="430"/>
      <c r="B143" s="105"/>
      <c r="C143" s="105"/>
      <c r="D143" s="105"/>
      <c r="E143" s="105"/>
      <c r="F143" s="254"/>
      <c r="G143" s="108"/>
      <c r="H143" s="124"/>
      <c r="I143" s="124"/>
      <c r="M143" s="110"/>
      <c r="N143" s="110"/>
      <c r="O143" s="110"/>
      <c r="P143" s="110"/>
      <c r="Q143" s="110"/>
      <c r="R143" s="110"/>
      <c r="S143" s="110"/>
    </row>
    <row r="144" spans="1:19">
      <c r="A144" s="430"/>
      <c r="B144" s="105"/>
      <c r="C144" s="105"/>
      <c r="D144" s="105"/>
      <c r="E144" s="105"/>
      <c r="F144" s="254"/>
      <c r="G144" s="108"/>
      <c r="M144" s="291"/>
      <c r="N144" s="291"/>
      <c r="O144" s="291"/>
      <c r="P144" s="291"/>
      <c r="Q144" s="291"/>
      <c r="R144" s="110"/>
      <c r="S144" s="110"/>
    </row>
    <row r="145" spans="1:19">
      <c r="A145" s="482" t="s">
        <v>214</v>
      </c>
      <c r="B145" s="482"/>
      <c r="C145" s="482"/>
      <c r="D145" s="105"/>
      <c r="E145" s="105"/>
      <c r="F145" s="254"/>
      <c r="G145" s="482" t="s">
        <v>215</v>
      </c>
      <c r="H145" s="482"/>
      <c r="I145" s="482"/>
      <c r="M145" s="110"/>
      <c r="N145" s="110"/>
      <c r="O145" s="110"/>
      <c r="P145" s="110"/>
      <c r="Q145" s="110"/>
      <c r="R145" s="110"/>
      <c r="S145" s="110"/>
    </row>
    <row r="146" spans="1:19">
      <c r="A146" s="480" t="s">
        <v>216</v>
      </c>
      <c r="B146" s="480"/>
      <c r="C146" s="480"/>
      <c r="D146" s="105"/>
      <c r="E146" s="105"/>
      <c r="F146" s="254"/>
      <c r="G146" s="502" t="s">
        <v>217</v>
      </c>
      <c r="H146" s="502"/>
      <c r="I146" s="502"/>
    </row>
    <row r="173" spans="1:9">
      <c r="A173" s="468" t="s">
        <v>172</v>
      </c>
      <c r="B173" s="468"/>
      <c r="C173" s="468"/>
      <c r="D173" s="468"/>
      <c r="E173" s="468"/>
      <c r="F173" s="468"/>
      <c r="G173" s="468"/>
      <c r="H173" s="468"/>
      <c r="I173" s="468"/>
    </row>
    <row r="174" spans="1:9">
      <c r="A174" s="441"/>
      <c r="B174" s="441"/>
      <c r="C174" s="441"/>
      <c r="D174" s="442" t="s">
        <v>173</v>
      </c>
      <c r="E174" s="441"/>
      <c r="F174" s="246"/>
      <c r="G174" s="82"/>
    </row>
    <row r="175" spans="1:9">
      <c r="A175" s="441"/>
      <c r="B175" s="441"/>
      <c r="C175" s="441"/>
      <c r="D175" s="441"/>
      <c r="E175" s="441"/>
      <c r="F175" s="246"/>
      <c r="G175" s="82"/>
    </row>
    <row r="176" spans="1:9">
      <c r="A176" s="469" t="s">
        <v>174</v>
      </c>
      <c r="B176" s="469"/>
      <c r="C176" s="469"/>
      <c r="D176" s="442" t="s">
        <v>175</v>
      </c>
      <c r="E176" s="117"/>
      <c r="F176" s="247"/>
      <c r="G176" s="84"/>
    </row>
    <row r="177" spans="1:9">
      <c r="A177" s="469" t="s">
        <v>176</v>
      </c>
      <c r="B177" s="469"/>
      <c r="C177" s="469"/>
      <c r="D177" s="442" t="s">
        <v>558</v>
      </c>
      <c r="E177" s="117"/>
      <c r="F177" s="247"/>
      <c r="G177" s="84"/>
    </row>
    <row r="178" spans="1:9">
      <c r="A178" s="469" t="s">
        <v>178</v>
      </c>
      <c r="B178" s="469"/>
      <c r="C178" s="469"/>
      <c r="D178" s="442" t="s">
        <v>179</v>
      </c>
      <c r="E178" s="117"/>
      <c r="F178" s="247"/>
      <c r="G178" s="84"/>
    </row>
    <row r="179" spans="1:9">
      <c r="A179" s="469" t="s">
        <v>180</v>
      </c>
      <c r="B179" s="469"/>
      <c r="C179" s="469"/>
      <c r="D179" s="442" t="s">
        <v>315</v>
      </c>
      <c r="E179" s="117"/>
      <c r="F179" s="247"/>
      <c r="G179" s="84"/>
    </row>
    <row r="180" spans="1:9">
      <c r="A180" s="443"/>
      <c r="B180" s="470"/>
      <c r="C180" s="470"/>
      <c r="D180" s="443"/>
      <c r="E180" s="117"/>
      <c r="F180" s="484"/>
      <c r="G180" s="484"/>
    </row>
    <row r="181" spans="1:9">
      <c r="A181" s="87" t="s">
        <v>182</v>
      </c>
      <c r="B181" s="87"/>
      <c r="C181" s="87"/>
      <c r="D181" s="87"/>
      <c r="E181" s="87"/>
      <c r="F181" s="248"/>
      <c r="G181" s="88"/>
    </row>
    <row r="182" spans="1:9">
      <c r="A182" s="87" t="s">
        <v>183</v>
      </c>
      <c r="B182" s="87"/>
      <c r="C182" s="87"/>
      <c r="D182" s="87"/>
      <c r="E182" s="87"/>
      <c r="F182" s="248"/>
      <c r="G182" s="88"/>
    </row>
    <row r="183" spans="1:9">
      <c r="A183" s="87" t="s">
        <v>184</v>
      </c>
      <c r="B183" s="87"/>
      <c r="C183" s="87"/>
      <c r="D183" s="87"/>
      <c r="E183" s="87"/>
      <c r="F183" s="248"/>
      <c r="G183" s="88"/>
    </row>
    <row r="184" spans="1:9">
      <c r="A184" s="442"/>
      <c r="B184" s="442"/>
      <c r="C184" s="442"/>
      <c r="D184" s="442"/>
      <c r="E184" s="442"/>
      <c r="F184" s="249"/>
      <c r="G184" s="83"/>
    </row>
    <row r="185" spans="1:9">
      <c r="A185" s="477" t="s">
        <v>185</v>
      </c>
      <c r="B185" s="477" t="s">
        <v>186</v>
      </c>
      <c r="C185" s="477" t="s">
        <v>187</v>
      </c>
      <c r="D185" s="477" t="s">
        <v>188</v>
      </c>
      <c r="E185" s="477" t="s">
        <v>189</v>
      </c>
      <c r="F185" s="477"/>
      <c r="G185" s="478" t="s">
        <v>166</v>
      </c>
      <c r="H185" s="485" t="s">
        <v>190</v>
      </c>
      <c r="I185" s="486"/>
    </row>
    <row r="186" spans="1:9">
      <c r="A186" s="477"/>
      <c r="B186" s="477"/>
      <c r="C186" s="477"/>
      <c r="D186" s="477"/>
      <c r="E186" s="477"/>
      <c r="F186" s="477"/>
      <c r="G186" s="478"/>
      <c r="H186" s="487" t="s">
        <v>191</v>
      </c>
      <c r="I186" s="488"/>
    </row>
    <row r="187" spans="1:9">
      <c r="A187" s="477"/>
      <c r="B187" s="477"/>
      <c r="C187" s="477"/>
      <c r="D187" s="477"/>
      <c r="E187" s="91" t="s">
        <v>192</v>
      </c>
      <c r="F187" s="250" t="s">
        <v>193</v>
      </c>
      <c r="G187" s="478"/>
      <c r="H187" s="91" t="s">
        <v>194</v>
      </c>
      <c r="I187" s="91" t="s">
        <v>195</v>
      </c>
    </row>
    <row r="188" spans="1:9">
      <c r="A188" s="91" t="s">
        <v>196</v>
      </c>
      <c r="B188" s="91" t="s">
        <v>197</v>
      </c>
      <c r="C188" s="91" t="s">
        <v>198</v>
      </c>
      <c r="D188" s="118" t="s">
        <v>199</v>
      </c>
      <c r="E188" s="118" t="s">
        <v>200</v>
      </c>
      <c r="F188" s="251" t="s">
        <v>201</v>
      </c>
      <c r="G188" s="93" t="s">
        <v>202</v>
      </c>
      <c r="H188" s="119" t="s">
        <v>203</v>
      </c>
      <c r="I188" s="119" t="s">
        <v>204</v>
      </c>
    </row>
    <row r="189" spans="1:9" ht="67.5">
      <c r="A189" s="444">
        <v>1</v>
      </c>
      <c r="B189" s="96" t="s">
        <v>316</v>
      </c>
      <c r="C189" s="97" t="s">
        <v>701</v>
      </c>
      <c r="D189" s="97" t="s">
        <v>708</v>
      </c>
      <c r="E189" s="120"/>
      <c r="F189" s="125"/>
      <c r="G189" s="100">
        <v>1350000</v>
      </c>
      <c r="H189" s="100">
        <v>0</v>
      </c>
      <c r="I189" s="100">
        <f>15%*G189</f>
        <v>202500</v>
      </c>
    </row>
    <row r="190" spans="1:9" ht="24.75" customHeight="1">
      <c r="A190" s="476" t="s">
        <v>208</v>
      </c>
      <c r="B190" s="476"/>
      <c r="C190" s="476"/>
      <c r="D190" s="476"/>
      <c r="E190" s="476"/>
      <c r="F190" s="476"/>
      <c r="G190" s="102">
        <f>SUM(G189:G189)</f>
        <v>1350000</v>
      </c>
      <c r="H190" s="102">
        <f>SUM(H189:H189)</f>
        <v>0</v>
      </c>
      <c r="I190" s="102">
        <f>SUM(I189:I189)</f>
        <v>202500</v>
      </c>
    </row>
    <row r="191" spans="1:9">
      <c r="A191" s="446"/>
      <c r="B191" s="446"/>
      <c r="C191" s="105"/>
      <c r="D191" s="105"/>
      <c r="E191" s="111"/>
      <c r="F191" s="252"/>
      <c r="G191" s="108"/>
      <c r="H191" s="122"/>
      <c r="I191" s="122"/>
    </row>
    <row r="192" spans="1:9">
      <c r="A192" s="445" t="s">
        <v>209</v>
      </c>
      <c r="B192" s="110"/>
      <c r="C192" s="105"/>
      <c r="D192" s="105"/>
      <c r="E192" s="111"/>
      <c r="F192" s="253"/>
      <c r="G192" s="108"/>
    </row>
    <row r="193" spans="1:9">
      <c r="A193" s="111" t="s">
        <v>210</v>
      </c>
      <c r="B193" s="110"/>
      <c r="C193" s="105"/>
      <c r="D193" s="105"/>
      <c r="E193" s="123"/>
      <c r="F193" s="253"/>
      <c r="G193" s="108"/>
    </row>
    <row r="194" spans="1:9">
      <c r="A194" s="446"/>
      <c r="B194" s="105"/>
      <c r="C194" s="105"/>
      <c r="D194" s="105"/>
      <c r="E194" s="105"/>
      <c r="F194" s="254"/>
      <c r="G194" s="108"/>
      <c r="H194" s="124"/>
      <c r="I194" s="124"/>
    </row>
    <row r="195" spans="1:9">
      <c r="A195" s="479" t="s">
        <v>211</v>
      </c>
      <c r="B195" s="479"/>
      <c r="C195" s="479"/>
      <c r="D195" s="479"/>
      <c r="E195" s="479"/>
      <c r="F195" s="479"/>
      <c r="G195" s="479"/>
      <c r="H195" s="479"/>
      <c r="I195" s="479"/>
    </row>
    <row r="196" spans="1:9">
      <c r="A196" s="446"/>
      <c r="B196" s="105"/>
      <c r="C196" s="105"/>
      <c r="D196" s="105"/>
      <c r="E196" s="105"/>
      <c r="F196" s="254"/>
      <c r="G196" s="108"/>
      <c r="H196" s="124"/>
      <c r="I196" s="124"/>
    </row>
    <row r="197" spans="1:9">
      <c r="A197" s="480" t="s">
        <v>212</v>
      </c>
      <c r="B197" s="480"/>
      <c r="C197" s="480"/>
      <c r="D197" s="111"/>
      <c r="E197" s="105"/>
      <c r="F197" s="254"/>
      <c r="G197" s="502" t="s">
        <v>213</v>
      </c>
      <c r="H197" s="502"/>
      <c r="I197" s="502"/>
    </row>
    <row r="198" spans="1:9">
      <c r="A198" s="446"/>
      <c r="B198" s="105"/>
      <c r="C198" s="105"/>
      <c r="D198" s="105"/>
      <c r="E198" s="105"/>
      <c r="F198" s="254"/>
      <c r="G198" s="108"/>
      <c r="H198" s="124"/>
      <c r="I198" s="124"/>
    </row>
    <row r="199" spans="1:9">
      <c r="A199" s="446"/>
      <c r="B199" s="105"/>
      <c r="C199" s="105"/>
      <c r="D199" s="105"/>
      <c r="E199" s="105"/>
      <c r="F199" s="254"/>
      <c r="G199" s="108"/>
    </row>
    <row r="200" spans="1:9">
      <c r="A200" s="482" t="s">
        <v>214</v>
      </c>
      <c r="B200" s="482"/>
      <c r="C200" s="482"/>
      <c r="D200" s="105"/>
      <c r="E200" s="105"/>
      <c r="F200" s="254"/>
      <c r="G200" s="482" t="s">
        <v>215</v>
      </c>
      <c r="H200" s="482"/>
      <c r="I200" s="482"/>
    </row>
    <row r="201" spans="1:9">
      <c r="A201" s="480" t="s">
        <v>216</v>
      </c>
      <c r="B201" s="480"/>
      <c r="C201" s="480"/>
      <c r="D201" s="105"/>
      <c r="E201" s="105"/>
      <c r="F201" s="254"/>
      <c r="G201" s="502" t="s">
        <v>217</v>
      </c>
      <c r="H201" s="502"/>
      <c r="I201" s="502"/>
    </row>
    <row r="230" spans="1:9">
      <c r="A230" s="468" t="s">
        <v>172</v>
      </c>
      <c r="B230" s="468"/>
      <c r="C230" s="468"/>
      <c r="D230" s="468"/>
      <c r="E230" s="468"/>
      <c r="F230" s="468"/>
      <c r="G230" s="468"/>
      <c r="H230" s="468"/>
      <c r="I230" s="468"/>
    </row>
    <row r="231" spans="1:9">
      <c r="A231" s="441"/>
      <c r="B231" s="441"/>
      <c r="C231" s="441"/>
      <c r="D231" s="442" t="s">
        <v>173</v>
      </c>
      <c r="E231" s="441"/>
      <c r="F231" s="246"/>
      <c r="G231" s="82"/>
    </row>
    <row r="232" spans="1:9">
      <c r="A232" s="441"/>
      <c r="B232" s="441"/>
      <c r="C232" s="441"/>
      <c r="D232" s="441"/>
      <c r="E232" s="441"/>
      <c r="F232" s="246"/>
      <c r="G232" s="82"/>
    </row>
    <row r="233" spans="1:9">
      <c r="A233" s="469" t="s">
        <v>174</v>
      </c>
      <c r="B233" s="469"/>
      <c r="C233" s="469"/>
      <c r="D233" s="442" t="s">
        <v>175</v>
      </c>
      <c r="E233" s="117"/>
      <c r="F233" s="247"/>
      <c r="G233" s="84"/>
    </row>
    <row r="234" spans="1:9">
      <c r="A234" s="469" t="s">
        <v>176</v>
      </c>
      <c r="B234" s="469"/>
      <c r="C234" s="469"/>
      <c r="D234" s="442" t="s">
        <v>307</v>
      </c>
      <c r="E234" s="117"/>
      <c r="F234" s="247"/>
      <c r="G234" s="84"/>
    </row>
    <row r="235" spans="1:9">
      <c r="A235" s="469" t="s">
        <v>178</v>
      </c>
      <c r="B235" s="469"/>
      <c r="C235" s="469"/>
      <c r="D235" s="442" t="s">
        <v>179</v>
      </c>
      <c r="E235" s="117"/>
      <c r="F235" s="247"/>
      <c r="G235" s="84"/>
    </row>
    <row r="236" spans="1:9">
      <c r="A236" s="469" t="s">
        <v>180</v>
      </c>
      <c r="B236" s="469"/>
      <c r="C236" s="469"/>
      <c r="D236" s="442" t="s">
        <v>704</v>
      </c>
      <c r="E236" s="117"/>
      <c r="F236" s="247"/>
      <c r="G236" s="84"/>
    </row>
    <row r="237" spans="1:9">
      <c r="A237" s="443"/>
      <c r="B237" s="470"/>
      <c r="C237" s="470"/>
      <c r="D237" s="443"/>
      <c r="E237" s="117"/>
      <c r="F237" s="484"/>
      <c r="G237" s="484"/>
    </row>
    <row r="238" spans="1:9">
      <c r="A238" s="87" t="s">
        <v>182</v>
      </c>
      <c r="B238" s="87"/>
      <c r="C238" s="87"/>
      <c r="D238" s="87"/>
      <c r="E238" s="87"/>
      <c r="F238" s="248"/>
      <c r="G238" s="88"/>
    </row>
    <row r="239" spans="1:9">
      <c r="A239" s="87" t="s">
        <v>183</v>
      </c>
      <c r="B239" s="87"/>
      <c r="C239" s="87"/>
      <c r="D239" s="87"/>
      <c r="E239" s="87"/>
      <c r="F239" s="248"/>
      <c r="G239" s="88"/>
    </row>
    <row r="240" spans="1:9">
      <c r="A240" s="87" t="s">
        <v>184</v>
      </c>
      <c r="B240" s="87"/>
      <c r="C240" s="87"/>
      <c r="D240" s="87"/>
      <c r="E240" s="87"/>
      <c r="F240" s="248"/>
      <c r="G240" s="88"/>
    </row>
    <row r="241" spans="1:9">
      <c r="A241" s="442"/>
      <c r="B241" s="442"/>
      <c r="C241" s="442"/>
      <c r="D241" s="442"/>
      <c r="E241" s="442"/>
      <c r="F241" s="249"/>
      <c r="G241" s="83"/>
    </row>
    <row r="242" spans="1:9">
      <c r="A242" s="477" t="s">
        <v>185</v>
      </c>
      <c r="B242" s="477" t="s">
        <v>186</v>
      </c>
      <c r="C242" s="477" t="s">
        <v>187</v>
      </c>
      <c r="D242" s="477" t="s">
        <v>188</v>
      </c>
      <c r="E242" s="477" t="s">
        <v>189</v>
      </c>
      <c r="F242" s="477"/>
      <c r="G242" s="478" t="s">
        <v>166</v>
      </c>
      <c r="H242" s="485" t="s">
        <v>190</v>
      </c>
      <c r="I242" s="486"/>
    </row>
    <row r="243" spans="1:9">
      <c r="A243" s="477"/>
      <c r="B243" s="477"/>
      <c r="C243" s="477"/>
      <c r="D243" s="477"/>
      <c r="E243" s="477"/>
      <c r="F243" s="477"/>
      <c r="G243" s="478"/>
      <c r="H243" s="487" t="s">
        <v>191</v>
      </c>
      <c r="I243" s="488"/>
    </row>
    <row r="244" spans="1:9">
      <c r="A244" s="477"/>
      <c r="B244" s="477"/>
      <c r="C244" s="477"/>
      <c r="D244" s="477"/>
      <c r="E244" s="91" t="s">
        <v>192</v>
      </c>
      <c r="F244" s="250" t="s">
        <v>193</v>
      </c>
      <c r="G244" s="478"/>
      <c r="H244" s="91" t="s">
        <v>194</v>
      </c>
      <c r="I244" s="91" t="s">
        <v>195</v>
      </c>
    </row>
    <row r="245" spans="1:9">
      <c r="A245" s="91" t="s">
        <v>196</v>
      </c>
      <c r="B245" s="91" t="s">
        <v>197</v>
      </c>
      <c r="C245" s="91" t="s">
        <v>198</v>
      </c>
      <c r="D245" s="118" t="s">
        <v>199</v>
      </c>
      <c r="E245" s="118" t="s">
        <v>200</v>
      </c>
      <c r="F245" s="251" t="s">
        <v>201</v>
      </c>
      <c r="G245" s="93" t="s">
        <v>202</v>
      </c>
      <c r="H245" s="119" t="s">
        <v>203</v>
      </c>
      <c r="I245" s="119" t="s">
        <v>204</v>
      </c>
    </row>
    <row r="246" spans="1:9" ht="56.25">
      <c r="A246" s="444">
        <v>1</v>
      </c>
      <c r="B246" s="96" t="s">
        <v>703</v>
      </c>
      <c r="C246" s="97" t="s">
        <v>702</v>
      </c>
      <c r="D246" s="97" t="s">
        <v>705</v>
      </c>
      <c r="E246" s="120"/>
      <c r="F246" s="125"/>
      <c r="G246" s="100">
        <v>2100000</v>
      </c>
      <c r="H246" s="100">
        <v>0</v>
      </c>
      <c r="I246" s="100">
        <f>5%*G246</f>
        <v>105000</v>
      </c>
    </row>
    <row r="247" spans="1:9" ht="20.25" customHeight="1">
      <c r="A247" s="476" t="s">
        <v>208</v>
      </c>
      <c r="B247" s="476"/>
      <c r="C247" s="476"/>
      <c r="D247" s="476"/>
      <c r="E247" s="476"/>
      <c r="F247" s="476"/>
      <c r="G247" s="102">
        <f>SUM(G246:G246)</f>
        <v>2100000</v>
      </c>
      <c r="H247" s="102">
        <f>SUM(H246:H246)</f>
        <v>0</v>
      </c>
      <c r="I247" s="102">
        <f>SUM(I246:I246)</f>
        <v>105000</v>
      </c>
    </row>
    <row r="248" spans="1:9">
      <c r="A248" s="446"/>
      <c r="B248" s="446"/>
      <c r="C248" s="105"/>
      <c r="D248" s="105"/>
      <c r="E248" s="111"/>
      <c r="F248" s="252"/>
      <c r="G248" s="108"/>
      <c r="H248" s="122"/>
      <c r="I248" s="122"/>
    </row>
    <row r="249" spans="1:9">
      <c r="A249" s="445" t="s">
        <v>209</v>
      </c>
      <c r="B249" s="110"/>
      <c r="C249" s="105"/>
      <c r="D249" s="105"/>
      <c r="E249" s="111"/>
      <c r="F249" s="253"/>
      <c r="G249" s="108"/>
    </row>
    <row r="250" spans="1:9">
      <c r="A250" s="111" t="s">
        <v>210</v>
      </c>
      <c r="B250" s="110"/>
      <c r="C250" s="105"/>
      <c r="D250" s="105"/>
      <c r="E250" s="123"/>
      <c r="F250" s="253"/>
      <c r="G250" s="108"/>
    </row>
    <row r="251" spans="1:9">
      <c r="A251" s="446"/>
      <c r="B251" s="105"/>
      <c r="C251" s="105"/>
      <c r="D251" s="105"/>
      <c r="E251" s="105"/>
      <c r="F251" s="254"/>
      <c r="G251" s="108"/>
      <c r="H251" s="124"/>
      <c r="I251" s="124"/>
    </row>
    <row r="252" spans="1:9">
      <c r="A252" s="479" t="s">
        <v>211</v>
      </c>
      <c r="B252" s="479"/>
      <c r="C252" s="479"/>
      <c r="D252" s="479"/>
      <c r="E252" s="479"/>
      <c r="F252" s="479"/>
      <c r="G252" s="479"/>
      <c r="H252" s="479"/>
      <c r="I252" s="479"/>
    </row>
    <row r="253" spans="1:9">
      <c r="A253" s="446"/>
      <c r="B253" s="105"/>
      <c r="C253" s="105"/>
      <c r="D253" s="105"/>
      <c r="E253" s="105"/>
      <c r="F253" s="254"/>
      <c r="G253" s="108"/>
      <c r="H253" s="124"/>
      <c r="I253" s="124"/>
    </row>
    <row r="254" spans="1:9">
      <c r="A254" s="480" t="s">
        <v>212</v>
      </c>
      <c r="B254" s="480"/>
      <c r="C254" s="480"/>
      <c r="D254" s="111"/>
      <c r="E254" s="105"/>
      <c r="F254" s="254"/>
      <c r="G254" s="502" t="s">
        <v>213</v>
      </c>
      <c r="H254" s="502"/>
      <c r="I254" s="502"/>
    </row>
    <row r="255" spans="1:9">
      <c r="A255" s="446"/>
      <c r="B255" s="105"/>
      <c r="C255" s="105"/>
      <c r="D255" s="105"/>
      <c r="E255" s="105"/>
      <c r="F255" s="254"/>
      <c r="G255" s="108"/>
      <c r="H255" s="124"/>
      <c r="I255" s="124"/>
    </row>
    <row r="256" spans="1:9">
      <c r="A256" s="446"/>
      <c r="B256" s="105"/>
      <c r="C256" s="105"/>
      <c r="D256" s="105"/>
      <c r="E256" s="105"/>
      <c r="F256" s="254"/>
      <c r="G256" s="108"/>
    </row>
    <row r="257" spans="1:9">
      <c r="A257" s="482" t="s">
        <v>214</v>
      </c>
      <c r="B257" s="482"/>
      <c r="C257" s="482"/>
      <c r="D257" s="105"/>
      <c r="E257" s="105"/>
      <c r="F257" s="254"/>
      <c r="G257" s="482" t="s">
        <v>215</v>
      </c>
      <c r="H257" s="482"/>
      <c r="I257" s="482"/>
    </row>
    <row r="258" spans="1:9">
      <c r="A258" s="480" t="s">
        <v>216</v>
      </c>
      <c r="B258" s="480"/>
      <c r="C258" s="480"/>
      <c r="D258" s="105"/>
      <c r="E258" s="105"/>
      <c r="F258" s="254"/>
      <c r="G258" s="502" t="s">
        <v>217</v>
      </c>
      <c r="H258" s="502"/>
      <c r="I258" s="502"/>
    </row>
    <row r="288" spans="1:9">
      <c r="A288" s="468" t="s">
        <v>172</v>
      </c>
      <c r="B288" s="468"/>
      <c r="C288" s="468"/>
      <c r="D288" s="468"/>
      <c r="E288" s="468"/>
      <c r="F288" s="468"/>
      <c r="G288" s="468"/>
      <c r="H288" s="468"/>
      <c r="I288" s="468"/>
    </row>
    <row r="289" spans="1:9">
      <c r="A289" s="441"/>
      <c r="B289" s="441"/>
      <c r="C289" s="441"/>
      <c r="D289" s="442" t="s">
        <v>173</v>
      </c>
      <c r="E289" s="441"/>
      <c r="F289" s="246"/>
      <c r="G289" s="82"/>
    </row>
    <row r="290" spans="1:9">
      <c r="A290" s="441"/>
      <c r="B290" s="441"/>
      <c r="C290" s="441"/>
      <c r="D290" s="441"/>
      <c r="E290" s="441"/>
      <c r="F290" s="246"/>
      <c r="G290" s="82"/>
    </row>
    <row r="291" spans="1:9">
      <c r="A291" s="469" t="s">
        <v>174</v>
      </c>
      <c r="B291" s="469"/>
      <c r="C291" s="469"/>
      <c r="D291" s="442" t="s">
        <v>175</v>
      </c>
      <c r="E291" s="117"/>
      <c r="F291" s="247"/>
      <c r="G291" s="84"/>
    </row>
    <row r="292" spans="1:9">
      <c r="A292" s="469" t="s">
        <v>176</v>
      </c>
      <c r="B292" s="469"/>
      <c r="C292" s="469"/>
      <c r="D292" s="442" t="s">
        <v>643</v>
      </c>
      <c r="E292" s="117"/>
      <c r="F292" s="247"/>
      <c r="G292" s="84"/>
    </row>
    <row r="293" spans="1:9">
      <c r="A293" s="469" t="s">
        <v>178</v>
      </c>
      <c r="B293" s="469"/>
      <c r="C293" s="469"/>
      <c r="D293" s="442" t="s">
        <v>179</v>
      </c>
      <c r="E293" s="117"/>
      <c r="F293" s="247"/>
      <c r="G293" s="84"/>
    </row>
    <row r="294" spans="1:9">
      <c r="A294" s="469" t="s">
        <v>180</v>
      </c>
      <c r="B294" s="469"/>
      <c r="C294" s="469"/>
      <c r="D294" s="442" t="s">
        <v>640</v>
      </c>
      <c r="E294" s="117"/>
      <c r="F294" s="247"/>
      <c r="G294" s="84"/>
    </row>
    <row r="295" spans="1:9">
      <c r="A295" s="443"/>
      <c r="B295" s="470"/>
      <c r="C295" s="470"/>
      <c r="D295" s="443"/>
      <c r="E295" s="117"/>
      <c r="F295" s="484"/>
      <c r="G295" s="484"/>
    </row>
    <row r="296" spans="1:9">
      <c r="A296" s="87" t="s">
        <v>182</v>
      </c>
      <c r="B296" s="87"/>
      <c r="C296" s="87"/>
      <c r="D296" s="87"/>
      <c r="E296" s="87"/>
      <c r="F296" s="248"/>
      <c r="G296" s="88"/>
    </row>
    <row r="297" spans="1:9">
      <c r="A297" s="87" t="s">
        <v>183</v>
      </c>
      <c r="B297" s="87"/>
      <c r="C297" s="87"/>
      <c r="D297" s="87"/>
      <c r="E297" s="87"/>
      <c r="F297" s="248"/>
      <c r="G297" s="88"/>
    </row>
    <row r="298" spans="1:9">
      <c r="A298" s="87" t="s">
        <v>184</v>
      </c>
      <c r="B298" s="87"/>
      <c r="C298" s="87"/>
      <c r="D298" s="87"/>
      <c r="E298" s="87"/>
      <c r="F298" s="248"/>
      <c r="G298" s="88"/>
    </row>
    <row r="299" spans="1:9">
      <c r="A299" s="442"/>
      <c r="B299" s="442"/>
      <c r="C299" s="442"/>
      <c r="D299" s="442"/>
      <c r="E299" s="442"/>
      <c r="F299" s="249"/>
      <c r="G299" s="83"/>
    </row>
    <row r="300" spans="1:9">
      <c r="A300" s="477" t="s">
        <v>185</v>
      </c>
      <c r="B300" s="477" t="s">
        <v>186</v>
      </c>
      <c r="C300" s="477" t="s">
        <v>187</v>
      </c>
      <c r="D300" s="477" t="s">
        <v>188</v>
      </c>
      <c r="E300" s="477" t="s">
        <v>189</v>
      </c>
      <c r="F300" s="477"/>
      <c r="G300" s="478" t="s">
        <v>166</v>
      </c>
      <c r="H300" s="485" t="s">
        <v>190</v>
      </c>
      <c r="I300" s="486"/>
    </row>
    <row r="301" spans="1:9">
      <c r="A301" s="477"/>
      <c r="B301" s="477"/>
      <c r="C301" s="477"/>
      <c r="D301" s="477"/>
      <c r="E301" s="477"/>
      <c r="F301" s="477"/>
      <c r="G301" s="478"/>
      <c r="H301" s="487" t="s">
        <v>191</v>
      </c>
      <c r="I301" s="488"/>
    </row>
    <row r="302" spans="1:9">
      <c r="A302" s="477"/>
      <c r="B302" s="477"/>
      <c r="C302" s="477"/>
      <c r="D302" s="477"/>
      <c r="E302" s="91" t="s">
        <v>192</v>
      </c>
      <c r="F302" s="250" t="s">
        <v>193</v>
      </c>
      <c r="G302" s="478"/>
      <c r="H302" s="91" t="s">
        <v>194</v>
      </c>
      <c r="I302" s="91" t="s">
        <v>195</v>
      </c>
    </row>
    <row r="303" spans="1:9">
      <c r="A303" s="91" t="s">
        <v>196</v>
      </c>
      <c r="B303" s="91" t="s">
        <v>197</v>
      </c>
      <c r="C303" s="91" t="s">
        <v>198</v>
      </c>
      <c r="D303" s="118" t="s">
        <v>199</v>
      </c>
      <c r="E303" s="118" t="s">
        <v>200</v>
      </c>
      <c r="F303" s="251" t="s">
        <v>201</v>
      </c>
      <c r="G303" s="93" t="s">
        <v>202</v>
      </c>
      <c r="H303" s="119" t="s">
        <v>203</v>
      </c>
      <c r="I303" s="119" t="s">
        <v>204</v>
      </c>
    </row>
    <row r="304" spans="1:9" ht="56.25">
      <c r="A304" s="444">
        <v>1</v>
      </c>
      <c r="B304" s="96" t="s">
        <v>641</v>
      </c>
      <c r="C304" s="97" t="s">
        <v>706</v>
      </c>
      <c r="D304" s="97" t="s">
        <v>707</v>
      </c>
      <c r="E304" s="120"/>
      <c r="F304" s="125"/>
      <c r="G304" s="100">
        <v>700000</v>
      </c>
      <c r="H304" s="100">
        <v>0</v>
      </c>
      <c r="I304" s="100">
        <f>5%*G304</f>
        <v>35000</v>
      </c>
    </row>
    <row r="305" spans="1:9" ht="22.5" customHeight="1">
      <c r="A305" s="476" t="s">
        <v>208</v>
      </c>
      <c r="B305" s="476"/>
      <c r="C305" s="476"/>
      <c r="D305" s="476"/>
      <c r="E305" s="476"/>
      <c r="F305" s="476"/>
      <c r="G305" s="102">
        <f>SUM(G304:G304)</f>
        <v>700000</v>
      </c>
      <c r="H305" s="102">
        <f>SUM(H304:H304)</f>
        <v>0</v>
      </c>
      <c r="I305" s="102">
        <f>SUM(I304:I304)</f>
        <v>35000</v>
      </c>
    </row>
    <row r="306" spans="1:9">
      <c r="A306" s="446"/>
      <c r="B306" s="446"/>
      <c r="C306" s="105"/>
      <c r="D306" s="105"/>
      <c r="E306" s="111"/>
      <c r="F306" s="252"/>
      <c r="G306" s="108"/>
      <c r="H306" s="122"/>
      <c r="I306" s="122"/>
    </row>
    <row r="307" spans="1:9">
      <c r="A307" s="445" t="s">
        <v>209</v>
      </c>
      <c r="B307" s="110"/>
      <c r="C307" s="105"/>
      <c r="D307" s="105"/>
      <c r="E307" s="111"/>
      <c r="F307" s="253"/>
      <c r="G307" s="108"/>
    </row>
    <row r="308" spans="1:9">
      <c r="A308" s="111" t="s">
        <v>210</v>
      </c>
      <c r="B308" s="110"/>
      <c r="C308" s="105"/>
      <c r="D308" s="105"/>
      <c r="E308" s="123"/>
      <c r="F308" s="253"/>
      <c r="G308" s="108"/>
    </row>
    <row r="309" spans="1:9">
      <c r="A309" s="446"/>
      <c r="B309" s="105"/>
      <c r="C309" s="105"/>
      <c r="D309" s="105"/>
      <c r="E309" s="105"/>
      <c r="F309" s="254"/>
      <c r="G309" s="108"/>
      <c r="H309" s="124"/>
      <c r="I309" s="124"/>
    </row>
    <row r="310" spans="1:9">
      <c r="A310" s="479" t="s">
        <v>211</v>
      </c>
      <c r="B310" s="479"/>
      <c r="C310" s="479"/>
      <c r="D310" s="479"/>
      <c r="E310" s="479"/>
      <c r="F310" s="479"/>
      <c r="G310" s="479"/>
      <c r="H310" s="479"/>
      <c r="I310" s="479"/>
    </row>
    <row r="311" spans="1:9">
      <c r="A311" s="446"/>
      <c r="B311" s="105"/>
      <c r="C311" s="105"/>
      <c r="D311" s="105"/>
      <c r="E311" s="105"/>
      <c r="F311" s="254"/>
      <c r="G311" s="108"/>
      <c r="H311" s="124"/>
      <c r="I311" s="124"/>
    </row>
    <row r="312" spans="1:9">
      <c r="A312" s="480" t="s">
        <v>212</v>
      </c>
      <c r="B312" s="480"/>
      <c r="C312" s="480"/>
      <c r="D312" s="111"/>
      <c r="E312" s="105"/>
      <c r="F312" s="254"/>
      <c r="G312" s="502" t="s">
        <v>213</v>
      </c>
      <c r="H312" s="502"/>
      <c r="I312" s="502"/>
    </row>
    <row r="313" spans="1:9">
      <c r="A313" s="446"/>
      <c r="B313" s="105"/>
      <c r="C313" s="105"/>
      <c r="D313" s="105"/>
      <c r="E313" s="105"/>
      <c r="F313" s="254"/>
      <c r="G313" s="108"/>
      <c r="H313" s="124"/>
      <c r="I313" s="124"/>
    </row>
    <row r="314" spans="1:9">
      <c r="A314" s="446"/>
      <c r="B314" s="105"/>
      <c r="C314" s="105"/>
      <c r="D314" s="105"/>
      <c r="E314" s="105"/>
      <c r="F314" s="254"/>
      <c r="G314" s="108"/>
    </row>
    <row r="315" spans="1:9">
      <c r="A315" s="482" t="s">
        <v>214</v>
      </c>
      <c r="B315" s="482"/>
      <c r="C315" s="482"/>
      <c r="D315" s="105"/>
      <c r="E315" s="105"/>
      <c r="F315" s="254"/>
      <c r="G315" s="482" t="s">
        <v>215</v>
      </c>
      <c r="H315" s="482"/>
      <c r="I315" s="482"/>
    </row>
    <row r="316" spans="1:9">
      <c r="A316" s="480" t="s">
        <v>216</v>
      </c>
      <c r="B316" s="480"/>
      <c r="C316" s="480"/>
      <c r="D316" s="105"/>
      <c r="E316" s="105"/>
      <c r="F316" s="254"/>
      <c r="G316" s="502" t="s">
        <v>217</v>
      </c>
      <c r="H316" s="502"/>
      <c r="I316" s="502"/>
    </row>
  </sheetData>
  <mergeCells count="138">
    <mergeCell ref="B129:B131"/>
    <mergeCell ref="C129:C131"/>
    <mergeCell ref="D129:D131"/>
    <mergeCell ref="E129:F130"/>
    <mergeCell ref="A142:C142"/>
    <mergeCell ref="G142:I142"/>
    <mergeCell ref="A145:C145"/>
    <mergeCell ref="G145:I145"/>
    <mergeCell ref="A146:C146"/>
    <mergeCell ref="G146:I146"/>
    <mergeCell ref="B8:C8"/>
    <mergeCell ref="F8:G8"/>
    <mergeCell ref="A13:A15"/>
    <mergeCell ref="B13:B15"/>
    <mergeCell ref="C13:C15"/>
    <mergeCell ref="D13:D15"/>
    <mergeCell ref="E13:F14"/>
    <mergeCell ref="G13:G15"/>
    <mergeCell ref="A1:I1"/>
    <mergeCell ref="A4:C4"/>
    <mergeCell ref="A5:C5"/>
    <mergeCell ref="A6:C6"/>
    <mergeCell ref="A7:C7"/>
    <mergeCell ref="A28:C28"/>
    <mergeCell ref="G28:I28"/>
    <mergeCell ref="A29:C29"/>
    <mergeCell ref="G29:I29"/>
    <mergeCell ref="A59:I59"/>
    <mergeCell ref="H13:I13"/>
    <mergeCell ref="H14:I14"/>
    <mergeCell ref="A18:F18"/>
    <mergeCell ref="A23:I23"/>
    <mergeCell ref="A25:C25"/>
    <mergeCell ref="G25:I25"/>
    <mergeCell ref="F66:G66"/>
    <mergeCell ref="A71:A73"/>
    <mergeCell ref="B71:B73"/>
    <mergeCell ref="C71:C73"/>
    <mergeCell ref="D71:D73"/>
    <mergeCell ref="E71:F72"/>
    <mergeCell ref="G71:G73"/>
    <mergeCell ref="A62:C62"/>
    <mergeCell ref="A63:C63"/>
    <mergeCell ref="A64:C64"/>
    <mergeCell ref="A65:C65"/>
    <mergeCell ref="B66:C66"/>
    <mergeCell ref="A86:C86"/>
    <mergeCell ref="G86:I86"/>
    <mergeCell ref="A87:C87"/>
    <mergeCell ref="G87:I87"/>
    <mergeCell ref="A173:I173"/>
    <mergeCell ref="H71:I71"/>
    <mergeCell ref="H72:I72"/>
    <mergeCell ref="A76:F76"/>
    <mergeCell ref="A81:I81"/>
    <mergeCell ref="A83:C83"/>
    <mergeCell ref="G83:I83"/>
    <mergeCell ref="A117:I117"/>
    <mergeCell ref="A120:C120"/>
    <mergeCell ref="A121:C121"/>
    <mergeCell ref="A123:C123"/>
    <mergeCell ref="B124:C124"/>
    <mergeCell ref="F124:G124"/>
    <mergeCell ref="A122:C122"/>
    <mergeCell ref="G129:G131"/>
    <mergeCell ref="H129:I129"/>
    <mergeCell ref="H130:I130"/>
    <mergeCell ref="A135:F135"/>
    <mergeCell ref="A140:I140"/>
    <mergeCell ref="A129:A131"/>
    <mergeCell ref="F180:G180"/>
    <mergeCell ref="A185:A187"/>
    <mergeCell ref="B185:B187"/>
    <mergeCell ref="C185:C187"/>
    <mergeCell ref="D185:D187"/>
    <mergeCell ref="E185:F186"/>
    <mergeCell ref="G185:G187"/>
    <mergeCell ref="A176:C176"/>
    <mergeCell ref="A177:C177"/>
    <mergeCell ref="A178:C178"/>
    <mergeCell ref="A179:C179"/>
    <mergeCell ref="B180:C180"/>
    <mergeCell ref="A200:C200"/>
    <mergeCell ref="G200:I200"/>
    <mergeCell ref="A201:C201"/>
    <mergeCell ref="G201:I201"/>
    <mergeCell ref="A230:I230"/>
    <mergeCell ref="H185:I185"/>
    <mergeCell ref="H186:I186"/>
    <mergeCell ref="A190:F190"/>
    <mergeCell ref="A195:I195"/>
    <mergeCell ref="A197:C197"/>
    <mergeCell ref="G197:I197"/>
    <mergeCell ref="F237:G237"/>
    <mergeCell ref="A242:A244"/>
    <mergeCell ref="B242:B244"/>
    <mergeCell ref="C242:C244"/>
    <mergeCell ref="D242:D244"/>
    <mergeCell ref="E242:F243"/>
    <mergeCell ref="G242:G244"/>
    <mergeCell ref="A233:C233"/>
    <mergeCell ref="A234:C234"/>
    <mergeCell ref="A235:C235"/>
    <mergeCell ref="A236:C236"/>
    <mergeCell ref="B237:C237"/>
    <mergeCell ref="A257:C257"/>
    <mergeCell ref="G257:I257"/>
    <mergeCell ref="A258:C258"/>
    <mergeCell ref="G258:I258"/>
    <mergeCell ref="A288:I288"/>
    <mergeCell ref="H242:I242"/>
    <mergeCell ref="H243:I243"/>
    <mergeCell ref="A247:F247"/>
    <mergeCell ref="A252:I252"/>
    <mergeCell ref="A254:C254"/>
    <mergeCell ref="G254:I254"/>
    <mergeCell ref="F295:G295"/>
    <mergeCell ref="A300:A302"/>
    <mergeCell ref="B300:B302"/>
    <mergeCell ref="C300:C302"/>
    <mergeCell ref="D300:D302"/>
    <mergeCell ref="E300:F301"/>
    <mergeCell ref="G300:G302"/>
    <mergeCell ref="A291:C291"/>
    <mergeCell ref="A292:C292"/>
    <mergeCell ref="A293:C293"/>
    <mergeCell ref="A294:C294"/>
    <mergeCell ref="B295:C295"/>
    <mergeCell ref="A315:C315"/>
    <mergeCell ref="G315:I315"/>
    <mergeCell ref="A316:C316"/>
    <mergeCell ref="G316:I316"/>
    <mergeCell ref="H300:I300"/>
    <mergeCell ref="H301:I301"/>
    <mergeCell ref="A305:F305"/>
    <mergeCell ref="A310:I310"/>
    <mergeCell ref="A312:C312"/>
    <mergeCell ref="G312:I312"/>
  </mergeCells>
  <pageMargins left="0.27" right="0.13" top="0.75" bottom="0.75" header="0.3" footer="0.3"/>
  <pageSetup paperSize="5" orientation="portrait" horizontalDpi="0" verticalDpi="0" r:id="rId1"/>
</worksheet>
</file>

<file path=xl/worksheets/sheet21.xml><?xml version="1.0" encoding="utf-8"?>
<worksheet xmlns="http://schemas.openxmlformats.org/spreadsheetml/2006/main" xmlns:r="http://schemas.openxmlformats.org/officeDocument/2006/relationships">
  <dimension ref="A1:I164"/>
  <sheetViews>
    <sheetView workbookViewId="0">
      <selection activeCell="B17" sqref="B17"/>
    </sheetView>
  </sheetViews>
  <sheetFormatPr defaultRowHeight="15"/>
  <cols>
    <col min="1" max="1" width="4.5703125" customWidth="1"/>
    <col min="2" max="2" width="10.7109375" customWidth="1"/>
    <col min="4" max="4" width="29.7109375" customWidth="1"/>
    <col min="5" max="5" width="8.5703125" customWidth="1"/>
  </cols>
  <sheetData>
    <row r="1" spans="1:9">
      <c r="A1" s="468" t="s">
        <v>172</v>
      </c>
      <c r="B1" s="468"/>
      <c r="C1" s="468"/>
      <c r="D1" s="468"/>
      <c r="E1" s="468"/>
      <c r="F1" s="468"/>
      <c r="G1" s="468"/>
      <c r="H1" s="468"/>
      <c r="I1" s="468"/>
    </row>
    <row r="2" spans="1:9">
      <c r="A2" s="449"/>
      <c r="B2" s="449"/>
      <c r="C2" s="449"/>
      <c r="D2" s="450" t="s">
        <v>173</v>
      </c>
      <c r="E2" s="449"/>
      <c r="F2" s="246"/>
      <c r="G2" s="82"/>
    </row>
    <row r="3" spans="1:9">
      <c r="A3" s="449"/>
      <c r="B3" s="449"/>
      <c r="C3" s="449"/>
      <c r="D3" s="449"/>
      <c r="E3" s="449"/>
      <c r="F3" s="246"/>
      <c r="G3" s="82"/>
    </row>
    <row r="4" spans="1:9">
      <c r="A4" s="469" t="s">
        <v>174</v>
      </c>
      <c r="B4" s="469"/>
      <c r="C4" s="469"/>
      <c r="D4" s="450" t="s">
        <v>175</v>
      </c>
      <c r="E4" s="117"/>
      <c r="F4" s="247"/>
      <c r="G4" s="84"/>
    </row>
    <row r="5" spans="1:9">
      <c r="A5" s="469" t="s">
        <v>176</v>
      </c>
      <c r="B5" s="469"/>
      <c r="C5" s="469"/>
      <c r="D5" s="450" t="s">
        <v>643</v>
      </c>
      <c r="E5" s="117"/>
      <c r="F5" s="247"/>
      <c r="G5" s="84"/>
    </row>
    <row r="6" spans="1:9">
      <c r="A6" s="469" t="s">
        <v>178</v>
      </c>
      <c r="B6" s="469"/>
      <c r="C6" s="469"/>
      <c r="D6" s="450" t="s">
        <v>179</v>
      </c>
      <c r="E6" s="117"/>
      <c r="F6" s="247"/>
      <c r="G6" s="84"/>
    </row>
    <row r="7" spans="1:9">
      <c r="A7" s="469" t="s">
        <v>180</v>
      </c>
      <c r="B7" s="469"/>
      <c r="C7" s="469"/>
      <c r="D7" s="450" t="s">
        <v>586</v>
      </c>
      <c r="E7" s="117"/>
      <c r="F7" s="247"/>
      <c r="G7" s="84"/>
    </row>
    <row r="8" spans="1:9">
      <c r="A8" s="451"/>
      <c r="B8" s="470"/>
      <c r="C8" s="470"/>
      <c r="D8" s="451"/>
      <c r="E8" s="117"/>
      <c r="F8" s="484"/>
      <c r="G8" s="484"/>
    </row>
    <row r="9" spans="1:9">
      <c r="A9" s="87" t="s">
        <v>182</v>
      </c>
      <c r="B9" s="87"/>
      <c r="C9" s="87"/>
      <c r="D9" s="87"/>
      <c r="E9" s="87"/>
      <c r="F9" s="248"/>
      <c r="G9" s="88"/>
    </row>
    <row r="10" spans="1:9">
      <c r="A10" s="87" t="s">
        <v>183</v>
      </c>
      <c r="B10" s="87"/>
      <c r="C10" s="87"/>
      <c r="D10" s="87"/>
      <c r="E10" s="87"/>
      <c r="F10" s="248"/>
      <c r="G10" s="88"/>
    </row>
    <row r="11" spans="1:9">
      <c r="A11" s="87" t="s">
        <v>184</v>
      </c>
      <c r="B11" s="87"/>
      <c r="C11" s="87"/>
      <c r="D11" s="87"/>
      <c r="E11" s="87"/>
      <c r="F11" s="248"/>
      <c r="G11" s="88"/>
    </row>
    <row r="12" spans="1:9">
      <c r="A12" s="450"/>
      <c r="B12" s="450"/>
      <c r="C12" s="450"/>
      <c r="D12" s="450"/>
      <c r="E12" s="450"/>
      <c r="F12" s="249"/>
      <c r="G12" s="83"/>
    </row>
    <row r="13" spans="1:9">
      <c r="A13" s="477" t="s">
        <v>185</v>
      </c>
      <c r="B13" s="477" t="s">
        <v>186</v>
      </c>
      <c r="C13" s="477" t="s">
        <v>187</v>
      </c>
      <c r="D13" s="477" t="s">
        <v>188</v>
      </c>
      <c r="E13" s="477" t="s">
        <v>189</v>
      </c>
      <c r="F13" s="477"/>
      <c r="G13" s="478" t="s">
        <v>166</v>
      </c>
      <c r="H13" s="485" t="s">
        <v>190</v>
      </c>
      <c r="I13" s="486"/>
    </row>
    <row r="14" spans="1:9">
      <c r="A14" s="477"/>
      <c r="B14" s="477"/>
      <c r="C14" s="477"/>
      <c r="D14" s="477"/>
      <c r="E14" s="477"/>
      <c r="F14" s="477"/>
      <c r="G14" s="478"/>
      <c r="H14" s="487" t="s">
        <v>191</v>
      </c>
      <c r="I14" s="488"/>
    </row>
    <row r="15" spans="1:9">
      <c r="A15" s="477"/>
      <c r="B15" s="477"/>
      <c r="C15" s="477"/>
      <c r="D15" s="477"/>
      <c r="E15" s="91" t="s">
        <v>192</v>
      </c>
      <c r="F15" s="250" t="s">
        <v>193</v>
      </c>
      <c r="G15" s="478"/>
      <c r="H15" s="91" t="s">
        <v>194</v>
      </c>
      <c r="I15" s="91" t="s">
        <v>195</v>
      </c>
    </row>
    <row r="16" spans="1:9">
      <c r="A16" s="91" t="s">
        <v>196</v>
      </c>
      <c r="B16" s="91" t="s">
        <v>197</v>
      </c>
      <c r="C16" s="91" t="s">
        <v>198</v>
      </c>
      <c r="D16" s="118" t="s">
        <v>199</v>
      </c>
      <c r="E16" s="118" t="s">
        <v>200</v>
      </c>
      <c r="F16" s="251" t="s">
        <v>201</v>
      </c>
      <c r="G16" s="93" t="s">
        <v>202</v>
      </c>
      <c r="H16" s="119" t="s">
        <v>203</v>
      </c>
      <c r="I16" s="119" t="s">
        <v>204</v>
      </c>
    </row>
    <row r="17" spans="1:9" ht="69.75" customHeight="1">
      <c r="A17" s="452">
        <v>1</v>
      </c>
      <c r="B17" s="96" t="s">
        <v>585</v>
      </c>
      <c r="C17" s="97" t="s">
        <v>714</v>
      </c>
      <c r="D17" s="97" t="s">
        <v>713</v>
      </c>
      <c r="E17" s="120"/>
      <c r="F17" s="125"/>
      <c r="G17" s="100">
        <v>4080000</v>
      </c>
      <c r="H17" s="100">
        <v>0</v>
      </c>
      <c r="I17" s="100">
        <v>0</v>
      </c>
    </row>
    <row r="18" spans="1:9" ht="19.5" customHeight="1">
      <c r="A18" s="476" t="s">
        <v>208</v>
      </c>
      <c r="B18" s="476"/>
      <c r="C18" s="476"/>
      <c r="D18" s="476"/>
      <c r="E18" s="476"/>
      <c r="F18" s="476"/>
      <c r="G18" s="102">
        <f>SUM(G17:G17)</f>
        <v>4080000</v>
      </c>
      <c r="H18" s="102">
        <f>SUM(H17:H17)</f>
        <v>0</v>
      </c>
      <c r="I18" s="102">
        <f>SUM(I17:I17)</f>
        <v>0</v>
      </c>
    </row>
    <row r="19" spans="1:9">
      <c r="A19" s="454"/>
      <c r="B19" s="454"/>
      <c r="C19" s="105"/>
      <c r="D19" s="105"/>
      <c r="E19" s="111"/>
      <c r="F19" s="252"/>
      <c r="G19" s="108"/>
      <c r="H19" s="122"/>
      <c r="I19" s="122"/>
    </row>
    <row r="20" spans="1:9">
      <c r="A20" s="453" t="s">
        <v>209</v>
      </c>
      <c r="B20" s="110"/>
      <c r="C20" s="105"/>
      <c r="D20" s="105"/>
      <c r="E20" s="111"/>
      <c r="F20" s="253"/>
      <c r="G20" s="108"/>
    </row>
    <row r="21" spans="1:9">
      <c r="A21" s="111" t="s">
        <v>210</v>
      </c>
      <c r="B21" s="110"/>
      <c r="C21" s="105"/>
      <c r="D21" s="105"/>
      <c r="E21" s="123"/>
      <c r="F21" s="253"/>
      <c r="G21" s="108"/>
    </row>
    <row r="22" spans="1:9">
      <c r="A22" s="454"/>
      <c r="B22" s="105"/>
      <c r="C22" s="105"/>
      <c r="D22" s="105"/>
      <c r="E22" s="105"/>
      <c r="F22" s="254"/>
      <c r="G22" s="108"/>
      <c r="H22" s="124"/>
      <c r="I22" s="124"/>
    </row>
    <row r="23" spans="1:9">
      <c r="A23" s="479" t="s">
        <v>211</v>
      </c>
      <c r="B23" s="479"/>
      <c r="C23" s="479"/>
      <c r="D23" s="479"/>
      <c r="E23" s="479"/>
      <c r="F23" s="479"/>
      <c r="G23" s="479"/>
      <c r="H23" s="479"/>
      <c r="I23" s="479"/>
    </row>
    <row r="24" spans="1:9">
      <c r="A24" s="454"/>
      <c r="B24" s="105"/>
      <c r="C24" s="105"/>
      <c r="D24" s="105"/>
      <c r="E24" s="105"/>
      <c r="F24" s="254"/>
      <c r="G24" s="108"/>
      <c r="H24" s="124"/>
      <c r="I24" s="124"/>
    </row>
    <row r="25" spans="1:9">
      <c r="A25" s="480" t="s">
        <v>212</v>
      </c>
      <c r="B25" s="480"/>
      <c r="C25" s="480"/>
      <c r="D25" s="111"/>
      <c r="E25" s="105"/>
      <c r="F25" s="254"/>
      <c r="G25" s="502" t="s">
        <v>213</v>
      </c>
      <c r="H25" s="502"/>
      <c r="I25" s="502"/>
    </row>
    <row r="26" spans="1:9">
      <c r="A26" s="454"/>
      <c r="B26" s="105"/>
      <c r="C26" s="105"/>
      <c r="D26" s="105"/>
      <c r="E26" s="105"/>
      <c r="F26" s="254"/>
      <c r="G26" s="108"/>
      <c r="H26" s="124"/>
      <c r="I26" s="124"/>
    </row>
    <row r="27" spans="1:9">
      <c r="A27" s="454"/>
      <c r="B27" s="105"/>
      <c r="C27" s="105"/>
      <c r="D27" s="105"/>
      <c r="E27" s="105"/>
      <c r="F27" s="254"/>
      <c r="G27" s="108"/>
    </row>
    <row r="28" spans="1:9">
      <c r="A28" s="482" t="s">
        <v>214</v>
      </c>
      <c r="B28" s="482"/>
      <c r="C28" s="482"/>
      <c r="D28" s="105"/>
      <c r="E28" s="105"/>
      <c r="F28" s="254"/>
      <c r="G28" s="482" t="s">
        <v>215</v>
      </c>
      <c r="H28" s="482"/>
      <c r="I28" s="482"/>
    </row>
    <row r="29" spans="1:9">
      <c r="A29" s="480" t="s">
        <v>216</v>
      </c>
      <c r="B29" s="480"/>
      <c r="C29" s="480"/>
      <c r="D29" s="105"/>
      <c r="E29" s="105"/>
      <c r="F29" s="254"/>
      <c r="G29" s="502" t="s">
        <v>217</v>
      </c>
      <c r="H29" s="502"/>
      <c r="I29" s="502"/>
    </row>
    <row r="78" spans="1:9">
      <c r="A78" s="468" t="s">
        <v>172</v>
      </c>
      <c r="B78" s="468"/>
      <c r="C78" s="468"/>
      <c r="D78" s="468"/>
      <c r="E78" s="468"/>
      <c r="F78" s="468"/>
      <c r="G78" s="468"/>
      <c r="H78" s="468"/>
      <c r="I78" s="468"/>
    </row>
    <row r="79" spans="1:9">
      <c r="A79" s="449"/>
      <c r="B79" s="449"/>
      <c r="C79" s="449"/>
      <c r="D79" s="450" t="s">
        <v>173</v>
      </c>
      <c r="E79" s="449"/>
      <c r="F79" s="246"/>
      <c r="G79" s="82"/>
    </row>
    <row r="80" spans="1:9">
      <c r="A80" s="449"/>
      <c r="B80" s="449"/>
      <c r="C80" s="449"/>
      <c r="D80" s="449"/>
      <c r="E80" s="449"/>
      <c r="F80" s="246"/>
      <c r="G80" s="82"/>
    </row>
    <row r="81" spans="1:9">
      <c r="A81" s="469" t="s">
        <v>174</v>
      </c>
      <c r="B81" s="469"/>
      <c r="C81" s="469"/>
      <c r="D81" s="450" t="s">
        <v>175</v>
      </c>
      <c r="E81" s="117"/>
      <c r="F81" s="247"/>
      <c r="G81" s="84"/>
    </row>
    <row r="82" spans="1:9">
      <c r="A82" s="469" t="s">
        <v>176</v>
      </c>
      <c r="B82" s="469"/>
      <c r="C82" s="469"/>
      <c r="D82" s="450" t="s">
        <v>307</v>
      </c>
      <c r="E82" s="117"/>
      <c r="F82" s="247"/>
      <c r="G82" s="84"/>
    </row>
    <row r="83" spans="1:9">
      <c r="A83" s="469" t="s">
        <v>178</v>
      </c>
      <c r="B83" s="469"/>
      <c r="C83" s="469"/>
      <c r="D83" s="450" t="s">
        <v>179</v>
      </c>
      <c r="E83" s="117"/>
      <c r="F83" s="247"/>
      <c r="G83" s="84"/>
    </row>
    <row r="84" spans="1:9">
      <c r="A84" s="469" t="s">
        <v>180</v>
      </c>
      <c r="B84" s="469"/>
      <c r="C84" s="469"/>
      <c r="D84" s="450" t="s">
        <v>704</v>
      </c>
      <c r="E84" s="117"/>
      <c r="F84" s="247"/>
      <c r="G84" s="84"/>
    </row>
    <row r="85" spans="1:9">
      <c r="A85" s="451"/>
      <c r="B85" s="470"/>
      <c r="C85" s="470"/>
      <c r="D85" s="451"/>
      <c r="E85" s="117"/>
      <c r="F85" s="484"/>
      <c r="G85" s="484"/>
    </row>
    <row r="86" spans="1:9">
      <c r="A86" s="87" t="s">
        <v>182</v>
      </c>
      <c r="B86" s="87"/>
      <c r="C86" s="87"/>
      <c r="D86" s="87"/>
      <c r="E86" s="87"/>
      <c r="F86" s="248"/>
      <c r="G86" s="88"/>
    </row>
    <row r="87" spans="1:9">
      <c r="A87" s="87" t="s">
        <v>183</v>
      </c>
      <c r="B87" s="87"/>
      <c r="C87" s="87"/>
      <c r="D87" s="87"/>
      <c r="E87" s="87"/>
      <c r="F87" s="248"/>
      <c r="G87" s="88"/>
    </row>
    <row r="88" spans="1:9">
      <c r="A88" s="87" t="s">
        <v>184</v>
      </c>
      <c r="B88" s="87"/>
      <c r="C88" s="87"/>
      <c r="D88" s="87"/>
      <c r="E88" s="87"/>
      <c r="F88" s="248"/>
      <c r="G88" s="88"/>
    </row>
    <row r="89" spans="1:9">
      <c r="A89" s="450"/>
      <c r="B89" s="450"/>
      <c r="C89" s="450"/>
      <c r="D89" s="450"/>
      <c r="E89" s="450"/>
      <c r="F89" s="249"/>
      <c r="G89" s="83"/>
    </row>
    <row r="90" spans="1:9">
      <c r="A90" s="477" t="s">
        <v>185</v>
      </c>
      <c r="B90" s="477" t="s">
        <v>186</v>
      </c>
      <c r="C90" s="477" t="s">
        <v>187</v>
      </c>
      <c r="D90" s="477" t="s">
        <v>188</v>
      </c>
      <c r="E90" s="477" t="s">
        <v>189</v>
      </c>
      <c r="F90" s="477"/>
      <c r="G90" s="478" t="s">
        <v>166</v>
      </c>
      <c r="H90" s="485" t="s">
        <v>190</v>
      </c>
      <c r="I90" s="486"/>
    </row>
    <row r="91" spans="1:9">
      <c r="A91" s="477"/>
      <c r="B91" s="477"/>
      <c r="C91" s="477"/>
      <c r="D91" s="477"/>
      <c r="E91" s="477"/>
      <c r="F91" s="477"/>
      <c r="G91" s="478"/>
      <c r="H91" s="487" t="s">
        <v>191</v>
      </c>
      <c r="I91" s="488"/>
    </row>
    <row r="92" spans="1:9">
      <c r="A92" s="477"/>
      <c r="B92" s="477"/>
      <c r="C92" s="477"/>
      <c r="D92" s="477"/>
      <c r="E92" s="91" t="s">
        <v>192</v>
      </c>
      <c r="F92" s="250" t="s">
        <v>193</v>
      </c>
      <c r="G92" s="478"/>
      <c r="H92" s="91" t="s">
        <v>194</v>
      </c>
      <c r="I92" s="91" t="s">
        <v>195</v>
      </c>
    </row>
    <row r="93" spans="1:9">
      <c r="A93" s="91" t="s">
        <v>196</v>
      </c>
      <c r="B93" s="91" t="s">
        <v>197</v>
      </c>
      <c r="C93" s="91" t="s">
        <v>198</v>
      </c>
      <c r="D93" s="118" t="s">
        <v>199</v>
      </c>
      <c r="E93" s="118" t="s">
        <v>200</v>
      </c>
      <c r="F93" s="251" t="s">
        <v>201</v>
      </c>
      <c r="G93" s="93" t="s">
        <v>202</v>
      </c>
      <c r="H93" s="119" t="s">
        <v>203</v>
      </c>
      <c r="I93" s="119" t="s">
        <v>204</v>
      </c>
    </row>
    <row r="94" spans="1:9" ht="56.25">
      <c r="A94" s="452">
        <v>1</v>
      </c>
      <c r="B94" s="96" t="s">
        <v>703</v>
      </c>
      <c r="C94" s="97" t="s">
        <v>702</v>
      </c>
      <c r="D94" s="97" t="s">
        <v>705</v>
      </c>
      <c r="E94" s="120"/>
      <c r="F94" s="125"/>
      <c r="G94" s="100">
        <v>2100000</v>
      </c>
      <c r="H94" s="100">
        <v>0</v>
      </c>
      <c r="I94" s="100">
        <f>5%*G94</f>
        <v>105000</v>
      </c>
    </row>
    <row r="95" spans="1:9">
      <c r="A95" s="476" t="s">
        <v>208</v>
      </c>
      <c r="B95" s="476"/>
      <c r="C95" s="476"/>
      <c r="D95" s="476"/>
      <c r="E95" s="476"/>
      <c r="F95" s="476"/>
      <c r="G95" s="102">
        <f>SUM(G94:G94)</f>
        <v>2100000</v>
      </c>
      <c r="H95" s="102">
        <f>SUM(H94:H94)</f>
        <v>0</v>
      </c>
      <c r="I95" s="102">
        <f>SUM(I94:I94)</f>
        <v>105000</v>
      </c>
    </row>
    <row r="96" spans="1:9">
      <c r="A96" s="454"/>
      <c r="B96" s="454"/>
      <c r="C96" s="105"/>
      <c r="D96" s="105"/>
      <c r="E96" s="111"/>
      <c r="F96" s="252"/>
      <c r="G96" s="108"/>
      <c r="H96" s="122"/>
      <c r="I96" s="122"/>
    </row>
    <row r="97" spans="1:9">
      <c r="A97" s="453" t="s">
        <v>209</v>
      </c>
      <c r="B97" s="110"/>
      <c r="C97" s="105"/>
      <c r="D97" s="105"/>
      <c r="E97" s="111"/>
      <c r="F97" s="253"/>
      <c r="G97" s="108"/>
    </row>
    <row r="98" spans="1:9">
      <c r="A98" s="111" t="s">
        <v>210</v>
      </c>
      <c r="B98" s="110"/>
      <c r="C98" s="105"/>
      <c r="D98" s="105"/>
      <c r="E98" s="123"/>
      <c r="F98" s="253"/>
      <c r="G98" s="108"/>
    </row>
    <row r="99" spans="1:9">
      <c r="A99" s="454"/>
      <c r="B99" s="105"/>
      <c r="C99" s="105"/>
      <c r="D99" s="105"/>
      <c r="E99" s="105"/>
      <c r="F99" s="254"/>
      <c r="G99" s="108"/>
      <c r="H99" s="124"/>
      <c r="I99" s="124"/>
    </row>
    <row r="100" spans="1:9">
      <c r="A100" s="479" t="s">
        <v>211</v>
      </c>
      <c r="B100" s="479"/>
      <c r="C100" s="479"/>
      <c r="D100" s="479"/>
      <c r="E100" s="479"/>
      <c r="F100" s="479"/>
      <c r="G100" s="479"/>
      <c r="H100" s="479"/>
      <c r="I100" s="479"/>
    </row>
    <row r="101" spans="1:9">
      <c r="A101" s="454"/>
      <c r="B101" s="105"/>
      <c r="C101" s="105"/>
      <c r="D101" s="105"/>
      <c r="E101" s="105"/>
      <c r="F101" s="254"/>
      <c r="G101" s="108"/>
      <c r="H101" s="124"/>
      <c r="I101" s="124"/>
    </row>
    <row r="102" spans="1:9">
      <c r="A102" s="480" t="s">
        <v>212</v>
      </c>
      <c r="B102" s="480"/>
      <c r="C102" s="480"/>
      <c r="D102" s="111"/>
      <c r="E102" s="105"/>
      <c r="F102" s="254"/>
      <c r="G102" s="502" t="s">
        <v>213</v>
      </c>
      <c r="H102" s="502"/>
      <c r="I102" s="502"/>
    </row>
    <row r="103" spans="1:9">
      <c r="A103" s="454"/>
      <c r="B103" s="105"/>
      <c r="C103" s="105"/>
      <c r="D103" s="105"/>
      <c r="E103" s="105"/>
      <c r="F103" s="254"/>
      <c r="G103" s="108"/>
      <c r="H103" s="124"/>
      <c r="I103" s="124"/>
    </row>
    <row r="104" spans="1:9">
      <c r="A104" s="454"/>
      <c r="B104" s="105"/>
      <c r="C104" s="105"/>
      <c r="D104" s="105"/>
      <c r="E104" s="105"/>
      <c r="F104" s="254"/>
      <c r="G104" s="108"/>
    </row>
    <row r="105" spans="1:9">
      <c r="A105" s="482" t="s">
        <v>214</v>
      </c>
      <c r="B105" s="482"/>
      <c r="C105" s="482"/>
      <c r="D105" s="105"/>
      <c r="E105" s="105"/>
      <c r="F105" s="254"/>
      <c r="G105" s="482" t="s">
        <v>215</v>
      </c>
      <c r="H105" s="482"/>
      <c r="I105" s="482"/>
    </row>
    <row r="106" spans="1:9">
      <c r="A106" s="480" t="s">
        <v>216</v>
      </c>
      <c r="B106" s="480"/>
      <c r="C106" s="480"/>
      <c r="D106" s="105"/>
      <c r="E106" s="105"/>
      <c r="F106" s="254"/>
      <c r="G106" s="502" t="s">
        <v>217</v>
      </c>
      <c r="H106" s="502"/>
      <c r="I106" s="502"/>
    </row>
    <row r="136" spans="1:9">
      <c r="A136" s="468" t="s">
        <v>172</v>
      </c>
      <c r="B136" s="468"/>
      <c r="C136" s="468"/>
      <c r="D136" s="468"/>
      <c r="E136" s="468"/>
      <c r="F136" s="468"/>
      <c r="G136" s="468"/>
      <c r="H136" s="468"/>
      <c r="I136" s="468"/>
    </row>
    <row r="137" spans="1:9">
      <c r="A137" s="449"/>
      <c r="B137" s="449"/>
      <c r="C137" s="449"/>
      <c r="D137" s="450" t="s">
        <v>173</v>
      </c>
      <c r="E137" s="449"/>
      <c r="F137" s="246"/>
      <c r="G137" s="82"/>
    </row>
    <row r="138" spans="1:9">
      <c r="A138" s="449"/>
      <c r="B138" s="449"/>
      <c r="C138" s="449"/>
      <c r="D138" s="449"/>
      <c r="E138" s="449"/>
      <c r="F138" s="246"/>
      <c r="G138" s="82"/>
    </row>
    <row r="139" spans="1:9">
      <c r="A139" s="469" t="s">
        <v>174</v>
      </c>
      <c r="B139" s="469"/>
      <c r="C139" s="469"/>
      <c r="D139" s="450" t="s">
        <v>175</v>
      </c>
      <c r="E139" s="117"/>
      <c r="F139" s="247"/>
      <c r="G139" s="84"/>
    </row>
    <row r="140" spans="1:9">
      <c r="A140" s="469" t="s">
        <v>176</v>
      </c>
      <c r="B140" s="469"/>
      <c r="C140" s="469"/>
      <c r="D140" s="450" t="s">
        <v>643</v>
      </c>
      <c r="E140" s="117"/>
      <c r="F140" s="247"/>
      <c r="G140" s="84"/>
    </row>
    <row r="141" spans="1:9">
      <c r="A141" s="469" t="s">
        <v>178</v>
      </c>
      <c r="B141" s="469"/>
      <c r="C141" s="469"/>
      <c r="D141" s="450" t="s">
        <v>179</v>
      </c>
      <c r="E141" s="117"/>
      <c r="F141" s="247"/>
      <c r="G141" s="84"/>
    </row>
    <row r="142" spans="1:9">
      <c r="A142" s="469" t="s">
        <v>180</v>
      </c>
      <c r="B142" s="469"/>
      <c r="C142" s="469"/>
      <c r="D142" s="450" t="s">
        <v>640</v>
      </c>
      <c r="E142" s="117"/>
      <c r="F142" s="247"/>
      <c r="G142" s="84"/>
    </row>
    <row r="143" spans="1:9">
      <c r="A143" s="451"/>
      <c r="B143" s="470"/>
      <c r="C143" s="470"/>
      <c r="D143" s="451"/>
      <c r="E143" s="117"/>
      <c r="F143" s="484"/>
      <c r="G143" s="484"/>
    </row>
    <row r="144" spans="1:9">
      <c r="A144" s="87" t="s">
        <v>182</v>
      </c>
      <c r="B144" s="87"/>
      <c r="C144" s="87"/>
      <c r="D144" s="87"/>
      <c r="E144" s="87"/>
      <c r="F144" s="248"/>
      <c r="G144" s="88"/>
    </row>
    <row r="145" spans="1:9">
      <c r="A145" s="87" t="s">
        <v>183</v>
      </c>
      <c r="B145" s="87"/>
      <c r="C145" s="87"/>
      <c r="D145" s="87"/>
      <c r="E145" s="87"/>
      <c r="F145" s="248"/>
      <c r="G145" s="88"/>
    </row>
    <row r="146" spans="1:9">
      <c r="A146" s="87" t="s">
        <v>184</v>
      </c>
      <c r="B146" s="87"/>
      <c r="C146" s="87"/>
      <c r="D146" s="87"/>
      <c r="E146" s="87"/>
      <c r="F146" s="248"/>
      <c r="G146" s="88"/>
    </row>
    <row r="147" spans="1:9">
      <c r="A147" s="450"/>
      <c r="B147" s="450"/>
      <c r="C147" s="450"/>
      <c r="D147" s="450"/>
      <c r="E147" s="450"/>
      <c r="F147" s="249"/>
      <c r="G147" s="83"/>
    </row>
    <row r="148" spans="1:9">
      <c r="A148" s="477" t="s">
        <v>185</v>
      </c>
      <c r="B148" s="477" t="s">
        <v>186</v>
      </c>
      <c r="C148" s="477" t="s">
        <v>187</v>
      </c>
      <c r="D148" s="477" t="s">
        <v>188</v>
      </c>
      <c r="E148" s="477" t="s">
        <v>189</v>
      </c>
      <c r="F148" s="477"/>
      <c r="G148" s="478" t="s">
        <v>166</v>
      </c>
      <c r="H148" s="485" t="s">
        <v>190</v>
      </c>
      <c r="I148" s="486"/>
    </row>
    <row r="149" spans="1:9">
      <c r="A149" s="477"/>
      <c r="B149" s="477"/>
      <c r="C149" s="477"/>
      <c r="D149" s="477"/>
      <c r="E149" s="477"/>
      <c r="F149" s="477"/>
      <c r="G149" s="478"/>
      <c r="H149" s="487" t="s">
        <v>191</v>
      </c>
      <c r="I149" s="488"/>
    </row>
    <row r="150" spans="1:9">
      <c r="A150" s="477"/>
      <c r="B150" s="477"/>
      <c r="C150" s="477"/>
      <c r="D150" s="477"/>
      <c r="E150" s="91" t="s">
        <v>192</v>
      </c>
      <c r="F150" s="250" t="s">
        <v>193</v>
      </c>
      <c r="G150" s="478"/>
      <c r="H150" s="91" t="s">
        <v>194</v>
      </c>
      <c r="I150" s="91" t="s">
        <v>195</v>
      </c>
    </row>
    <row r="151" spans="1:9">
      <c r="A151" s="91" t="s">
        <v>196</v>
      </c>
      <c r="B151" s="91" t="s">
        <v>197</v>
      </c>
      <c r="C151" s="91" t="s">
        <v>198</v>
      </c>
      <c r="D151" s="118" t="s">
        <v>199</v>
      </c>
      <c r="E151" s="118" t="s">
        <v>200</v>
      </c>
      <c r="F151" s="251" t="s">
        <v>201</v>
      </c>
      <c r="G151" s="93" t="s">
        <v>202</v>
      </c>
      <c r="H151" s="119" t="s">
        <v>203</v>
      </c>
      <c r="I151" s="119" t="s">
        <v>204</v>
      </c>
    </row>
    <row r="152" spans="1:9" ht="67.5">
      <c r="A152" s="452">
        <v>1</v>
      </c>
      <c r="B152" s="96" t="s">
        <v>641</v>
      </c>
      <c r="C152" s="97" t="s">
        <v>706</v>
      </c>
      <c r="D152" s="97" t="s">
        <v>707</v>
      </c>
      <c r="E152" s="120"/>
      <c r="F152" s="125"/>
      <c r="G152" s="100">
        <v>700000</v>
      </c>
      <c r="H152" s="100">
        <v>0</v>
      </c>
      <c r="I152" s="100">
        <f>5%*G152</f>
        <v>35000</v>
      </c>
    </row>
    <row r="153" spans="1:9">
      <c r="A153" s="476" t="s">
        <v>208</v>
      </c>
      <c r="B153" s="476"/>
      <c r="C153" s="476"/>
      <c r="D153" s="476"/>
      <c r="E153" s="476"/>
      <c r="F153" s="476"/>
      <c r="G153" s="102">
        <f>SUM(G152:G152)</f>
        <v>700000</v>
      </c>
      <c r="H153" s="102">
        <f>SUM(H152:H152)</f>
        <v>0</v>
      </c>
      <c r="I153" s="102">
        <f>SUM(I152:I152)</f>
        <v>35000</v>
      </c>
    </row>
    <row r="154" spans="1:9">
      <c r="A154" s="454"/>
      <c r="B154" s="454"/>
      <c r="C154" s="105"/>
      <c r="D154" s="105"/>
      <c r="E154" s="111"/>
      <c r="F154" s="252"/>
      <c r="G154" s="108"/>
      <c r="H154" s="122"/>
      <c r="I154" s="122"/>
    </row>
    <row r="155" spans="1:9">
      <c r="A155" s="453" t="s">
        <v>209</v>
      </c>
      <c r="B155" s="110"/>
      <c r="C155" s="105"/>
      <c r="D155" s="105"/>
      <c r="E155" s="111"/>
      <c r="F155" s="253"/>
      <c r="G155" s="108"/>
    </row>
    <row r="156" spans="1:9">
      <c r="A156" s="111" t="s">
        <v>210</v>
      </c>
      <c r="B156" s="110"/>
      <c r="C156" s="105"/>
      <c r="D156" s="105"/>
      <c r="E156" s="123"/>
      <c r="F156" s="253"/>
      <c r="G156" s="108"/>
    </row>
    <row r="157" spans="1:9">
      <c r="A157" s="454"/>
      <c r="B157" s="105"/>
      <c r="C157" s="105"/>
      <c r="D157" s="105"/>
      <c r="E157" s="105"/>
      <c r="F157" s="254"/>
      <c r="G157" s="108"/>
      <c r="H157" s="124"/>
      <c r="I157" s="124"/>
    </row>
    <row r="158" spans="1:9">
      <c r="A158" s="479" t="s">
        <v>211</v>
      </c>
      <c r="B158" s="479"/>
      <c r="C158" s="479"/>
      <c r="D158" s="479"/>
      <c r="E158" s="479"/>
      <c r="F158" s="479"/>
      <c r="G158" s="479"/>
      <c r="H158" s="479"/>
      <c r="I158" s="479"/>
    </row>
    <row r="159" spans="1:9">
      <c r="A159" s="454"/>
      <c r="B159" s="105"/>
      <c r="C159" s="105"/>
      <c r="D159" s="105"/>
      <c r="E159" s="105"/>
      <c r="F159" s="254"/>
      <c r="G159" s="108"/>
      <c r="H159" s="124"/>
      <c r="I159" s="124"/>
    </row>
    <row r="160" spans="1:9">
      <c r="A160" s="480" t="s">
        <v>212</v>
      </c>
      <c r="B160" s="480"/>
      <c r="C160" s="480"/>
      <c r="D160" s="111"/>
      <c r="E160" s="105"/>
      <c r="F160" s="254"/>
      <c r="G160" s="502" t="s">
        <v>213</v>
      </c>
      <c r="H160" s="502"/>
      <c r="I160" s="502"/>
    </row>
    <row r="161" spans="1:9">
      <c r="A161" s="454"/>
      <c r="B161" s="105"/>
      <c r="C161" s="105"/>
      <c r="D161" s="105"/>
      <c r="E161" s="105"/>
      <c r="F161" s="254"/>
      <c r="G161" s="108"/>
      <c r="H161" s="124"/>
      <c r="I161" s="124"/>
    </row>
    <row r="162" spans="1:9">
      <c r="A162" s="454"/>
      <c r="B162" s="105"/>
      <c r="C162" s="105"/>
      <c r="D162" s="105"/>
      <c r="E162" s="105"/>
      <c r="F162" s="254"/>
      <c r="G162" s="108"/>
    </row>
    <row r="163" spans="1:9">
      <c r="A163" s="482" t="s">
        <v>214</v>
      </c>
      <c r="B163" s="482"/>
      <c r="C163" s="482"/>
      <c r="D163" s="105"/>
      <c r="E163" s="105"/>
      <c r="F163" s="254"/>
      <c r="G163" s="482" t="s">
        <v>215</v>
      </c>
      <c r="H163" s="482"/>
      <c r="I163" s="482"/>
    </row>
    <row r="164" spans="1:9">
      <c r="A164" s="480" t="s">
        <v>216</v>
      </c>
      <c r="B164" s="480"/>
      <c r="C164" s="480"/>
      <c r="D164" s="105"/>
      <c r="E164" s="105"/>
      <c r="F164" s="254"/>
      <c r="G164" s="502" t="s">
        <v>217</v>
      </c>
      <c r="H164" s="502"/>
      <c r="I164" s="502"/>
    </row>
  </sheetData>
  <mergeCells count="69">
    <mergeCell ref="B8:C8"/>
    <mergeCell ref="F8:G8"/>
    <mergeCell ref="A1:I1"/>
    <mergeCell ref="A4:C4"/>
    <mergeCell ref="A5:C5"/>
    <mergeCell ref="A6:C6"/>
    <mergeCell ref="A7:C7"/>
    <mergeCell ref="H13:I13"/>
    <mergeCell ref="H14:I14"/>
    <mergeCell ref="A18:F18"/>
    <mergeCell ref="A23:I23"/>
    <mergeCell ref="A25:C25"/>
    <mergeCell ref="G25:I25"/>
    <mergeCell ref="A13:A15"/>
    <mergeCell ref="B13:B15"/>
    <mergeCell ref="C13:C15"/>
    <mergeCell ref="D13:D15"/>
    <mergeCell ref="E13:F14"/>
    <mergeCell ref="G13:G15"/>
    <mergeCell ref="A78:I78"/>
    <mergeCell ref="A81:C81"/>
    <mergeCell ref="A28:C28"/>
    <mergeCell ref="G28:I28"/>
    <mergeCell ref="A29:C29"/>
    <mergeCell ref="G29:I29"/>
    <mergeCell ref="A82:C82"/>
    <mergeCell ref="A83:C83"/>
    <mergeCell ref="A84:C84"/>
    <mergeCell ref="B85:C85"/>
    <mergeCell ref="F85:G85"/>
    <mergeCell ref="A139:C139"/>
    <mergeCell ref="G90:G92"/>
    <mergeCell ref="H90:I90"/>
    <mergeCell ref="H91:I91"/>
    <mergeCell ref="A95:F95"/>
    <mergeCell ref="A100:I100"/>
    <mergeCell ref="A102:C102"/>
    <mergeCell ref="G102:I102"/>
    <mergeCell ref="A90:A92"/>
    <mergeCell ref="B90:B92"/>
    <mergeCell ref="C90:C92"/>
    <mergeCell ref="D90:D92"/>
    <mergeCell ref="E90:F91"/>
    <mergeCell ref="A105:C105"/>
    <mergeCell ref="G105:I105"/>
    <mergeCell ref="A106:C106"/>
    <mergeCell ref="G106:I106"/>
    <mergeCell ref="A136:I136"/>
    <mergeCell ref="A140:C140"/>
    <mergeCell ref="A141:C141"/>
    <mergeCell ref="A142:C142"/>
    <mergeCell ref="B143:C143"/>
    <mergeCell ref="F143:G143"/>
    <mergeCell ref="A163:C163"/>
    <mergeCell ref="G163:I163"/>
    <mergeCell ref="A164:C164"/>
    <mergeCell ref="G164:I164"/>
    <mergeCell ref="G148:G150"/>
    <mergeCell ref="H148:I148"/>
    <mergeCell ref="H149:I149"/>
    <mergeCell ref="A153:F153"/>
    <mergeCell ref="A158:I158"/>
    <mergeCell ref="A160:C160"/>
    <mergeCell ref="G160:I160"/>
    <mergeCell ref="A148:A150"/>
    <mergeCell ref="B148:B150"/>
    <mergeCell ref="C148:C150"/>
    <mergeCell ref="D148:D150"/>
    <mergeCell ref="E148:F149"/>
  </mergeCells>
  <pageMargins left="0.39" right="0.25" top="0.75" bottom="0.75" header="0.3" footer="0.3"/>
  <pageSetup orientation="portrait" horizontalDpi="0" verticalDpi="0" r:id="rId1"/>
</worksheet>
</file>

<file path=xl/worksheets/sheet22.xml><?xml version="1.0" encoding="utf-8"?>
<worksheet xmlns="http://schemas.openxmlformats.org/spreadsheetml/2006/main" xmlns:r="http://schemas.openxmlformats.org/officeDocument/2006/relationships">
  <dimension ref="A1"/>
  <sheetViews>
    <sheetView workbookViewId="0">
      <selection activeCell="L30" sqref="L30"/>
    </sheetView>
  </sheetViews>
  <sheetFormatPr defaultRowHeight="15"/>
  <sheetData/>
  <pageMargins left="0.7" right="0.7" top="0.75" bottom="0.75" header="0.3" footer="0.3"/>
</worksheet>
</file>

<file path=xl/worksheets/sheet23.xml><?xml version="1.0" encoding="utf-8"?>
<worksheet xmlns="http://schemas.openxmlformats.org/spreadsheetml/2006/main" xmlns:r="http://schemas.openxmlformats.org/officeDocument/2006/relationships">
  <dimension ref="A1:I66"/>
  <sheetViews>
    <sheetView topLeftCell="A8" zoomScale="115" zoomScaleNormal="115" workbookViewId="0">
      <selection activeCell="I18" sqref="I18"/>
    </sheetView>
  </sheetViews>
  <sheetFormatPr defaultRowHeight="15"/>
  <cols>
    <col min="1" max="1" width="4.7109375" customWidth="1"/>
    <col min="2" max="2" width="6.28515625" customWidth="1"/>
    <col min="3" max="3" width="13" customWidth="1"/>
    <col min="4" max="4" width="20.5703125" customWidth="1"/>
  </cols>
  <sheetData>
    <row r="1" spans="1:9">
      <c r="A1" s="468" t="s">
        <v>172</v>
      </c>
      <c r="B1" s="468"/>
      <c r="C1" s="468"/>
      <c r="D1" s="468"/>
      <c r="E1" s="468"/>
      <c r="F1" s="468"/>
      <c r="G1" s="468"/>
      <c r="H1" s="468"/>
      <c r="I1" s="468"/>
    </row>
    <row r="2" spans="1:9">
      <c r="A2" s="416"/>
      <c r="B2" s="416"/>
      <c r="C2" s="416"/>
      <c r="D2" s="417" t="s">
        <v>173</v>
      </c>
      <c r="E2" s="416"/>
      <c r="F2" s="246"/>
      <c r="G2" s="82"/>
    </row>
    <row r="3" spans="1:9">
      <c r="A3" s="416"/>
      <c r="B3" s="416"/>
      <c r="C3" s="416"/>
      <c r="D3" s="416"/>
      <c r="E3" s="416"/>
      <c r="F3" s="246"/>
      <c r="G3" s="82"/>
    </row>
    <row r="4" spans="1:9">
      <c r="A4" s="469" t="s">
        <v>174</v>
      </c>
      <c r="B4" s="469"/>
      <c r="C4" s="469"/>
      <c r="D4" s="417" t="s">
        <v>175</v>
      </c>
      <c r="E4" s="117"/>
      <c r="F4" s="247"/>
      <c r="G4" s="84"/>
    </row>
    <row r="5" spans="1:9">
      <c r="A5" s="469" t="s">
        <v>176</v>
      </c>
      <c r="B5" s="469"/>
      <c r="C5" s="469"/>
      <c r="D5" s="417" t="s">
        <v>561</v>
      </c>
      <c r="E5" s="117"/>
      <c r="F5" s="247"/>
      <c r="G5" s="84"/>
    </row>
    <row r="6" spans="1:9">
      <c r="A6" s="469" t="s">
        <v>178</v>
      </c>
      <c r="B6" s="469"/>
      <c r="C6" s="469"/>
      <c r="D6" s="417" t="s">
        <v>179</v>
      </c>
      <c r="E6" s="117"/>
      <c r="F6" s="247"/>
      <c r="G6" s="84"/>
    </row>
    <row r="7" spans="1:9">
      <c r="A7" s="469" t="s">
        <v>180</v>
      </c>
      <c r="B7" s="469"/>
      <c r="C7" s="469"/>
      <c r="D7" s="417" t="s">
        <v>334</v>
      </c>
      <c r="E7" s="117"/>
      <c r="F7" s="247"/>
      <c r="G7" s="84"/>
    </row>
    <row r="8" spans="1:9">
      <c r="A8" s="418"/>
      <c r="B8" s="470"/>
      <c r="C8" s="470"/>
      <c r="D8" s="418"/>
      <c r="E8" s="117"/>
      <c r="F8" s="484"/>
      <c r="G8" s="484"/>
    </row>
    <row r="9" spans="1:9">
      <c r="A9" s="87" t="s">
        <v>182</v>
      </c>
      <c r="B9" s="87"/>
      <c r="C9" s="87"/>
      <c r="D9" s="87"/>
      <c r="E9" s="87"/>
      <c r="F9" s="248"/>
      <c r="G9" s="88"/>
    </row>
    <row r="10" spans="1:9">
      <c r="A10" s="87" t="s">
        <v>183</v>
      </c>
      <c r="B10" s="87"/>
      <c r="C10" s="87"/>
      <c r="D10" s="87"/>
      <c r="E10" s="87"/>
      <c r="F10" s="248"/>
      <c r="G10" s="88"/>
    </row>
    <row r="11" spans="1:9">
      <c r="A11" s="87" t="s">
        <v>184</v>
      </c>
      <c r="B11" s="87"/>
      <c r="C11" s="87"/>
      <c r="D11" s="87"/>
      <c r="E11" s="87"/>
      <c r="F11" s="248"/>
      <c r="G11" s="88"/>
    </row>
    <row r="12" spans="1:9">
      <c r="A12" s="417"/>
      <c r="B12" s="417"/>
      <c r="C12" s="417"/>
      <c r="D12" s="417"/>
      <c r="E12" s="417"/>
      <c r="F12" s="249"/>
      <c r="G12" s="83"/>
    </row>
    <row r="13" spans="1:9">
      <c r="A13" s="477" t="s">
        <v>185</v>
      </c>
      <c r="B13" s="477" t="s">
        <v>186</v>
      </c>
      <c r="C13" s="477" t="s">
        <v>187</v>
      </c>
      <c r="D13" s="477" t="s">
        <v>188</v>
      </c>
      <c r="E13" s="477" t="s">
        <v>189</v>
      </c>
      <c r="F13" s="477"/>
      <c r="G13" s="478" t="s">
        <v>166</v>
      </c>
      <c r="H13" s="485" t="s">
        <v>190</v>
      </c>
      <c r="I13" s="486"/>
    </row>
    <row r="14" spans="1:9">
      <c r="A14" s="477"/>
      <c r="B14" s="477"/>
      <c r="C14" s="477"/>
      <c r="D14" s="477"/>
      <c r="E14" s="477"/>
      <c r="F14" s="477"/>
      <c r="G14" s="478"/>
      <c r="H14" s="487" t="s">
        <v>191</v>
      </c>
      <c r="I14" s="488"/>
    </row>
    <row r="15" spans="1:9">
      <c r="A15" s="477"/>
      <c r="B15" s="477"/>
      <c r="C15" s="477"/>
      <c r="D15" s="477"/>
      <c r="E15" s="91" t="s">
        <v>192</v>
      </c>
      <c r="F15" s="250" t="s">
        <v>193</v>
      </c>
      <c r="G15" s="478"/>
      <c r="H15" s="91" t="s">
        <v>194</v>
      </c>
      <c r="I15" s="91" t="s">
        <v>195</v>
      </c>
    </row>
    <row r="16" spans="1:9">
      <c r="A16" s="91" t="s">
        <v>196</v>
      </c>
      <c r="B16" s="91" t="s">
        <v>197</v>
      </c>
      <c r="C16" s="91" t="s">
        <v>198</v>
      </c>
      <c r="D16" s="118" t="s">
        <v>199</v>
      </c>
      <c r="E16" s="118" t="s">
        <v>200</v>
      </c>
      <c r="F16" s="251" t="s">
        <v>201</v>
      </c>
      <c r="G16" s="93" t="s">
        <v>202</v>
      </c>
      <c r="H16" s="119" t="s">
        <v>203</v>
      </c>
      <c r="I16" s="119" t="s">
        <v>204</v>
      </c>
    </row>
    <row r="17" spans="1:9" ht="67.5">
      <c r="A17" s="419">
        <v>1</v>
      </c>
      <c r="B17" s="96" t="s">
        <v>335</v>
      </c>
      <c r="C17" s="408" t="s">
        <v>652</v>
      </c>
      <c r="D17" s="408" t="s">
        <v>656</v>
      </c>
      <c r="E17" s="409"/>
      <c r="F17" s="410"/>
      <c r="G17" s="411">
        <v>1200000</v>
      </c>
      <c r="H17" s="411">
        <v>0</v>
      </c>
      <c r="I17" s="411">
        <f>5%*G17</f>
        <v>60000</v>
      </c>
    </row>
    <row r="18" spans="1:9" ht="67.5">
      <c r="A18" s="419">
        <v>2</v>
      </c>
      <c r="B18" s="96"/>
      <c r="C18" s="408" t="s">
        <v>652</v>
      </c>
      <c r="D18" s="408" t="s">
        <v>655</v>
      </c>
      <c r="E18" s="409"/>
      <c r="F18" s="410"/>
      <c r="G18" s="411">
        <v>1200000</v>
      </c>
      <c r="H18" s="411">
        <v>0</v>
      </c>
      <c r="I18" s="411">
        <f>5%*G18</f>
        <v>60000</v>
      </c>
    </row>
    <row r="19" spans="1:9" ht="67.5">
      <c r="A19" s="419">
        <v>3</v>
      </c>
      <c r="B19" s="96"/>
      <c r="C19" s="408" t="s">
        <v>653</v>
      </c>
      <c r="D19" s="408" t="s">
        <v>654</v>
      </c>
      <c r="E19" s="409"/>
      <c r="F19" s="410"/>
      <c r="G19" s="411">
        <v>150000</v>
      </c>
      <c r="H19" s="411">
        <v>0</v>
      </c>
      <c r="I19" s="411">
        <f>5%*G19</f>
        <v>7500</v>
      </c>
    </row>
    <row r="20" spans="1:9" ht="90">
      <c r="A20" s="419">
        <v>4</v>
      </c>
      <c r="B20" s="96"/>
      <c r="C20" s="408" t="s">
        <v>658</v>
      </c>
      <c r="D20" s="408" t="s">
        <v>657</v>
      </c>
      <c r="E20" s="409"/>
      <c r="F20" s="410"/>
      <c r="G20" s="411">
        <v>1050000</v>
      </c>
      <c r="H20" s="411">
        <v>0</v>
      </c>
      <c r="I20" s="411">
        <f>5%*G20</f>
        <v>52500</v>
      </c>
    </row>
    <row r="21" spans="1:9" ht="90">
      <c r="A21" s="419">
        <v>5</v>
      </c>
      <c r="B21" s="96"/>
      <c r="C21" s="408" t="s">
        <v>658</v>
      </c>
      <c r="D21" s="408" t="s">
        <v>659</v>
      </c>
      <c r="E21" s="409"/>
      <c r="F21" s="410"/>
      <c r="G21" s="411">
        <v>1050000</v>
      </c>
      <c r="H21" s="411">
        <v>0</v>
      </c>
      <c r="I21" s="411">
        <f>5%*G21</f>
        <v>52500</v>
      </c>
    </row>
    <row r="22" spans="1:9">
      <c r="A22" s="476" t="s">
        <v>208</v>
      </c>
      <c r="B22" s="476"/>
      <c r="C22" s="476"/>
      <c r="D22" s="476"/>
      <c r="E22" s="476"/>
      <c r="F22" s="476"/>
      <c r="G22" s="102">
        <f>SUM(G17:G21)</f>
        <v>4650000</v>
      </c>
      <c r="H22" s="102">
        <f>SUM(H17:H21)</f>
        <v>0</v>
      </c>
      <c r="I22" s="102">
        <f>SUM(I17:I21)</f>
        <v>232500</v>
      </c>
    </row>
    <row r="23" spans="1:9">
      <c r="A23" s="421"/>
      <c r="B23" s="421"/>
      <c r="C23" s="105"/>
      <c r="D23" s="105"/>
      <c r="E23" s="111"/>
      <c r="F23" s="252"/>
      <c r="G23" s="108"/>
      <c r="H23" s="122"/>
      <c r="I23" s="122"/>
    </row>
    <row r="24" spans="1:9">
      <c r="A24" s="420" t="s">
        <v>209</v>
      </c>
      <c r="B24" s="110"/>
      <c r="C24" s="105"/>
      <c r="D24" s="105"/>
      <c r="E24" s="111"/>
      <c r="F24" s="253"/>
      <c r="G24" s="108"/>
    </row>
    <row r="25" spans="1:9">
      <c r="A25" s="111" t="s">
        <v>210</v>
      </c>
      <c r="B25" s="110"/>
      <c r="C25" s="105"/>
      <c r="D25" s="105"/>
      <c r="E25" s="123"/>
      <c r="F25" s="253"/>
      <c r="G25" s="108"/>
    </row>
    <row r="26" spans="1:9">
      <c r="A26" s="421"/>
      <c r="B26" s="105"/>
      <c r="C26" s="105"/>
      <c r="D26" s="105"/>
      <c r="E26" s="105"/>
      <c r="F26" s="254"/>
      <c r="G26" s="108"/>
      <c r="H26" s="124"/>
      <c r="I26" s="124"/>
    </row>
    <row r="27" spans="1:9">
      <c r="A27" s="479" t="s">
        <v>211</v>
      </c>
      <c r="B27" s="479"/>
      <c r="C27" s="479"/>
      <c r="D27" s="479"/>
      <c r="E27" s="479"/>
      <c r="F27" s="479"/>
      <c r="G27" s="479"/>
      <c r="H27" s="479"/>
      <c r="I27" s="479"/>
    </row>
    <row r="28" spans="1:9">
      <c r="A28" s="421"/>
      <c r="B28" s="105"/>
      <c r="C28" s="105"/>
      <c r="D28" s="105"/>
      <c r="E28" s="105"/>
      <c r="F28" s="254"/>
      <c r="G28" s="108"/>
      <c r="H28" s="124"/>
      <c r="I28" s="124"/>
    </row>
    <row r="29" spans="1:9">
      <c r="A29" s="480" t="s">
        <v>212</v>
      </c>
      <c r="B29" s="480"/>
      <c r="C29" s="480"/>
      <c r="D29" s="111"/>
      <c r="E29" s="105"/>
      <c r="F29" s="254"/>
      <c r="G29" s="502" t="s">
        <v>213</v>
      </c>
      <c r="H29" s="502"/>
      <c r="I29" s="502"/>
    </row>
    <row r="30" spans="1:9">
      <c r="A30" s="421"/>
      <c r="B30" s="105"/>
      <c r="C30" s="105"/>
      <c r="D30" s="105"/>
      <c r="E30" s="105"/>
      <c r="F30" s="254"/>
      <c r="G30" s="108"/>
      <c r="H30" s="124"/>
      <c r="I30" s="124"/>
    </row>
    <row r="31" spans="1:9">
      <c r="A31" s="421"/>
      <c r="B31" s="105"/>
      <c r="C31" s="105"/>
      <c r="D31" s="105"/>
      <c r="E31" s="105"/>
      <c r="F31" s="254"/>
      <c r="G31" s="108"/>
    </row>
    <row r="32" spans="1:9">
      <c r="A32" s="482" t="s">
        <v>214</v>
      </c>
      <c r="B32" s="482"/>
      <c r="C32" s="482"/>
      <c r="D32" s="105"/>
      <c r="E32" s="105"/>
      <c r="F32" s="254"/>
      <c r="G32" s="482" t="s">
        <v>215</v>
      </c>
      <c r="H32" s="482"/>
      <c r="I32" s="482"/>
    </row>
    <row r="33" spans="1:9">
      <c r="A33" s="480" t="s">
        <v>216</v>
      </c>
      <c r="B33" s="480"/>
      <c r="C33" s="480"/>
      <c r="D33" s="105"/>
      <c r="E33" s="105"/>
      <c r="F33" s="254"/>
      <c r="G33" s="502" t="s">
        <v>217</v>
      </c>
      <c r="H33" s="502"/>
      <c r="I33" s="502"/>
    </row>
    <row r="66" spans="1:9" ht="101.25">
      <c r="A66" s="419">
        <v>2</v>
      </c>
      <c r="B66" s="96"/>
      <c r="C66" s="97"/>
      <c r="D66" s="398" t="s">
        <v>672</v>
      </c>
      <c r="E66" s="399"/>
      <c r="F66" s="400"/>
      <c r="G66" s="401">
        <v>1540000</v>
      </c>
      <c r="H66" s="401">
        <v>0</v>
      </c>
      <c r="I66" s="401">
        <f>4%*G66</f>
        <v>61600</v>
      </c>
    </row>
  </sheetData>
  <mergeCells count="23">
    <mergeCell ref="B8:C8"/>
    <mergeCell ref="F8:G8"/>
    <mergeCell ref="A1:I1"/>
    <mergeCell ref="A4:C4"/>
    <mergeCell ref="A5:C5"/>
    <mergeCell ref="A6:C6"/>
    <mergeCell ref="A7:C7"/>
    <mergeCell ref="A32:C32"/>
    <mergeCell ref="G32:I32"/>
    <mergeCell ref="A33:C33"/>
    <mergeCell ref="G33:I33"/>
    <mergeCell ref="H13:I13"/>
    <mergeCell ref="H14:I14"/>
    <mergeCell ref="A22:F22"/>
    <mergeCell ref="A27:I27"/>
    <mergeCell ref="A29:C29"/>
    <mergeCell ref="G29:I29"/>
    <mergeCell ref="A13:A15"/>
    <mergeCell ref="B13:B15"/>
    <mergeCell ref="C13:C15"/>
    <mergeCell ref="D13:D15"/>
    <mergeCell ref="E13:F14"/>
    <mergeCell ref="G13:G15"/>
  </mergeCell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I126"/>
  <sheetViews>
    <sheetView workbookViewId="0">
      <selection activeCell="N13" sqref="N13"/>
    </sheetView>
  </sheetViews>
  <sheetFormatPr defaultRowHeight="15"/>
  <cols>
    <col min="1" max="1" width="4.140625" customWidth="1"/>
    <col min="2" max="2" width="13.140625" customWidth="1"/>
    <col min="3" max="3" width="14.140625" customWidth="1"/>
    <col min="4" max="4" width="26.28515625" customWidth="1"/>
    <col min="6" max="6" width="8.140625" customWidth="1"/>
    <col min="7" max="7" width="9.5703125" bestFit="1" customWidth="1"/>
    <col min="12" max="12" width="19" customWidth="1"/>
  </cols>
  <sheetData>
    <row r="1" spans="1:9">
      <c r="A1" s="468" t="s">
        <v>172</v>
      </c>
      <c r="B1" s="468"/>
      <c r="C1" s="468"/>
      <c r="D1" s="468"/>
      <c r="E1" s="468"/>
      <c r="F1" s="468"/>
      <c r="G1" s="468"/>
      <c r="H1" s="468"/>
      <c r="I1" s="468"/>
    </row>
    <row r="2" spans="1:9">
      <c r="A2" s="80"/>
      <c r="B2" s="80"/>
      <c r="C2" s="80"/>
      <c r="D2" s="116" t="s">
        <v>173</v>
      </c>
      <c r="E2" s="80"/>
      <c r="F2" s="80"/>
      <c r="G2" s="82"/>
    </row>
    <row r="3" spans="1:9">
      <c r="A3" s="80"/>
      <c r="B3" s="80"/>
      <c r="C3" s="80"/>
      <c r="D3" s="80"/>
      <c r="E3" s="80"/>
      <c r="F3" s="80"/>
      <c r="G3" s="82"/>
    </row>
    <row r="4" spans="1:9">
      <c r="A4" s="469" t="s">
        <v>174</v>
      </c>
      <c r="B4" s="469"/>
      <c r="C4" s="469"/>
      <c r="D4" s="89" t="s">
        <v>175</v>
      </c>
      <c r="E4" s="117"/>
      <c r="F4" s="117"/>
      <c r="G4" s="84"/>
    </row>
    <row r="5" spans="1:9">
      <c r="A5" s="469" t="s">
        <v>176</v>
      </c>
      <c r="B5" s="469"/>
      <c r="C5" s="469"/>
      <c r="D5" s="89" t="s">
        <v>260</v>
      </c>
      <c r="E5" s="117"/>
      <c r="F5" s="117"/>
      <c r="G5" s="84"/>
    </row>
    <row r="6" spans="1:9">
      <c r="A6" s="469" t="s">
        <v>178</v>
      </c>
      <c r="B6" s="469"/>
      <c r="C6" s="469"/>
      <c r="D6" s="89" t="s">
        <v>179</v>
      </c>
      <c r="E6" s="117"/>
      <c r="F6" s="117"/>
      <c r="G6" s="84"/>
    </row>
    <row r="7" spans="1:9">
      <c r="A7" s="469" t="s">
        <v>180</v>
      </c>
      <c r="B7" s="469"/>
      <c r="C7" s="469"/>
      <c r="D7" s="89" t="s">
        <v>181</v>
      </c>
      <c r="E7" s="117"/>
      <c r="F7" s="117"/>
      <c r="G7" s="84"/>
    </row>
    <row r="8" spans="1:9">
      <c r="A8" s="85"/>
      <c r="B8" s="470"/>
      <c r="C8" s="470"/>
      <c r="D8" s="85"/>
      <c r="E8" s="117"/>
      <c r="F8" s="484"/>
      <c r="G8" s="484"/>
    </row>
    <row r="9" spans="1:9">
      <c r="A9" s="87" t="s">
        <v>182</v>
      </c>
      <c r="B9" s="87"/>
      <c r="C9" s="87"/>
      <c r="D9" s="87"/>
      <c r="E9" s="87"/>
      <c r="F9" s="87"/>
      <c r="G9" s="88"/>
    </row>
    <row r="10" spans="1:9">
      <c r="A10" s="87" t="s">
        <v>183</v>
      </c>
      <c r="B10" s="87"/>
      <c r="C10" s="87"/>
      <c r="D10" s="87"/>
      <c r="E10" s="87"/>
      <c r="F10" s="87"/>
      <c r="G10" s="88"/>
    </row>
    <row r="11" spans="1:9">
      <c r="A11" s="87" t="s">
        <v>184</v>
      </c>
      <c r="B11" s="87"/>
      <c r="C11" s="87"/>
      <c r="D11" s="87"/>
      <c r="E11" s="87"/>
      <c r="F11" s="87"/>
      <c r="G11" s="88"/>
    </row>
    <row r="12" spans="1:9">
      <c r="A12" s="89"/>
      <c r="B12" s="89"/>
      <c r="C12" s="89"/>
      <c r="D12" s="89"/>
      <c r="E12" s="89"/>
      <c r="F12" s="89"/>
      <c r="G12" s="83"/>
    </row>
    <row r="13" spans="1:9">
      <c r="A13" s="492" t="s">
        <v>185</v>
      </c>
      <c r="B13" s="492" t="s">
        <v>186</v>
      </c>
      <c r="C13" s="492" t="s">
        <v>187</v>
      </c>
      <c r="D13" s="492" t="s">
        <v>188</v>
      </c>
      <c r="E13" s="495" t="s">
        <v>189</v>
      </c>
      <c r="F13" s="496"/>
      <c r="G13" s="499" t="s">
        <v>166</v>
      </c>
      <c r="H13" s="485" t="s">
        <v>190</v>
      </c>
      <c r="I13" s="486"/>
    </row>
    <row r="14" spans="1:9">
      <c r="A14" s="493"/>
      <c r="B14" s="493"/>
      <c r="C14" s="493"/>
      <c r="D14" s="493"/>
      <c r="E14" s="497"/>
      <c r="F14" s="498"/>
      <c r="G14" s="500"/>
      <c r="H14" s="487" t="s">
        <v>191</v>
      </c>
      <c r="I14" s="488"/>
    </row>
    <row r="15" spans="1:9">
      <c r="A15" s="494"/>
      <c r="B15" s="494"/>
      <c r="C15" s="494"/>
      <c r="D15" s="494"/>
      <c r="E15" s="91" t="s">
        <v>192</v>
      </c>
      <c r="F15" s="91" t="s">
        <v>193</v>
      </c>
      <c r="G15" s="501"/>
      <c r="H15" s="91" t="s">
        <v>194</v>
      </c>
      <c r="I15" s="91" t="s">
        <v>195</v>
      </c>
    </row>
    <row r="16" spans="1:9">
      <c r="A16" s="91" t="s">
        <v>196</v>
      </c>
      <c r="B16" s="91" t="s">
        <v>197</v>
      </c>
      <c r="C16" s="91" t="s">
        <v>198</v>
      </c>
      <c r="D16" s="118" t="s">
        <v>199</v>
      </c>
      <c r="E16" s="118" t="s">
        <v>200</v>
      </c>
      <c r="F16" s="118" t="s">
        <v>201</v>
      </c>
      <c r="G16" s="93" t="s">
        <v>202</v>
      </c>
      <c r="H16" s="119" t="s">
        <v>203</v>
      </c>
      <c r="I16" s="119" t="s">
        <v>204</v>
      </c>
    </row>
    <row r="17" spans="1:9" ht="47.25" customHeight="1">
      <c r="A17" s="95">
        <v>1</v>
      </c>
      <c r="B17" s="96" t="s">
        <v>205</v>
      </c>
      <c r="C17" s="114" t="s">
        <v>261</v>
      </c>
      <c r="D17" s="97" t="s">
        <v>262</v>
      </c>
      <c r="E17" s="120"/>
      <c r="F17" s="99">
        <v>25</v>
      </c>
      <c r="G17" s="100">
        <v>6737700</v>
      </c>
      <c r="H17" s="100">
        <v>612518</v>
      </c>
      <c r="I17" s="100">
        <v>91878</v>
      </c>
    </row>
    <row r="18" spans="1:9" ht="58.5" customHeight="1">
      <c r="A18" s="95">
        <v>2</v>
      </c>
      <c r="B18" s="96"/>
      <c r="C18" s="114" t="s">
        <v>261</v>
      </c>
      <c r="D18" s="97" t="s">
        <v>263</v>
      </c>
      <c r="E18" s="120"/>
      <c r="F18" s="99">
        <v>26</v>
      </c>
      <c r="G18" s="100">
        <v>1338000</v>
      </c>
      <c r="H18" s="100">
        <v>121636</v>
      </c>
      <c r="I18" s="100">
        <v>18245</v>
      </c>
    </row>
    <row r="19" spans="1:9">
      <c r="A19" s="489" t="s">
        <v>208</v>
      </c>
      <c r="B19" s="490"/>
      <c r="C19" s="490"/>
      <c r="D19" s="490"/>
      <c r="E19" s="490"/>
      <c r="F19" s="491"/>
      <c r="G19" s="102">
        <f>SUM(G14:G18)</f>
        <v>8075700</v>
      </c>
      <c r="H19" s="121">
        <f>H18+H17</f>
        <v>734154</v>
      </c>
      <c r="I19" s="121">
        <f>I18+I17</f>
        <v>110123</v>
      </c>
    </row>
    <row r="20" spans="1:9">
      <c r="A20" s="104"/>
      <c r="B20" s="104"/>
      <c r="C20" s="105"/>
      <c r="D20" s="105"/>
      <c r="E20" s="111"/>
      <c r="F20" s="111"/>
      <c r="G20" s="108"/>
      <c r="H20" s="122"/>
      <c r="I20" s="122"/>
    </row>
    <row r="21" spans="1:9">
      <c r="A21" s="109" t="s">
        <v>209</v>
      </c>
      <c r="B21" s="110"/>
      <c r="C21" s="105"/>
      <c r="D21" s="105"/>
      <c r="E21" s="111"/>
      <c r="F21" s="122"/>
      <c r="G21" s="108"/>
    </row>
    <row r="22" spans="1:9">
      <c r="A22" s="111" t="s">
        <v>210</v>
      </c>
      <c r="B22" s="110"/>
      <c r="C22" s="105"/>
      <c r="D22" s="105"/>
      <c r="E22" s="123"/>
      <c r="F22" s="122"/>
      <c r="G22" s="108"/>
    </row>
    <row r="23" spans="1:9">
      <c r="A23" s="104"/>
      <c r="B23" s="105"/>
      <c r="C23" s="105"/>
      <c r="D23" s="105"/>
      <c r="E23" s="105"/>
      <c r="F23" s="105"/>
      <c r="G23" s="108"/>
      <c r="H23" s="124"/>
      <c r="I23" s="124"/>
    </row>
    <row r="24" spans="1:9">
      <c r="A24" s="479" t="s">
        <v>211</v>
      </c>
      <c r="B24" s="479"/>
      <c r="C24" s="479"/>
      <c r="D24" s="479"/>
      <c r="E24" s="479"/>
      <c r="F24" s="479"/>
      <c r="G24" s="479"/>
      <c r="H24" s="479"/>
      <c r="I24" s="479"/>
    </row>
    <row r="25" spans="1:9">
      <c r="A25" s="104"/>
      <c r="B25" s="105"/>
      <c r="C25" s="105"/>
      <c r="D25" s="105"/>
      <c r="E25" s="105"/>
      <c r="F25" s="105"/>
      <c r="G25" s="108"/>
      <c r="H25" s="124"/>
      <c r="I25" s="124"/>
    </row>
    <row r="26" spans="1:9">
      <c r="A26" s="480" t="s">
        <v>212</v>
      </c>
      <c r="B26" s="480"/>
      <c r="C26" s="480"/>
      <c r="D26" s="111"/>
      <c r="E26" s="105"/>
      <c r="F26" s="105"/>
      <c r="G26" s="502" t="s">
        <v>213</v>
      </c>
      <c r="H26" s="502"/>
      <c r="I26" s="502"/>
    </row>
    <row r="27" spans="1:9">
      <c r="A27" s="104"/>
      <c r="B27" s="105"/>
      <c r="C27" s="105"/>
      <c r="D27" s="105"/>
      <c r="E27" s="105"/>
      <c r="F27" s="105"/>
      <c r="G27" s="108"/>
      <c r="H27" s="124"/>
      <c r="I27" s="124"/>
    </row>
    <row r="28" spans="1:9">
      <c r="A28" s="104"/>
      <c r="B28" s="105"/>
      <c r="C28" s="105"/>
      <c r="D28" s="105"/>
      <c r="E28" s="105"/>
      <c r="F28" s="105"/>
      <c r="G28" s="108"/>
    </row>
    <row r="29" spans="1:9">
      <c r="A29" s="482" t="s">
        <v>214</v>
      </c>
      <c r="B29" s="482"/>
      <c r="C29" s="482"/>
      <c r="D29" s="105"/>
      <c r="E29" s="105"/>
      <c r="F29" s="105"/>
      <c r="G29" s="482" t="s">
        <v>215</v>
      </c>
      <c r="H29" s="482"/>
      <c r="I29" s="482"/>
    </row>
    <row r="30" spans="1:9">
      <c r="A30" s="480" t="s">
        <v>216</v>
      </c>
      <c r="B30" s="480"/>
      <c r="C30" s="480"/>
      <c r="D30" s="105"/>
      <c r="E30" s="105"/>
      <c r="F30" s="105"/>
      <c r="G30" s="502" t="s">
        <v>217</v>
      </c>
      <c r="H30" s="502"/>
      <c r="I30" s="502"/>
    </row>
    <row r="57" spans="1:9">
      <c r="A57" s="468" t="s">
        <v>172</v>
      </c>
      <c r="B57" s="468"/>
      <c r="C57" s="468"/>
      <c r="D57" s="468"/>
      <c r="E57" s="468"/>
      <c r="F57" s="468"/>
      <c r="G57" s="468"/>
      <c r="H57" s="468"/>
      <c r="I57" s="468"/>
    </row>
    <row r="58" spans="1:9">
      <c r="A58" s="80"/>
      <c r="B58" s="80"/>
      <c r="C58" s="80"/>
      <c r="D58" s="116" t="s">
        <v>173</v>
      </c>
      <c r="E58" s="80"/>
      <c r="F58" s="80"/>
      <c r="G58" s="82"/>
    </row>
    <row r="59" spans="1:9">
      <c r="A59" s="80"/>
      <c r="B59" s="80"/>
      <c r="C59" s="80"/>
      <c r="D59" s="80"/>
      <c r="E59" s="80"/>
      <c r="F59" s="80"/>
      <c r="G59" s="82"/>
    </row>
    <row r="60" spans="1:9">
      <c r="A60" s="469" t="s">
        <v>174</v>
      </c>
      <c r="B60" s="469"/>
      <c r="C60" s="469"/>
      <c r="D60" s="89" t="s">
        <v>175</v>
      </c>
      <c r="E60" s="117"/>
      <c r="F60" s="117"/>
      <c r="G60" s="84"/>
    </row>
    <row r="61" spans="1:9">
      <c r="A61" s="469" t="s">
        <v>176</v>
      </c>
      <c r="B61" s="469"/>
      <c r="C61" s="469"/>
      <c r="D61" s="89" t="s">
        <v>218</v>
      </c>
      <c r="E61" s="117"/>
      <c r="F61" s="117"/>
      <c r="G61" s="84"/>
    </row>
    <row r="62" spans="1:9">
      <c r="A62" s="469" t="s">
        <v>178</v>
      </c>
      <c r="B62" s="469"/>
      <c r="C62" s="469"/>
      <c r="D62" s="89" t="s">
        <v>179</v>
      </c>
      <c r="E62" s="117"/>
      <c r="F62" s="117"/>
      <c r="G62" s="84"/>
    </row>
    <row r="63" spans="1:9">
      <c r="A63" s="469" t="s">
        <v>180</v>
      </c>
      <c r="B63" s="469"/>
      <c r="C63" s="469"/>
      <c r="D63" s="89" t="s">
        <v>219</v>
      </c>
      <c r="E63" s="117"/>
      <c r="F63" s="117"/>
      <c r="G63" s="84"/>
    </row>
    <row r="64" spans="1:9">
      <c r="A64" s="85"/>
      <c r="B64" s="470"/>
      <c r="C64" s="470"/>
      <c r="D64" s="85"/>
      <c r="E64" s="117"/>
      <c r="F64" s="484"/>
      <c r="G64" s="484"/>
    </row>
    <row r="65" spans="1:9">
      <c r="A65" s="87" t="s">
        <v>182</v>
      </c>
      <c r="B65" s="87"/>
      <c r="C65" s="87"/>
      <c r="D65" s="87"/>
      <c r="E65" s="87"/>
      <c r="F65" s="87"/>
      <c r="G65" s="88"/>
    </row>
    <row r="66" spans="1:9">
      <c r="A66" s="87" t="s">
        <v>183</v>
      </c>
      <c r="B66" s="87"/>
      <c r="C66" s="87"/>
      <c r="D66" s="87"/>
      <c r="E66" s="87"/>
      <c r="F66" s="87"/>
      <c r="G66" s="88"/>
    </row>
    <row r="67" spans="1:9">
      <c r="A67" s="87" t="s">
        <v>184</v>
      </c>
      <c r="B67" s="87"/>
      <c r="C67" s="87"/>
      <c r="D67" s="87"/>
      <c r="E67" s="87"/>
      <c r="F67" s="87"/>
      <c r="G67" s="88"/>
    </row>
    <row r="68" spans="1:9">
      <c r="A68" s="89"/>
      <c r="B68" s="89"/>
      <c r="C68" s="89"/>
      <c r="D68" s="89"/>
      <c r="E68" s="89"/>
      <c r="F68" s="89"/>
      <c r="G68" s="83"/>
    </row>
    <row r="69" spans="1:9">
      <c r="A69" s="492" t="s">
        <v>185</v>
      </c>
      <c r="B69" s="492" t="s">
        <v>186</v>
      </c>
      <c r="C69" s="492" t="s">
        <v>187</v>
      </c>
      <c r="D69" s="492" t="s">
        <v>188</v>
      </c>
      <c r="E69" s="495" t="s">
        <v>189</v>
      </c>
      <c r="F69" s="496"/>
      <c r="G69" s="499" t="s">
        <v>166</v>
      </c>
      <c r="H69" s="485" t="s">
        <v>190</v>
      </c>
      <c r="I69" s="486"/>
    </row>
    <row r="70" spans="1:9">
      <c r="A70" s="493"/>
      <c r="B70" s="493"/>
      <c r="C70" s="493"/>
      <c r="D70" s="493"/>
      <c r="E70" s="497"/>
      <c r="F70" s="498"/>
      <c r="G70" s="500"/>
      <c r="H70" s="487" t="s">
        <v>191</v>
      </c>
      <c r="I70" s="488"/>
    </row>
    <row r="71" spans="1:9">
      <c r="A71" s="494"/>
      <c r="B71" s="494"/>
      <c r="C71" s="494"/>
      <c r="D71" s="494"/>
      <c r="E71" s="91" t="s">
        <v>192</v>
      </c>
      <c r="F71" s="91" t="s">
        <v>193</v>
      </c>
      <c r="G71" s="501"/>
      <c r="H71" s="91" t="s">
        <v>194</v>
      </c>
      <c r="I71" s="91" t="s">
        <v>195</v>
      </c>
    </row>
    <row r="72" spans="1:9">
      <c r="A72" s="91" t="s">
        <v>196</v>
      </c>
      <c r="B72" s="91" t="s">
        <v>197</v>
      </c>
      <c r="C72" s="91" t="s">
        <v>198</v>
      </c>
      <c r="D72" s="118" t="s">
        <v>199</v>
      </c>
      <c r="E72" s="118" t="s">
        <v>200</v>
      </c>
      <c r="F72" s="118" t="s">
        <v>201</v>
      </c>
      <c r="G72" s="93" t="s">
        <v>202</v>
      </c>
      <c r="H72" s="119" t="s">
        <v>203</v>
      </c>
      <c r="I72" s="119" t="s">
        <v>204</v>
      </c>
    </row>
    <row r="73" spans="1:9" ht="78.75" customHeight="1">
      <c r="A73" s="95">
        <v>1</v>
      </c>
      <c r="B73" s="96" t="s">
        <v>220</v>
      </c>
      <c r="C73" s="114" t="s">
        <v>233</v>
      </c>
      <c r="D73" s="97" t="s">
        <v>264</v>
      </c>
      <c r="E73" s="120"/>
      <c r="F73" s="125">
        <v>27</v>
      </c>
      <c r="G73" s="100">
        <v>350000</v>
      </c>
      <c r="H73" s="126">
        <v>0</v>
      </c>
      <c r="I73" s="126">
        <v>0</v>
      </c>
    </row>
    <row r="74" spans="1:9" ht="68.25" customHeight="1">
      <c r="A74" s="95">
        <v>2</v>
      </c>
      <c r="B74" s="96"/>
      <c r="C74" s="114" t="s">
        <v>238</v>
      </c>
      <c r="D74" s="97" t="s">
        <v>265</v>
      </c>
      <c r="E74" s="120"/>
      <c r="F74" s="125">
        <v>28</v>
      </c>
      <c r="G74" s="100">
        <v>400000</v>
      </c>
      <c r="H74" s="126">
        <v>0</v>
      </c>
      <c r="I74" s="126">
        <v>0</v>
      </c>
    </row>
    <row r="75" spans="1:9" ht="79.5" customHeight="1">
      <c r="A75" s="95">
        <v>3</v>
      </c>
      <c r="B75" s="96"/>
      <c r="C75" s="114" t="s">
        <v>231</v>
      </c>
      <c r="D75" s="97" t="s">
        <v>266</v>
      </c>
      <c r="E75" s="120"/>
      <c r="F75" s="125">
        <v>29</v>
      </c>
      <c r="G75" s="100">
        <v>400000</v>
      </c>
      <c r="H75" s="126">
        <v>0</v>
      </c>
      <c r="I75" s="126">
        <v>0</v>
      </c>
    </row>
    <row r="76" spans="1:9" ht="80.25" customHeight="1">
      <c r="A76" s="95">
        <v>4</v>
      </c>
      <c r="B76" s="96"/>
      <c r="C76" s="114" t="s">
        <v>231</v>
      </c>
      <c r="D76" s="97" t="s">
        <v>267</v>
      </c>
      <c r="E76" s="120"/>
      <c r="F76" s="125">
        <v>30</v>
      </c>
      <c r="G76" s="100">
        <v>350000</v>
      </c>
      <c r="H76" s="126">
        <v>0</v>
      </c>
      <c r="I76" s="126">
        <v>0</v>
      </c>
    </row>
    <row r="77" spans="1:9" ht="79.5" customHeight="1">
      <c r="A77" s="95">
        <v>5</v>
      </c>
      <c r="B77" s="96"/>
      <c r="C77" s="114" t="s">
        <v>231</v>
      </c>
      <c r="D77" s="97" t="s">
        <v>268</v>
      </c>
      <c r="E77" s="120"/>
      <c r="F77" s="125">
        <v>31</v>
      </c>
      <c r="G77" s="100">
        <v>400000</v>
      </c>
      <c r="H77" s="126">
        <v>0</v>
      </c>
      <c r="I77" s="126">
        <v>0</v>
      </c>
    </row>
    <row r="78" spans="1:9">
      <c r="A78" s="489" t="s">
        <v>208</v>
      </c>
      <c r="B78" s="490"/>
      <c r="C78" s="490"/>
      <c r="D78" s="490"/>
      <c r="E78" s="490"/>
      <c r="F78" s="491"/>
      <c r="G78" s="102">
        <f>SUM(G73:G77)</f>
        <v>1900000</v>
      </c>
      <c r="H78" s="121">
        <f>SUM(H73:H77)</f>
        <v>0</v>
      </c>
      <c r="I78" s="121">
        <f>SUM(I73:I77)</f>
        <v>0</v>
      </c>
    </row>
    <row r="79" spans="1:9">
      <c r="A79" s="104"/>
      <c r="B79" s="104"/>
      <c r="C79" s="105"/>
      <c r="D79" s="105"/>
      <c r="E79" s="111"/>
      <c r="F79" s="111"/>
      <c r="G79" s="108"/>
      <c r="H79" s="122"/>
      <c r="I79" s="122"/>
    </row>
    <row r="80" spans="1:9">
      <c r="A80" s="109" t="s">
        <v>209</v>
      </c>
      <c r="B80" s="110"/>
      <c r="C80" s="105"/>
      <c r="D80" s="105"/>
      <c r="E80" s="111"/>
      <c r="F80" s="122"/>
      <c r="G80" s="108"/>
    </row>
    <row r="81" spans="1:9">
      <c r="A81" s="111" t="s">
        <v>210</v>
      </c>
      <c r="B81" s="110"/>
      <c r="C81" s="105"/>
      <c r="D81" s="105"/>
      <c r="E81" s="123"/>
      <c r="F81" s="122"/>
      <c r="G81" s="108"/>
    </row>
    <row r="82" spans="1:9">
      <c r="A82" s="104"/>
      <c r="B82" s="105"/>
      <c r="C82" s="105"/>
      <c r="D82" s="105"/>
      <c r="E82" s="105"/>
      <c r="F82" s="105"/>
      <c r="G82" s="108"/>
      <c r="H82" s="124"/>
      <c r="I82" s="124"/>
    </row>
    <row r="83" spans="1:9">
      <c r="A83" s="479" t="s">
        <v>211</v>
      </c>
      <c r="B83" s="479"/>
      <c r="C83" s="479"/>
      <c r="D83" s="479"/>
      <c r="E83" s="479"/>
      <c r="F83" s="479"/>
      <c r="G83" s="479"/>
      <c r="H83" s="479"/>
      <c r="I83" s="479"/>
    </row>
    <row r="84" spans="1:9">
      <c r="A84" s="104"/>
      <c r="B84" s="105"/>
      <c r="C84" s="105"/>
      <c r="D84" s="105"/>
      <c r="E84" s="105"/>
      <c r="F84" s="105"/>
      <c r="G84" s="108"/>
      <c r="H84" s="124"/>
      <c r="I84" s="124"/>
    </row>
    <row r="85" spans="1:9">
      <c r="A85" s="480" t="s">
        <v>212</v>
      </c>
      <c r="B85" s="480"/>
      <c r="C85" s="480"/>
      <c r="D85" s="111"/>
      <c r="E85" s="105"/>
      <c r="F85" s="105"/>
      <c r="G85" s="502" t="s">
        <v>213</v>
      </c>
      <c r="H85" s="502"/>
      <c r="I85" s="502"/>
    </row>
    <row r="86" spans="1:9">
      <c r="A86" s="104"/>
      <c r="B86" s="105"/>
      <c r="C86" s="105"/>
      <c r="D86" s="105"/>
      <c r="E86" s="105"/>
      <c r="F86" s="105"/>
      <c r="G86" s="108"/>
      <c r="H86" s="124"/>
      <c r="I86" s="124"/>
    </row>
    <row r="87" spans="1:9">
      <c r="A87" s="104"/>
      <c r="B87" s="105"/>
      <c r="C87" s="105"/>
      <c r="D87" s="105"/>
      <c r="E87" s="105"/>
      <c r="F87" s="105"/>
      <c r="G87" s="108"/>
    </row>
    <row r="88" spans="1:9">
      <c r="A88" s="482" t="s">
        <v>214</v>
      </c>
      <c r="B88" s="482"/>
      <c r="C88" s="482"/>
      <c r="D88" s="105"/>
      <c r="E88" s="105"/>
      <c r="F88" s="105"/>
      <c r="G88" s="482" t="s">
        <v>215</v>
      </c>
      <c r="H88" s="482"/>
      <c r="I88" s="482"/>
    </row>
    <row r="89" spans="1:9">
      <c r="A89" s="480" t="s">
        <v>216</v>
      </c>
      <c r="B89" s="480"/>
      <c r="C89" s="480"/>
      <c r="D89" s="105"/>
      <c r="E89" s="105"/>
      <c r="F89" s="105"/>
      <c r="G89" s="502" t="s">
        <v>217</v>
      </c>
      <c r="H89" s="502"/>
      <c r="I89" s="502"/>
    </row>
    <row r="90" spans="1:9">
      <c r="A90" s="104"/>
      <c r="B90" s="104"/>
      <c r="C90" s="104"/>
      <c r="D90" s="105"/>
      <c r="E90" s="105"/>
      <c r="F90" s="105"/>
      <c r="G90" s="127"/>
      <c r="H90" s="127"/>
      <c r="I90" s="127"/>
    </row>
    <row r="91" spans="1:9">
      <c r="A91" s="104"/>
      <c r="B91" s="104"/>
      <c r="C91" s="104"/>
      <c r="D91" s="105"/>
      <c r="E91" s="105"/>
      <c r="F91" s="105"/>
      <c r="G91" s="127"/>
      <c r="H91" s="127"/>
      <c r="I91" s="127"/>
    </row>
    <row r="92" spans="1:9">
      <c r="A92" s="104"/>
      <c r="B92" s="104"/>
      <c r="C92" s="104"/>
      <c r="D92" s="105"/>
      <c r="E92" s="105"/>
      <c r="F92" s="105"/>
      <c r="G92" s="127"/>
      <c r="H92" s="127"/>
      <c r="I92" s="127"/>
    </row>
    <row r="93" spans="1:9">
      <c r="A93" s="104"/>
      <c r="B93" s="104"/>
      <c r="C93" s="104"/>
      <c r="D93" s="105"/>
      <c r="E93" s="105"/>
      <c r="F93" s="105"/>
      <c r="G93" s="127"/>
      <c r="H93" s="127"/>
      <c r="I93" s="127"/>
    </row>
    <row r="94" spans="1:9">
      <c r="A94" s="104"/>
      <c r="B94" s="104"/>
      <c r="C94" s="104"/>
      <c r="D94" s="105"/>
      <c r="E94" s="105"/>
      <c r="F94" s="105"/>
      <c r="G94" s="127"/>
      <c r="H94" s="127"/>
      <c r="I94" s="127"/>
    </row>
    <row r="95" spans="1:9">
      <c r="A95" s="104"/>
      <c r="B95" s="104"/>
      <c r="C95" s="104"/>
      <c r="D95" s="105"/>
      <c r="E95" s="105"/>
      <c r="F95" s="105"/>
      <c r="G95" s="127"/>
      <c r="H95" s="127"/>
      <c r="I95" s="127"/>
    </row>
    <row r="96" spans="1:9">
      <c r="A96" s="104"/>
      <c r="B96" s="104"/>
      <c r="C96" s="104"/>
      <c r="D96" s="105"/>
      <c r="E96" s="105"/>
      <c r="F96" s="105"/>
      <c r="G96" s="127"/>
      <c r="H96" s="127"/>
      <c r="I96" s="127"/>
    </row>
    <row r="97" spans="1:9">
      <c r="A97" s="104"/>
      <c r="B97" s="104"/>
      <c r="C97" s="104"/>
      <c r="D97" s="105"/>
      <c r="E97" s="105"/>
      <c r="F97" s="105"/>
      <c r="G97" s="127"/>
      <c r="H97" s="127"/>
      <c r="I97" s="127"/>
    </row>
    <row r="98" spans="1:9">
      <c r="A98" s="468" t="s">
        <v>172</v>
      </c>
      <c r="B98" s="468"/>
      <c r="C98" s="468"/>
      <c r="D98" s="468"/>
      <c r="E98" s="468"/>
      <c r="F98" s="468"/>
      <c r="G98" s="468"/>
      <c r="H98" s="468"/>
      <c r="I98" s="468"/>
    </row>
    <row r="99" spans="1:9">
      <c r="A99" s="80"/>
      <c r="B99" s="80"/>
      <c r="C99" s="80"/>
      <c r="D99" s="116" t="s">
        <v>173</v>
      </c>
      <c r="E99" s="80"/>
      <c r="F99" s="80"/>
      <c r="G99" s="82"/>
    </row>
    <row r="100" spans="1:9">
      <c r="A100" s="80"/>
      <c r="B100" s="80"/>
      <c r="C100" s="80"/>
      <c r="D100" s="80"/>
      <c r="E100" s="80"/>
      <c r="F100" s="80"/>
      <c r="G100" s="82"/>
    </row>
    <row r="101" spans="1:9">
      <c r="A101" s="469" t="s">
        <v>174</v>
      </c>
      <c r="B101" s="469"/>
      <c r="C101" s="469"/>
      <c r="D101" s="89" t="s">
        <v>175</v>
      </c>
      <c r="E101" s="117"/>
      <c r="F101" s="117"/>
      <c r="G101" s="84"/>
    </row>
    <row r="102" spans="1:9">
      <c r="A102" s="469" t="s">
        <v>176</v>
      </c>
      <c r="B102" s="469"/>
      <c r="C102" s="469"/>
      <c r="D102" s="89" t="s">
        <v>218</v>
      </c>
      <c r="E102" s="117"/>
      <c r="F102" s="117"/>
      <c r="G102" s="84"/>
    </row>
    <row r="103" spans="1:9">
      <c r="A103" s="469" t="s">
        <v>178</v>
      </c>
      <c r="B103" s="469"/>
      <c r="C103" s="469"/>
      <c r="D103" s="89" t="s">
        <v>179</v>
      </c>
      <c r="E103" s="117"/>
      <c r="F103" s="117"/>
      <c r="G103" s="84"/>
    </row>
    <row r="104" spans="1:9">
      <c r="A104" s="469" t="s">
        <v>180</v>
      </c>
      <c r="B104" s="469"/>
      <c r="C104" s="469"/>
      <c r="D104" s="89" t="s">
        <v>250</v>
      </c>
      <c r="E104" s="117"/>
      <c r="F104" s="117"/>
      <c r="G104" s="84"/>
    </row>
    <row r="105" spans="1:9">
      <c r="A105" s="85"/>
      <c r="B105" s="470"/>
      <c r="C105" s="470"/>
      <c r="D105" s="85"/>
      <c r="E105" s="117"/>
      <c r="F105" s="484"/>
      <c r="G105" s="484"/>
    </row>
    <row r="106" spans="1:9">
      <c r="A106" s="87" t="s">
        <v>182</v>
      </c>
      <c r="B106" s="87"/>
      <c r="C106" s="87"/>
      <c r="D106" s="87"/>
      <c r="E106" s="87"/>
      <c r="F106" s="87"/>
      <c r="G106" s="88"/>
    </row>
    <row r="107" spans="1:9">
      <c r="A107" s="87" t="s">
        <v>183</v>
      </c>
      <c r="B107" s="87"/>
      <c r="C107" s="87"/>
      <c r="D107" s="87"/>
      <c r="E107" s="87"/>
      <c r="F107" s="87"/>
      <c r="G107" s="88"/>
    </row>
    <row r="108" spans="1:9">
      <c r="A108" s="87" t="s">
        <v>184</v>
      </c>
      <c r="B108" s="87"/>
      <c r="C108" s="87"/>
      <c r="D108" s="87"/>
      <c r="E108" s="87"/>
      <c r="F108" s="87"/>
      <c r="G108" s="88"/>
    </row>
    <row r="109" spans="1:9">
      <c r="A109" s="89"/>
      <c r="B109" s="89"/>
      <c r="C109" s="89"/>
      <c r="D109" s="89"/>
      <c r="E109" s="89"/>
      <c r="F109" s="89"/>
      <c r="G109" s="83"/>
    </row>
    <row r="110" spans="1:9">
      <c r="A110" s="477" t="s">
        <v>185</v>
      </c>
      <c r="B110" s="477" t="s">
        <v>186</v>
      </c>
      <c r="C110" s="477" t="s">
        <v>187</v>
      </c>
      <c r="D110" s="477" t="s">
        <v>188</v>
      </c>
      <c r="E110" s="477" t="s">
        <v>189</v>
      </c>
      <c r="F110" s="477"/>
      <c r="G110" s="478" t="s">
        <v>166</v>
      </c>
      <c r="H110" s="485" t="s">
        <v>190</v>
      </c>
      <c r="I110" s="486"/>
    </row>
    <row r="111" spans="1:9">
      <c r="A111" s="477"/>
      <c r="B111" s="477"/>
      <c r="C111" s="477"/>
      <c r="D111" s="477"/>
      <c r="E111" s="477"/>
      <c r="F111" s="477"/>
      <c r="G111" s="478"/>
      <c r="H111" s="487" t="s">
        <v>191</v>
      </c>
      <c r="I111" s="488"/>
    </row>
    <row r="112" spans="1:9">
      <c r="A112" s="477"/>
      <c r="B112" s="477"/>
      <c r="C112" s="477"/>
      <c r="D112" s="477"/>
      <c r="E112" s="91" t="s">
        <v>192</v>
      </c>
      <c r="F112" s="91" t="s">
        <v>193</v>
      </c>
      <c r="G112" s="478"/>
      <c r="H112" s="91" t="s">
        <v>194</v>
      </c>
      <c r="I112" s="91" t="s">
        <v>195</v>
      </c>
    </row>
    <row r="113" spans="1:9">
      <c r="A113" s="91" t="s">
        <v>196</v>
      </c>
      <c r="B113" s="91" t="s">
        <v>197</v>
      </c>
      <c r="C113" s="91" t="s">
        <v>198</v>
      </c>
      <c r="D113" s="118" t="s">
        <v>199</v>
      </c>
      <c r="E113" s="118" t="s">
        <v>200</v>
      </c>
      <c r="F113" s="118" t="s">
        <v>201</v>
      </c>
      <c r="G113" s="93" t="s">
        <v>202</v>
      </c>
      <c r="H113" s="119" t="s">
        <v>203</v>
      </c>
      <c r="I113" s="119" t="s">
        <v>204</v>
      </c>
    </row>
    <row r="114" spans="1:9" ht="66" customHeight="1">
      <c r="A114" s="95">
        <v>1</v>
      </c>
      <c r="B114" s="96" t="s">
        <v>251</v>
      </c>
      <c r="C114" s="114" t="s">
        <v>269</v>
      </c>
      <c r="D114" s="97" t="s">
        <v>270</v>
      </c>
      <c r="E114" s="120"/>
      <c r="F114" s="125">
        <v>32</v>
      </c>
      <c r="G114" s="100">
        <v>1640000</v>
      </c>
      <c r="H114" s="126">
        <v>0</v>
      </c>
      <c r="I114" s="126">
        <v>0</v>
      </c>
    </row>
    <row r="115" spans="1:9">
      <c r="A115" s="476" t="s">
        <v>208</v>
      </c>
      <c r="B115" s="476"/>
      <c r="C115" s="476"/>
      <c r="D115" s="476"/>
      <c r="E115" s="476"/>
      <c r="F115" s="476"/>
      <c r="G115" s="102">
        <f>SUM(G114:G114)</f>
        <v>1640000</v>
      </c>
      <c r="H115" s="121">
        <f>SUM(H114:H114)</f>
        <v>0</v>
      </c>
      <c r="I115" s="121">
        <f>SUM(I114:I114)</f>
        <v>0</v>
      </c>
    </row>
    <row r="116" spans="1:9">
      <c r="A116" s="104"/>
      <c r="B116" s="104"/>
      <c r="C116" s="105"/>
      <c r="D116" s="105"/>
      <c r="E116" s="111"/>
      <c r="F116" s="111"/>
      <c r="G116" s="108"/>
      <c r="H116" s="122"/>
      <c r="I116" s="122"/>
    </row>
    <row r="117" spans="1:9">
      <c r="A117" s="109" t="s">
        <v>209</v>
      </c>
      <c r="B117" s="110"/>
      <c r="C117" s="105"/>
      <c r="D117" s="105"/>
      <c r="E117" s="111"/>
      <c r="F117" s="122"/>
      <c r="G117" s="108"/>
    </row>
    <row r="118" spans="1:9">
      <c r="A118" s="111" t="s">
        <v>210</v>
      </c>
      <c r="B118" s="110"/>
      <c r="C118" s="105"/>
      <c r="D118" s="105"/>
      <c r="E118" s="123"/>
      <c r="F118" s="122"/>
      <c r="G118" s="108"/>
    </row>
    <row r="119" spans="1:9">
      <c r="A119" s="104"/>
      <c r="B119" s="105"/>
      <c r="C119" s="105"/>
      <c r="D119" s="105"/>
      <c r="E119" s="105"/>
      <c r="F119" s="105"/>
      <c r="G119" s="108"/>
      <c r="H119" s="124"/>
      <c r="I119" s="124"/>
    </row>
    <row r="120" spans="1:9">
      <c r="A120" s="479" t="s">
        <v>211</v>
      </c>
      <c r="B120" s="479"/>
      <c r="C120" s="479"/>
      <c r="D120" s="479"/>
      <c r="E120" s="479"/>
      <c r="F120" s="479"/>
      <c r="G120" s="479"/>
      <c r="H120" s="479"/>
      <c r="I120" s="479"/>
    </row>
    <row r="121" spans="1:9">
      <c r="A121" s="104"/>
      <c r="B121" s="105"/>
      <c r="C121" s="105"/>
      <c r="D121" s="105"/>
      <c r="E121" s="105"/>
      <c r="F121" s="105"/>
      <c r="G121" s="108"/>
      <c r="H121" s="124"/>
      <c r="I121" s="124"/>
    </row>
    <row r="122" spans="1:9">
      <c r="A122" s="480" t="s">
        <v>212</v>
      </c>
      <c r="B122" s="480"/>
      <c r="C122" s="480"/>
      <c r="D122" s="111"/>
      <c r="E122" s="105"/>
      <c r="F122" s="105"/>
      <c r="G122" s="502" t="s">
        <v>213</v>
      </c>
      <c r="H122" s="502"/>
      <c r="I122" s="502"/>
    </row>
    <row r="123" spans="1:9">
      <c r="A123" s="104"/>
      <c r="B123" s="105"/>
      <c r="C123" s="105"/>
      <c r="D123" s="105"/>
      <c r="E123" s="105"/>
      <c r="F123" s="105"/>
      <c r="G123" s="108"/>
      <c r="H123" s="124"/>
      <c r="I123" s="124"/>
    </row>
    <row r="124" spans="1:9">
      <c r="A124" s="104"/>
      <c r="B124" s="105"/>
      <c r="C124" s="105"/>
      <c r="D124" s="105"/>
      <c r="E124" s="105"/>
      <c r="F124" s="105"/>
      <c r="G124" s="108"/>
    </row>
    <row r="125" spans="1:9">
      <c r="A125" s="482" t="s">
        <v>214</v>
      </c>
      <c r="B125" s="482"/>
      <c r="C125" s="482"/>
      <c r="D125" s="105"/>
      <c r="E125" s="105"/>
      <c r="F125" s="105"/>
      <c r="G125" s="482" t="s">
        <v>215</v>
      </c>
      <c r="H125" s="482"/>
      <c r="I125" s="482"/>
    </row>
    <row r="126" spans="1:9">
      <c r="A126" s="480" t="s">
        <v>216</v>
      </c>
      <c r="B126" s="480"/>
      <c r="C126" s="480"/>
      <c r="D126" s="105"/>
      <c r="E126" s="105"/>
      <c r="F126" s="105"/>
      <c r="G126" s="502" t="s">
        <v>217</v>
      </c>
      <c r="H126" s="502"/>
      <c r="I126" s="502"/>
    </row>
  </sheetData>
  <mergeCells count="69">
    <mergeCell ref="A126:C126"/>
    <mergeCell ref="G126:I126"/>
    <mergeCell ref="G110:G112"/>
    <mergeCell ref="H110:I110"/>
    <mergeCell ref="H111:I111"/>
    <mergeCell ref="A115:F115"/>
    <mergeCell ref="A120:I120"/>
    <mergeCell ref="A122:C122"/>
    <mergeCell ref="G122:I122"/>
    <mergeCell ref="A110:A112"/>
    <mergeCell ref="B110:B112"/>
    <mergeCell ref="C110:C112"/>
    <mergeCell ref="D110:D112"/>
    <mergeCell ref="E110:F111"/>
    <mergeCell ref="A103:C103"/>
    <mergeCell ref="A104:C104"/>
    <mergeCell ref="B105:C105"/>
    <mergeCell ref="F105:G105"/>
    <mergeCell ref="A125:C125"/>
    <mergeCell ref="G125:I125"/>
    <mergeCell ref="B69:B71"/>
    <mergeCell ref="C69:C71"/>
    <mergeCell ref="D69:D71"/>
    <mergeCell ref="E69:F70"/>
    <mergeCell ref="A102:C102"/>
    <mergeCell ref="B64:C64"/>
    <mergeCell ref="F64:G64"/>
    <mergeCell ref="A101:C101"/>
    <mergeCell ref="G69:G71"/>
    <mergeCell ref="A88:C88"/>
    <mergeCell ref="G88:I88"/>
    <mergeCell ref="A89:C89"/>
    <mergeCell ref="G89:I89"/>
    <mergeCell ref="A98:I98"/>
    <mergeCell ref="H69:I69"/>
    <mergeCell ref="H70:I70"/>
    <mergeCell ref="A78:F78"/>
    <mergeCell ref="A83:I83"/>
    <mergeCell ref="A85:C85"/>
    <mergeCell ref="G85:I85"/>
    <mergeCell ref="A69:A71"/>
    <mergeCell ref="A24:I24"/>
    <mergeCell ref="A26:C26"/>
    <mergeCell ref="G26:I26"/>
    <mergeCell ref="A63:C63"/>
    <mergeCell ref="A60:C60"/>
    <mergeCell ref="G30:I30"/>
    <mergeCell ref="A57:I57"/>
    <mergeCell ref="A61:C61"/>
    <mergeCell ref="A62:C62"/>
    <mergeCell ref="A29:C29"/>
    <mergeCell ref="G29:I29"/>
    <mergeCell ref="A30:C30"/>
    <mergeCell ref="B8:C8"/>
    <mergeCell ref="F8:G8"/>
    <mergeCell ref="H13:I13"/>
    <mergeCell ref="H14:I14"/>
    <mergeCell ref="A19:F19"/>
    <mergeCell ref="A13:A15"/>
    <mergeCell ref="B13:B15"/>
    <mergeCell ref="C13:C15"/>
    <mergeCell ref="D13:D15"/>
    <mergeCell ref="E13:F14"/>
    <mergeCell ref="G13:G15"/>
    <mergeCell ref="A1:I1"/>
    <mergeCell ref="A4:C4"/>
    <mergeCell ref="A5:C5"/>
    <mergeCell ref="A6:C6"/>
    <mergeCell ref="A7:C7"/>
  </mergeCells>
  <pageMargins left="0.17" right="0.16" top="0.75" bottom="0.75" header="0.3" footer="0.3"/>
  <pageSetup paperSize="5" orientation="portrait" horizontalDpi="0" verticalDpi="0" r:id="rId1"/>
</worksheet>
</file>

<file path=xl/worksheets/sheet4.xml><?xml version="1.0" encoding="utf-8"?>
<worksheet xmlns="http://schemas.openxmlformats.org/spreadsheetml/2006/main" xmlns:r="http://schemas.openxmlformats.org/officeDocument/2006/relationships">
  <dimension ref="A1:N167"/>
  <sheetViews>
    <sheetView topLeftCell="A139" workbookViewId="0">
      <selection activeCell="G254" sqref="G254"/>
    </sheetView>
  </sheetViews>
  <sheetFormatPr defaultRowHeight="15"/>
  <cols>
    <col min="1" max="1" width="5.5703125" customWidth="1"/>
    <col min="3" max="3" width="12.42578125" customWidth="1"/>
    <col min="4" max="4" width="25.140625" customWidth="1"/>
  </cols>
  <sheetData>
    <row r="1" spans="1:9">
      <c r="A1" s="468" t="s">
        <v>172</v>
      </c>
      <c r="B1" s="468"/>
      <c r="C1" s="468"/>
      <c r="D1" s="468"/>
      <c r="E1" s="468"/>
      <c r="F1" s="468"/>
      <c r="G1" s="468"/>
      <c r="H1" s="468"/>
      <c r="I1" s="468"/>
    </row>
    <row r="2" spans="1:9">
      <c r="A2" s="80"/>
      <c r="B2" s="80"/>
      <c r="C2" s="80"/>
      <c r="D2" s="116" t="s">
        <v>173</v>
      </c>
      <c r="E2" s="80"/>
      <c r="F2" s="80"/>
      <c r="G2" s="82"/>
    </row>
    <row r="3" spans="1:9">
      <c r="A3" s="80"/>
      <c r="B3" s="80"/>
      <c r="C3" s="80"/>
      <c r="D3" s="80"/>
      <c r="E3" s="80"/>
      <c r="F3" s="80"/>
      <c r="G3" s="82"/>
    </row>
    <row r="4" spans="1:9">
      <c r="A4" s="469" t="s">
        <v>174</v>
      </c>
      <c r="B4" s="469"/>
      <c r="C4" s="469"/>
      <c r="D4" s="89" t="s">
        <v>175</v>
      </c>
      <c r="E4" s="117"/>
      <c r="F4" s="117"/>
      <c r="G4" s="84"/>
    </row>
    <row r="5" spans="1:9">
      <c r="A5" s="469" t="s">
        <v>176</v>
      </c>
      <c r="B5" s="469"/>
      <c r="C5" s="469"/>
      <c r="D5" s="89" t="s">
        <v>177</v>
      </c>
      <c r="E5" s="117"/>
      <c r="F5" s="117"/>
      <c r="G5" s="84"/>
    </row>
    <row r="6" spans="1:9">
      <c r="A6" s="469" t="s">
        <v>178</v>
      </c>
      <c r="B6" s="469"/>
      <c r="C6" s="469"/>
      <c r="D6" s="89" t="s">
        <v>179</v>
      </c>
      <c r="E6" s="117"/>
      <c r="F6" s="117"/>
      <c r="G6" s="84"/>
    </row>
    <row r="7" spans="1:9">
      <c r="A7" s="469" t="s">
        <v>180</v>
      </c>
      <c r="B7" s="469"/>
      <c r="C7" s="469"/>
      <c r="D7" s="89" t="s">
        <v>181</v>
      </c>
      <c r="E7" s="117"/>
      <c r="F7" s="117"/>
      <c r="G7" s="84"/>
    </row>
    <row r="8" spans="1:9">
      <c r="A8" s="85"/>
      <c r="B8" s="470"/>
      <c r="C8" s="470"/>
      <c r="D8" s="85"/>
      <c r="E8" s="117"/>
      <c r="F8" s="484"/>
      <c r="G8" s="484"/>
    </row>
    <row r="9" spans="1:9">
      <c r="A9" s="87" t="s">
        <v>182</v>
      </c>
      <c r="B9" s="87"/>
      <c r="C9" s="87"/>
      <c r="D9" s="87"/>
      <c r="E9" s="87"/>
      <c r="F9" s="87"/>
      <c r="G9" s="88"/>
    </row>
    <row r="10" spans="1:9">
      <c r="A10" s="87" t="s">
        <v>183</v>
      </c>
      <c r="B10" s="87"/>
      <c r="C10" s="87"/>
      <c r="D10" s="87"/>
      <c r="E10" s="87"/>
      <c r="F10" s="87"/>
      <c r="G10" s="88"/>
    </row>
    <row r="11" spans="1:9">
      <c r="A11" s="87" t="s">
        <v>184</v>
      </c>
      <c r="B11" s="87"/>
      <c r="C11" s="87"/>
      <c r="D11" s="87"/>
      <c r="E11" s="87"/>
      <c r="F11" s="87"/>
      <c r="G11" s="88"/>
    </row>
    <row r="12" spans="1:9">
      <c r="A12" s="89"/>
      <c r="B12" s="89"/>
      <c r="C12" s="89"/>
      <c r="D12" s="89"/>
      <c r="E12" s="89"/>
      <c r="F12" s="89"/>
      <c r="G12" s="83"/>
    </row>
    <row r="13" spans="1:9">
      <c r="A13" s="477" t="s">
        <v>185</v>
      </c>
      <c r="B13" s="477" t="s">
        <v>186</v>
      </c>
      <c r="C13" s="477" t="s">
        <v>187</v>
      </c>
      <c r="D13" s="477" t="s">
        <v>188</v>
      </c>
      <c r="E13" s="477" t="s">
        <v>189</v>
      </c>
      <c r="F13" s="477"/>
      <c r="G13" s="478" t="s">
        <v>166</v>
      </c>
      <c r="H13" s="485" t="s">
        <v>190</v>
      </c>
      <c r="I13" s="486"/>
    </row>
    <row r="14" spans="1:9">
      <c r="A14" s="477"/>
      <c r="B14" s="477"/>
      <c r="C14" s="477"/>
      <c r="D14" s="477"/>
      <c r="E14" s="477"/>
      <c r="F14" s="477"/>
      <c r="G14" s="478"/>
      <c r="H14" s="487" t="s">
        <v>191</v>
      </c>
      <c r="I14" s="488"/>
    </row>
    <row r="15" spans="1:9">
      <c r="A15" s="477"/>
      <c r="B15" s="477"/>
      <c r="C15" s="477"/>
      <c r="D15" s="477"/>
      <c r="E15" s="91" t="s">
        <v>192</v>
      </c>
      <c r="F15" s="91" t="s">
        <v>193</v>
      </c>
      <c r="G15" s="478"/>
      <c r="H15" s="91" t="s">
        <v>194</v>
      </c>
      <c r="I15" s="91" t="s">
        <v>195</v>
      </c>
    </row>
    <row r="16" spans="1:9">
      <c r="A16" s="91" t="s">
        <v>196</v>
      </c>
      <c r="B16" s="91" t="s">
        <v>197</v>
      </c>
      <c r="C16" s="91" t="s">
        <v>198</v>
      </c>
      <c r="D16" s="118" t="s">
        <v>199</v>
      </c>
      <c r="E16" s="118" t="s">
        <v>200</v>
      </c>
      <c r="F16" s="118" t="s">
        <v>201</v>
      </c>
      <c r="G16" s="93" t="s">
        <v>202</v>
      </c>
      <c r="H16" s="119" t="s">
        <v>203</v>
      </c>
      <c r="I16" s="119" t="s">
        <v>204</v>
      </c>
    </row>
    <row r="17" spans="1:9" ht="56.25" customHeight="1">
      <c r="A17" s="95">
        <v>1</v>
      </c>
      <c r="B17" s="96" t="s">
        <v>205</v>
      </c>
      <c r="C17" s="97" t="s">
        <v>206</v>
      </c>
      <c r="D17" s="97" t="s">
        <v>271</v>
      </c>
      <c r="E17" s="120"/>
      <c r="F17" s="125">
        <v>50</v>
      </c>
      <c r="G17" s="100">
        <v>3465000</v>
      </c>
      <c r="H17" s="126">
        <v>0</v>
      </c>
      <c r="I17" s="126">
        <v>0</v>
      </c>
    </row>
    <row r="18" spans="1:9" ht="18" customHeight="1">
      <c r="A18" s="476" t="s">
        <v>208</v>
      </c>
      <c r="B18" s="476"/>
      <c r="C18" s="476"/>
      <c r="D18" s="476"/>
      <c r="E18" s="476"/>
      <c r="F18" s="476"/>
      <c r="G18" s="102">
        <f>SUM(G17:G17)</f>
        <v>3465000</v>
      </c>
      <c r="H18" s="121">
        <f>SUM(H17:H17)</f>
        <v>0</v>
      </c>
      <c r="I18" s="121">
        <f>SUM(I17:I17)</f>
        <v>0</v>
      </c>
    </row>
    <row r="19" spans="1:9">
      <c r="A19" s="104"/>
      <c r="B19" s="104"/>
      <c r="C19" s="105"/>
      <c r="D19" s="105"/>
      <c r="E19" s="111"/>
      <c r="F19" s="111"/>
      <c r="G19" s="108"/>
      <c r="H19" s="122"/>
      <c r="I19" s="122"/>
    </row>
    <row r="20" spans="1:9">
      <c r="A20" s="109" t="s">
        <v>209</v>
      </c>
      <c r="B20" s="110"/>
      <c r="C20" s="105"/>
      <c r="D20" s="105"/>
      <c r="E20" s="111"/>
      <c r="F20" s="122"/>
      <c r="G20" s="108"/>
    </row>
    <row r="21" spans="1:9">
      <c r="A21" s="111" t="s">
        <v>210</v>
      </c>
      <c r="B21" s="110"/>
      <c r="C21" s="105"/>
      <c r="D21" s="105"/>
      <c r="E21" s="123"/>
      <c r="F21" s="122"/>
      <c r="G21" s="108"/>
    </row>
    <row r="22" spans="1:9">
      <c r="A22" s="104"/>
      <c r="B22" s="105"/>
      <c r="C22" s="105"/>
      <c r="D22" s="105"/>
      <c r="E22" s="105"/>
      <c r="F22" s="105"/>
      <c r="G22" s="108"/>
      <c r="H22" s="124"/>
      <c r="I22" s="124"/>
    </row>
    <row r="23" spans="1:9">
      <c r="A23" s="479" t="s">
        <v>211</v>
      </c>
      <c r="B23" s="479"/>
      <c r="C23" s="479"/>
      <c r="D23" s="479"/>
      <c r="E23" s="479"/>
      <c r="F23" s="479"/>
      <c r="G23" s="479"/>
      <c r="H23" s="479"/>
      <c r="I23" s="479"/>
    </row>
    <row r="24" spans="1:9">
      <c r="A24" s="104"/>
      <c r="B24" s="105"/>
      <c r="C24" s="105"/>
      <c r="D24" s="105"/>
      <c r="E24" s="105"/>
      <c r="F24" s="105"/>
      <c r="G24" s="108"/>
      <c r="H24" s="124"/>
      <c r="I24" s="124"/>
    </row>
    <row r="25" spans="1:9">
      <c r="A25" s="480" t="s">
        <v>212</v>
      </c>
      <c r="B25" s="480"/>
      <c r="C25" s="480"/>
      <c r="D25" s="111"/>
      <c r="E25" s="105"/>
      <c r="F25" s="105"/>
      <c r="G25" s="502" t="s">
        <v>213</v>
      </c>
      <c r="H25" s="502"/>
      <c r="I25" s="502"/>
    </row>
    <row r="26" spans="1:9">
      <c r="A26" s="104"/>
      <c r="B26" s="105"/>
      <c r="C26" s="105"/>
      <c r="D26" s="105"/>
      <c r="E26" s="105"/>
      <c r="F26" s="105"/>
      <c r="G26" s="108"/>
      <c r="H26" s="124"/>
      <c r="I26" s="124"/>
    </row>
    <row r="27" spans="1:9">
      <c r="A27" s="104"/>
      <c r="B27" s="105"/>
      <c r="C27" s="105"/>
      <c r="D27" s="105"/>
      <c r="E27" s="105"/>
      <c r="F27" s="105"/>
      <c r="G27" s="108"/>
    </row>
    <row r="28" spans="1:9">
      <c r="A28" s="482" t="s">
        <v>214</v>
      </c>
      <c r="B28" s="482"/>
      <c r="C28" s="482"/>
      <c r="D28" s="105"/>
      <c r="E28" s="105"/>
      <c r="F28" s="105"/>
      <c r="G28" s="482" t="s">
        <v>215</v>
      </c>
      <c r="H28" s="482"/>
      <c r="I28" s="482"/>
    </row>
    <row r="29" spans="1:9">
      <c r="A29" s="480" t="s">
        <v>216</v>
      </c>
      <c r="B29" s="480"/>
      <c r="C29" s="480"/>
      <c r="D29" s="105"/>
      <c r="E29" s="105"/>
      <c r="F29" s="105"/>
      <c r="G29" s="502" t="s">
        <v>217</v>
      </c>
      <c r="H29" s="502"/>
      <c r="I29" s="502"/>
    </row>
    <row r="31" spans="1:9">
      <c r="A31" s="104"/>
      <c r="B31" s="104"/>
      <c r="C31" s="104"/>
      <c r="D31" s="105"/>
      <c r="E31" s="105"/>
      <c r="F31" s="105"/>
      <c r="G31" s="127"/>
      <c r="H31" s="127"/>
      <c r="I31" s="127"/>
    </row>
    <row r="59" spans="1:9">
      <c r="A59" s="468" t="s">
        <v>172</v>
      </c>
      <c r="B59" s="468"/>
      <c r="C59" s="468"/>
      <c r="D59" s="468"/>
      <c r="E59" s="468"/>
      <c r="F59" s="468"/>
      <c r="G59" s="468"/>
      <c r="H59" s="468"/>
      <c r="I59" s="468"/>
    </row>
    <row r="60" spans="1:9">
      <c r="A60" s="80"/>
      <c r="B60" s="80"/>
      <c r="C60" s="80"/>
      <c r="D60" s="116" t="s">
        <v>173</v>
      </c>
      <c r="E60" s="80"/>
      <c r="F60" s="80"/>
      <c r="G60" s="82"/>
    </row>
    <row r="61" spans="1:9">
      <c r="A61" s="80"/>
      <c r="B61" s="80"/>
      <c r="C61" s="80"/>
      <c r="D61" s="80"/>
      <c r="E61" s="80"/>
      <c r="F61" s="80"/>
      <c r="G61" s="82"/>
    </row>
    <row r="62" spans="1:9">
      <c r="A62" s="469" t="s">
        <v>174</v>
      </c>
      <c r="B62" s="469"/>
      <c r="C62" s="469"/>
      <c r="D62" s="89" t="s">
        <v>175</v>
      </c>
      <c r="E62" s="117"/>
      <c r="F62" s="117"/>
      <c r="G62" s="84"/>
    </row>
    <row r="63" spans="1:9">
      <c r="A63" s="469" t="s">
        <v>176</v>
      </c>
      <c r="B63" s="469"/>
      <c r="C63" s="469"/>
      <c r="D63" s="89" t="s">
        <v>218</v>
      </c>
      <c r="E63" s="117"/>
      <c r="F63" s="117"/>
      <c r="G63" s="84"/>
    </row>
    <row r="64" spans="1:9">
      <c r="A64" s="469" t="s">
        <v>178</v>
      </c>
      <c r="B64" s="469"/>
      <c r="C64" s="469"/>
      <c r="D64" s="89" t="s">
        <v>179</v>
      </c>
      <c r="E64" s="117"/>
      <c r="F64" s="117"/>
      <c r="G64" s="84"/>
    </row>
    <row r="65" spans="1:9">
      <c r="A65" s="469" t="s">
        <v>180</v>
      </c>
      <c r="B65" s="469"/>
      <c r="C65" s="469"/>
      <c r="D65" s="89" t="s">
        <v>219</v>
      </c>
      <c r="E65" s="117"/>
      <c r="F65" s="117"/>
      <c r="G65" s="84"/>
    </row>
    <row r="66" spans="1:9">
      <c r="A66" s="85"/>
      <c r="B66" s="470"/>
      <c r="C66" s="470"/>
      <c r="D66" s="85"/>
      <c r="E66" s="117"/>
      <c r="F66" s="484"/>
      <c r="G66" s="484"/>
    </row>
    <row r="67" spans="1:9">
      <c r="A67" s="87" t="s">
        <v>182</v>
      </c>
      <c r="B67" s="87"/>
      <c r="C67" s="87"/>
      <c r="D67" s="87"/>
      <c r="E67" s="87"/>
      <c r="F67" s="87"/>
      <c r="G67" s="88"/>
    </row>
    <row r="68" spans="1:9">
      <c r="A68" s="87" t="s">
        <v>183</v>
      </c>
      <c r="B68" s="87"/>
      <c r="C68" s="87"/>
      <c r="D68" s="87"/>
      <c r="E68" s="87"/>
      <c r="F68" s="87"/>
      <c r="G68" s="88"/>
    </row>
    <row r="69" spans="1:9">
      <c r="A69" s="87" t="s">
        <v>184</v>
      </c>
      <c r="B69" s="87"/>
      <c r="C69" s="87"/>
      <c r="D69" s="87"/>
      <c r="E69" s="87"/>
      <c r="F69" s="87"/>
      <c r="G69" s="88"/>
    </row>
    <row r="70" spans="1:9">
      <c r="A70" s="89"/>
      <c r="B70" s="89"/>
      <c r="C70" s="89"/>
      <c r="D70" s="89"/>
      <c r="E70" s="89"/>
      <c r="F70" s="89"/>
      <c r="G70" s="83"/>
    </row>
    <row r="71" spans="1:9">
      <c r="A71" s="492" t="s">
        <v>185</v>
      </c>
      <c r="B71" s="492" t="s">
        <v>186</v>
      </c>
      <c r="C71" s="492" t="s">
        <v>187</v>
      </c>
      <c r="D71" s="492" t="s">
        <v>188</v>
      </c>
      <c r="E71" s="495" t="s">
        <v>189</v>
      </c>
      <c r="F71" s="496"/>
      <c r="G71" s="499" t="s">
        <v>166</v>
      </c>
      <c r="H71" s="485" t="s">
        <v>190</v>
      </c>
      <c r="I71" s="486"/>
    </row>
    <row r="72" spans="1:9">
      <c r="A72" s="493"/>
      <c r="B72" s="493"/>
      <c r="C72" s="493"/>
      <c r="D72" s="493"/>
      <c r="E72" s="497"/>
      <c r="F72" s="498"/>
      <c r="G72" s="500"/>
      <c r="H72" s="487" t="s">
        <v>191</v>
      </c>
      <c r="I72" s="488"/>
    </row>
    <row r="73" spans="1:9">
      <c r="A73" s="494"/>
      <c r="B73" s="494"/>
      <c r="C73" s="494"/>
      <c r="D73" s="494"/>
      <c r="E73" s="91" t="s">
        <v>192</v>
      </c>
      <c r="F73" s="91" t="s">
        <v>193</v>
      </c>
      <c r="G73" s="501"/>
      <c r="H73" s="91" t="s">
        <v>194</v>
      </c>
      <c r="I73" s="91" t="s">
        <v>195</v>
      </c>
    </row>
    <row r="74" spans="1:9">
      <c r="A74" s="91" t="s">
        <v>196</v>
      </c>
      <c r="B74" s="91" t="s">
        <v>197</v>
      </c>
      <c r="C74" s="91" t="s">
        <v>198</v>
      </c>
      <c r="D74" s="118" t="s">
        <v>199</v>
      </c>
      <c r="E74" s="118" t="s">
        <v>200</v>
      </c>
      <c r="F74" s="118" t="s">
        <v>201</v>
      </c>
      <c r="G74" s="93" t="s">
        <v>202</v>
      </c>
      <c r="H74" s="119" t="s">
        <v>203</v>
      </c>
      <c r="I74" s="119" t="s">
        <v>204</v>
      </c>
    </row>
    <row r="75" spans="1:9" ht="69" customHeight="1">
      <c r="A75" s="95">
        <v>1</v>
      </c>
      <c r="B75" s="96" t="s">
        <v>220</v>
      </c>
      <c r="C75" s="114" t="s">
        <v>272</v>
      </c>
      <c r="D75" s="97" t="s">
        <v>273</v>
      </c>
      <c r="E75" s="128"/>
      <c r="F75" s="129">
        <v>51</v>
      </c>
      <c r="G75" s="100">
        <v>360000</v>
      </c>
      <c r="H75" s="101">
        <v>0</v>
      </c>
      <c r="I75" s="126">
        <v>0</v>
      </c>
    </row>
    <row r="76" spans="1:9" ht="57" customHeight="1">
      <c r="A76" s="95">
        <v>2</v>
      </c>
      <c r="B76" s="130"/>
      <c r="C76" s="114" t="s">
        <v>225</v>
      </c>
      <c r="D76" s="97" t="s">
        <v>274</v>
      </c>
      <c r="E76" s="131"/>
      <c r="F76" s="129">
        <v>52</v>
      </c>
      <c r="G76" s="100">
        <v>600000</v>
      </c>
      <c r="H76" s="100">
        <v>0</v>
      </c>
      <c r="I76" s="126">
        <v>0</v>
      </c>
    </row>
    <row r="77" spans="1:9" ht="69.75" customHeight="1">
      <c r="A77" s="95">
        <v>3</v>
      </c>
      <c r="B77" s="130"/>
      <c r="C77" s="114" t="s">
        <v>227</v>
      </c>
      <c r="D77" s="97" t="s">
        <v>275</v>
      </c>
      <c r="E77" s="131"/>
      <c r="F77" s="129">
        <v>53</v>
      </c>
      <c r="G77" s="100">
        <v>400000</v>
      </c>
      <c r="H77" s="100">
        <v>0</v>
      </c>
      <c r="I77" s="126">
        <v>0</v>
      </c>
    </row>
    <row r="78" spans="1:9" ht="68.25" customHeight="1">
      <c r="A78" s="95">
        <v>4</v>
      </c>
      <c r="B78" s="130"/>
      <c r="C78" s="114" t="s">
        <v>223</v>
      </c>
      <c r="D78" s="97" t="s">
        <v>276</v>
      </c>
      <c r="E78" s="131"/>
      <c r="F78" s="129">
        <v>54</v>
      </c>
      <c r="G78" s="100">
        <v>350000</v>
      </c>
      <c r="H78" s="126">
        <v>0</v>
      </c>
      <c r="I78" s="126">
        <v>0</v>
      </c>
    </row>
    <row r="79" spans="1:9" ht="66.75" customHeight="1">
      <c r="A79" s="95">
        <v>5</v>
      </c>
      <c r="B79" s="130"/>
      <c r="C79" s="114" t="s">
        <v>225</v>
      </c>
      <c r="D79" s="97" t="s">
        <v>277</v>
      </c>
      <c r="E79" s="131"/>
      <c r="F79" s="129">
        <v>55</v>
      </c>
      <c r="G79" s="100">
        <v>550000</v>
      </c>
      <c r="H79" s="100">
        <v>0</v>
      </c>
      <c r="I79" s="126">
        <v>0</v>
      </c>
    </row>
    <row r="80" spans="1:9" ht="68.25" customHeight="1">
      <c r="A80" s="95">
        <v>6</v>
      </c>
      <c r="B80" s="130"/>
      <c r="C80" s="114" t="s">
        <v>272</v>
      </c>
      <c r="D80" s="97" t="s">
        <v>278</v>
      </c>
      <c r="E80" s="131"/>
      <c r="F80" s="129">
        <v>56</v>
      </c>
      <c r="G80" s="100">
        <v>370000</v>
      </c>
      <c r="H80" s="100">
        <v>0</v>
      </c>
      <c r="I80" s="126">
        <v>0</v>
      </c>
    </row>
    <row r="81" spans="1:14" ht="57.75" customHeight="1">
      <c r="A81" s="95">
        <v>7</v>
      </c>
      <c r="B81" s="96"/>
      <c r="C81" s="114" t="s">
        <v>221</v>
      </c>
      <c r="D81" s="97" t="s">
        <v>279</v>
      </c>
      <c r="E81" s="128"/>
      <c r="F81" s="129">
        <v>57</v>
      </c>
      <c r="G81" s="100">
        <v>100000</v>
      </c>
      <c r="H81" s="100">
        <v>0</v>
      </c>
      <c r="I81" s="126">
        <v>0</v>
      </c>
    </row>
    <row r="82" spans="1:14" ht="65.25" customHeight="1">
      <c r="A82" s="95">
        <v>8</v>
      </c>
      <c r="B82" s="96"/>
      <c r="C82" s="114" t="s">
        <v>221</v>
      </c>
      <c r="D82" s="97" t="s">
        <v>280</v>
      </c>
      <c r="E82" s="128"/>
      <c r="F82" s="129">
        <v>58</v>
      </c>
      <c r="G82" s="100">
        <v>100000</v>
      </c>
      <c r="H82" s="100">
        <v>0</v>
      </c>
      <c r="I82" s="126">
        <v>0</v>
      </c>
    </row>
    <row r="83" spans="1:14" ht="67.5" customHeight="1">
      <c r="A83" s="95">
        <v>9</v>
      </c>
      <c r="B83" s="96"/>
      <c r="C83" s="132" t="s">
        <v>225</v>
      </c>
      <c r="D83" s="133" t="s">
        <v>281</v>
      </c>
      <c r="E83" s="131"/>
      <c r="F83" s="129">
        <v>59</v>
      </c>
      <c r="G83" s="100">
        <v>550000</v>
      </c>
      <c r="H83" s="100">
        <v>0</v>
      </c>
      <c r="I83" s="126">
        <v>0</v>
      </c>
    </row>
    <row r="84" spans="1:14" ht="60.75" customHeight="1">
      <c r="A84" s="95">
        <v>10</v>
      </c>
      <c r="B84" s="96"/>
      <c r="C84" s="132" t="s">
        <v>225</v>
      </c>
      <c r="D84" s="133" t="s">
        <v>282</v>
      </c>
      <c r="E84" s="131"/>
      <c r="F84" s="129">
        <v>60</v>
      </c>
      <c r="G84" s="100">
        <v>600000</v>
      </c>
      <c r="H84" s="100">
        <v>0</v>
      </c>
      <c r="I84" s="126">
        <v>0</v>
      </c>
    </row>
    <row r="85" spans="1:14" ht="60.75" customHeight="1">
      <c r="A85" s="95">
        <v>11</v>
      </c>
      <c r="B85" s="96"/>
      <c r="C85" s="114" t="s">
        <v>221</v>
      </c>
      <c r="D85" s="97" t="s">
        <v>283</v>
      </c>
      <c r="E85" s="128"/>
      <c r="F85" s="129">
        <v>61</v>
      </c>
      <c r="G85" s="100">
        <v>100000</v>
      </c>
      <c r="H85" s="100">
        <v>0</v>
      </c>
      <c r="I85" s="126">
        <v>0</v>
      </c>
    </row>
    <row r="86" spans="1:14" ht="63" customHeight="1">
      <c r="A86" s="95">
        <v>13</v>
      </c>
      <c r="B86" s="96"/>
      <c r="C86" s="132" t="s">
        <v>272</v>
      </c>
      <c r="D86" s="133" t="s">
        <v>284</v>
      </c>
      <c r="E86" s="131"/>
      <c r="F86" s="129">
        <v>63</v>
      </c>
      <c r="G86" s="100">
        <v>370000</v>
      </c>
      <c r="H86" s="100">
        <v>0</v>
      </c>
      <c r="I86" s="126">
        <v>0</v>
      </c>
    </row>
    <row r="87" spans="1:14" ht="69" customHeight="1">
      <c r="A87" s="95">
        <v>15</v>
      </c>
      <c r="B87" s="96"/>
      <c r="C87" s="114" t="s">
        <v>227</v>
      </c>
      <c r="D87" s="97" t="s">
        <v>285</v>
      </c>
      <c r="E87" s="131"/>
      <c r="F87" s="129">
        <v>65</v>
      </c>
      <c r="G87" s="100">
        <v>400000</v>
      </c>
      <c r="H87" s="100">
        <v>0</v>
      </c>
      <c r="I87" s="126">
        <v>0</v>
      </c>
    </row>
    <row r="88" spans="1:14" ht="66" customHeight="1">
      <c r="A88" s="95">
        <v>16</v>
      </c>
      <c r="B88" s="96"/>
      <c r="C88" s="132" t="s">
        <v>272</v>
      </c>
      <c r="D88" s="133" t="s">
        <v>286</v>
      </c>
      <c r="E88" s="131"/>
      <c r="F88" s="129">
        <v>66</v>
      </c>
      <c r="G88" s="100">
        <v>360000</v>
      </c>
      <c r="H88" s="100">
        <v>0</v>
      </c>
      <c r="I88" s="126">
        <v>0</v>
      </c>
    </row>
    <row r="89" spans="1:14" ht="69.75" customHeight="1">
      <c r="A89" s="95">
        <v>17</v>
      </c>
      <c r="B89" s="96"/>
      <c r="C89" s="132" t="s">
        <v>223</v>
      </c>
      <c r="D89" s="133" t="s">
        <v>287</v>
      </c>
      <c r="E89" s="131"/>
      <c r="F89" s="129">
        <v>67</v>
      </c>
      <c r="G89" s="100">
        <v>350000</v>
      </c>
      <c r="H89" s="100">
        <v>0</v>
      </c>
      <c r="I89" s="126">
        <v>0</v>
      </c>
    </row>
    <row r="90" spans="1:14">
      <c r="A90" s="489" t="s">
        <v>208</v>
      </c>
      <c r="B90" s="490"/>
      <c r="C90" s="490"/>
      <c r="D90" s="490"/>
      <c r="E90" s="490"/>
      <c r="F90" s="491"/>
      <c r="G90" s="102">
        <f>SUM(G75:G89)</f>
        <v>5560000</v>
      </c>
      <c r="H90" s="121">
        <f>SUM(H75:H80)</f>
        <v>0</v>
      </c>
      <c r="I90" s="121">
        <f>SUM(I75:I80)</f>
        <v>0</v>
      </c>
      <c r="N90" s="136">
        <f>SUM(L90:M90)</f>
        <v>0</v>
      </c>
    </row>
    <row r="91" spans="1:14">
      <c r="A91" s="104"/>
      <c r="B91" s="104"/>
      <c r="C91" s="105"/>
      <c r="D91" s="105"/>
      <c r="E91" s="111"/>
      <c r="F91" s="111"/>
      <c r="G91" s="108"/>
      <c r="H91" s="122"/>
      <c r="I91" s="122"/>
    </row>
    <row r="92" spans="1:14">
      <c r="A92" s="109" t="s">
        <v>209</v>
      </c>
      <c r="B92" s="110"/>
      <c r="C92" s="105"/>
      <c r="D92" s="105"/>
      <c r="E92" s="111"/>
      <c r="F92" s="122"/>
      <c r="G92" s="108"/>
    </row>
    <row r="93" spans="1:14">
      <c r="A93" s="111" t="s">
        <v>210</v>
      </c>
      <c r="B93" s="110"/>
      <c r="C93" s="105"/>
      <c r="D93" s="105"/>
      <c r="E93" s="123"/>
      <c r="F93" s="122"/>
      <c r="G93" s="108"/>
    </row>
    <row r="94" spans="1:14">
      <c r="A94" s="104"/>
      <c r="B94" s="105"/>
      <c r="C94" s="105"/>
      <c r="D94" s="105"/>
      <c r="E94" s="105"/>
      <c r="F94" s="105"/>
      <c r="G94" s="108"/>
      <c r="H94" s="124"/>
      <c r="I94" s="124"/>
    </row>
    <row r="95" spans="1:14">
      <c r="A95" s="479" t="s">
        <v>211</v>
      </c>
      <c r="B95" s="479"/>
      <c r="C95" s="479"/>
      <c r="D95" s="479"/>
      <c r="E95" s="479"/>
      <c r="F95" s="479"/>
      <c r="G95" s="479"/>
      <c r="H95" s="479"/>
      <c r="I95" s="479"/>
    </row>
    <row r="96" spans="1:14">
      <c r="A96" s="104"/>
      <c r="B96" s="105"/>
      <c r="C96" s="105"/>
      <c r="D96" s="105"/>
      <c r="E96" s="105"/>
      <c r="F96" s="105"/>
      <c r="G96" s="108"/>
      <c r="H96" s="124"/>
      <c r="I96" s="124"/>
    </row>
    <row r="97" spans="1:9">
      <c r="A97" s="480" t="s">
        <v>212</v>
      </c>
      <c r="B97" s="480"/>
      <c r="C97" s="480"/>
      <c r="D97" s="111"/>
      <c r="E97" s="105"/>
      <c r="F97" s="105"/>
      <c r="G97" s="502" t="s">
        <v>213</v>
      </c>
      <c r="H97" s="502"/>
      <c r="I97" s="502"/>
    </row>
    <row r="98" spans="1:9">
      <c r="A98" s="104"/>
      <c r="B98" s="105"/>
      <c r="C98" s="105"/>
      <c r="D98" s="105"/>
      <c r="E98" s="105"/>
      <c r="F98" s="105"/>
      <c r="G98" s="108"/>
      <c r="H98" s="124"/>
      <c r="I98" s="124"/>
    </row>
    <row r="99" spans="1:9">
      <c r="A99" s="104"/>
      <c r="B99" s="105"/>
      <c r="C99" s="105"/>
      <c r="D99" s="105"/>
      <c r="E99" s="105"/>
      <c r="F99" s="105"/>
      <c r="G99" s="108"/>
    </row>
    <row r="100" spans="1:9">
      <c r="A100" s="482" t="s">
        <v>214</v>
      </c>
      <c r="B100" s="482"/>
      <c r="C100" s="482"/>
      <c r="D100" s="105"/>
      <c r="E100" s="105"/>
      <c r="F100" s="105"/>
      <c r="G100" s="482" t="s">
        <v>215</v>
      </c>
      <c r="H100" s="482"/>
      <c r="I100" s="482"/>
    </row>
    <row r="101" spans="1:9">
      <c r="A101" s="480" t="s">
        <v>216</v>
      </c>
      <c r="B101" s="480"/>
      <c r="C101" s="480"/>
      <c r="D101" s="105"/>
      <c r="E101" s="105"/>
      <c r="F101" s="105"/>
      <c r="G101" s="502" t="s">
        <v>217</v>
      </c>
      <c r="H101" s="502"/>
      <c r="I101" s="502"/>
    </row>
    <row r="102" spans="1:9">
      <c r="A102" s="104"/>
      <c r="B102" s="104"/>
      <c r="C102" s="104"/>
      <c r="D102" s="105"/>
      <c r="E102" s="105"/>
      <c r="F102" s="105"/>
      <c r="G102" s="127"/>
      <c r="H102" s="127"/>
      <c r="I102" s="127"/>
    </row>
    <row r="103" spans="1:9">
      <c r="A103" s="104"/>
      <c r="B103" s="104"/>
      <c r="C103" s="104"/>
      <c r="D103" s="105"/>
      <c r="E103" s="105"/>
      <c r="F103" s="105"/>
      <c r="G103" s="127"/>
      <c r="H103" s="127"/>
      <c r="I103" s="127"/>
    </row>
    <row r="104" spans="1:9">
      <c r="A104" s="104"/>
      <c r="B104" s="104"/>
      <c r="C104" s="104"/>
      <c r="D104" s="105"/>
      <c r="E104" s="105"/>
      <c r="F104" s="105"/>
      <c r="G104" s="127"/>
      <c r="H104" s="127"/>
      <c r="I104" s="127"/>
    </row>
    <row r="105" spans="1:9">
      <c r="A105" s="104"/>
      <c r="B105" s="104"/>
      <c r="C105" s="104"/>
      <c r="D105" s="105"/>
      <c r="E105" s="105"/>
      <c r="F105" s="105"/>
      <c r="G105" s="127"/>
      <c r="H105" s="127"/>
      <c r="I105" s="127"/>
    </row>
    <row r="106" spans="1:9">
      <c r="A106" s="104"/>
      <c r="B106" s="104"/>
      <c r="C106" s="104"/>
      <c r="D106" s="105"/>
      <c r="E106" s="105"/>
      <c r="F106" s="105"/>
      <c r="G106" s="127"/>
      <c r="H106" s="127"/>
      <c r="I106" s="127"/>
    </row>
    <row r="107" spans="1:9">
      <c r="A107" s="104"/>
      <c r="B107" s="104"/>
      <c r="C107" s="104"/>
      <c r="D107" s="105"/>
      <c r="E107" s="105"/>
      <c r="F107" s="105"/>
      <c r="G107" s="127"/>
      <c r="H107" s="127"/>
      <c r="I107" s="127"/>
    </row>
    <row r="108" spans="1:9">
      <c r="A108" s="104"/>
      <c r="B108" s="104"/>
      <c r="C108" s="104"/>
      <c r="D108" s="105"/>
      <c r="E108" s="105"/>
      <c r="F108" s="105"/>
      <c r="G108" s="127"/>
      <c r="H108" s="127"/>
      <c r="I108" s="127"/>
    </row>
    <row r="109" spans="1:9">
      <c r="A109" s="104"/>
      <c r="B109" s="104"/>
      <c r="C109" s="104"/>
      <c r="D109" s="105"/>
      <c r="E109" s="105"/>
      <c r="F109" s="105"/>
      <c r="G109" s="127"/>
      <c r="H109" s="127"/>
      <c r="I109" s="127"/>
    </row>
    <row r="110" spans="1:9">
      <c r="A110" s="104"/>
      <c r="B110" s="104"/>
      <c r="C110" s="104"/>
      <c r="D110" s="105"/>
      <c r="E110" s="105"/>
      <c r="F110" s="105"/>
      <c r="G110" s="127"/>
      <c r="H110" s="127"/>
      <c r="I110" s="127"/>
    </row>
    <row r="111" spans="1:9">
      <c r="A111" s="104"/>
      <c r="B111" s="104"/>
      <c r="C111" s="104"/>
      <c r="D111" s="105"/>
      <c r="E111" s="105"/>
      <c r="F111" s="105"/>
      <c r="G111" s="127"/>
      <c r="H111" s="127"/>
      <c r="I111" s="127"/>
    </row>
    <row r="112" spans="1:9">
      <c r="A112" s="104"/>
      <c r="B112" s="104"/>
      <c r="C112" s="104"/>
      <c r="D112" s="105"/>
      <c r="E112" s="105"/>
      <c r="F112" s="105"/>
      <c r="G112" s="127"/>
      <c r="H112" s="127"/>
      <c r="I112" s="127"/>
    </row>
    <row r="113" spans="1:9">
      <c r="A113" s="104"/>
      <c r="B113" s="104"/>
      <c r="C113" s="104"/>
      <c r="D113" s="105"/>
      <c r="E113" s="105"/>
      <c r="F113" s="105"/>
      <c r="G113" s="127"/>
      <c r="H113" s="127"/>
      <c r="I113" s="127"/>
    </row>
    <row r="114" spans="1:9">
      <c r="A114" s="104"/>
      <c r="B114" s="104"/>
      <c r="C114" s="104"/>
      <c r="D114" s="105"/>
      <c r="E114" s="105"/>
      <c r="F114" s="105"/>
      <c r="G114" s="127"/>
      <c r="H114" s="127"/>
      <c r="I114" s="127"/>
    </row>
    <row r="115" spans="1:9">
      <c r="A115" s="104"/>
      <c r="B115" s="104"/>
      <c r="C115" s="104"/>
      <c r="D115" s="105"/>
      <c r="E115" s="105"/>
      <c r="F115" s="105"/>
      <c r="G115" s="127"/>
      <c r="H115" s="127"/>
      <c r="I115" s="127"/>
    </row>
    <row r="116" spans="1:9">
      <c r="A116" s="104"/>
      <c r="B116" s="104"/>
      <c r="C116" s="104"/>
      <c r="D116" s="105"/>
      <c r="E116" s="105"/>
      <c r="F116" s="105"/>
      <c r="G116" s="127"/>
      <c r="H116" s="127"/>
      <c r="I116" s="127"/>
    </row>
    <row r="117" spans="1:9">
      <c r="A117" s="104"/>
      <c r="B117" s="104"/>
      <c r="C117" s="104"/>
      <c r="D117" s="105"/>
      <c r="E117" s="105"/>
      <c r="F117" s="105"/>
      <c r="G117" s="127"/>
      <c r="H117" s="127"/>
      <c r="I117" s="127"/>
    </row>
    <row r="118" spans="1:9">
      <c r="A118" s="104"/>
      <c r="B118" s="104"/>
      <c r="C118" s="104"/>
      <c r="D118" s="105"/>
      <c r="E118" s="105"/>
      <c r="F118" s="105"/>
      <c r="G118" s="127"/>
      <c r="H118" s="127"/>
      <c r="I118" s="127"/>
    </row>
    <row r="119" spans="1:9">
      <c r="A119" s="104"/>
      <c r="B119" s="104"/>
      <c r="C119" s="104"/>
      <c r="D119" s="105"/>
      <c r="E119" s="105"/>
      <c r="F119" s="105"/>
      <c r="G119" s="127"/>
      <c r="H119" s="127"/>
      <c r="I119" s="127"/>
    </row>
    <row r="120" spans="1:9">
      <c r="A120" s="104"/>
      <c r="B120" s="104"/>
      <c r="C120" s="104"/>
      <c r="D120" s="105"/>
      <c r="E120" s="105"/>
      <c r="F120" s="105"/>
      <c r="G120" s="127"/>
      <c r="H120" s="127"/>
      <c r="I120" s="127"/>
    </row>
    <row r="121" spans="1:9">
      <c r="A121" s="104"/>
      <c r="B121" s="104"/>
      <c r="C121" s="104"/>
      <c r="D121" s="105"/>
      <c r="E121" s="105"/>
      <c r="F121" s="105"/>
      <c r="G121" s="127"/>
      <c r="H121" s="127"/>
      <c r="I121" s="127"/>
    </row>
    <row r="122" spans="1:9">
      <c r="A122" s="104"/>
      <c r="B122" s="104"/>
      <c r="C122" s="104"/>
      <c r="D122" s="105"/>
      <c r="E122" s="105"/>
      <c r="F122" s="105"/>
      <c r="G122" s="127"/>
      <c r="H122" s="127"/>
      <c r="I122" s="127"/>
    </row>
    <row r="123" spans="1:9">
      <c r="A123" s="104"/>
      <c r="B123" s="104"/>
      <c r="C123" s="104"/>
      <c r="D123" s="105"/>
      <c r="E123" s="105"/>
      <c r="F123" s="105"/>
      <c r="G123" s="127"/>
      <c r="H123" s="127"/>
      <c r="I123" s="127"/>
    </row>
    <row r="124" spans="1:9">
      <c r="A124" s="104"/>
      <c r="B124" s="104"/>
      <c r="C124" s="104"/>
      <c r="D124" s="105"/>
      <c r="E124" s="105"/>
      <c r="F124" s="105"/>
      <c r="G124" s="127"/>
      <c r="H124" s="127"/>
      <c r="I124" s="127"/>
    </row>
    <row r="125" spans="1:9">
      <c r="A125" s="104"/>
      <c r="B125" s="104"/>
      <c r="C125" s="104"/>
      <c r="D125" s="105"/>
      <c r="E125" s="105"/>
      <c r="F125" s="105"/>
      <c r="G125" s="127"/>
      <c r="H125" s="127"/>
      <c r="I125" s="127"/>
    </row>
    <row r="126" spans="1:9">
      <c r="A126" s="104"/>
      <c r="B126" s="104"/>
      <c r="C126" s="104"/>
      <c r="D126" s="105"/>
      <c r="E126" s="105"/>
      <c r="F126" s="105"/>
      <c r="G126" s="127"/>
      <c r="H126" s="127"/>
      <c r="I126" s="127"/>
    </row>
    <row r="127" spans="1:9">
      <c r="A127" s="104"/>
      <c r="B127" s="104"/>
      <c r="C127" s="104"/>
      <c r="D127" s="105"/>
      <c r="E127" s="105"/>
      <c r="F127" s="105"/>
      <c r="G127" s="127"/>
      <c r="H127" s="127"/>
      <c r="I127" s="127"/>
    </row>
    <row r="128" spans="1:9">
      <c r="A128" s="104"/>
      <c r="B128" s="104"/>
      <c r="C128" s="104"/>
      <c r="D128" s="105"/>
      <c r="E128" s="105"/>
      <c r="F128" s="105"/>
      <c r="G128" s="127"/>
      <c r="H128" s="127"/>
      <c r="I128" s="127"/>
    </row>
    <row r="129" spans="1:9">
      <c r="A129" s="104"/>
      <c r="B129" s="104"/>
      <c r="C129" s="104"/>
      <c r="D129" s="105"/>
      <c r="E129" s="105"/>
      <c r="F129" s="105"/>
      <c r="G129" s="127"/>
      <c r="H129" s="127"/>
      <c r="I129" s="127"/>
    </row>
    <row r="130" spans="1:9">
      <c r="A130" s="468" t="s">
        <v>172</v>
      </c>
      <c r="B130" s="468"/>
      <c r="C130" s="468"/>
      <c r="D130" s="468"/>
      <c r="E130" s="468"/>
      <c r="F130" s="468"/>
      <c r="G130" s="468"/>
      <c r="H130" s="468"/>
      <c r="I130" s="468"/>
    </row>
    <row r="131" spans="1:9">
      <c r="A131" s="80"/>
      <c r="B131" s="80"/>
      <c r="C131" s="80"/>
      <c r="D131" s="116" t="s">
        <v>173</v>
      </c>
      <c r="E131" s="80"/>
      <c r="F131" s="80"/>
      <c r="G131" s="82"/>
    </row>
    <row r="132" spans="1:9">
      <c r="A132" s="80"/>
      <c r="B132" s="80"/>
      <c r="C132" s="80"/>
      <c r="D132" s="80"/>
      <c r="E132" s="80"/>
      <c r="F132" s="80"/>
      <c r="G132" s="82"/>
    </row>
    <row r="133" spans="1:9">
      <c r="A133" s="469" t="s">
        <v>174</v>
      </c>
      <c r="B133" s="469"/>
      <c r="C133" s="469"/>
      <c r="D133" s="89" t="s">
        <v>175</v>
      </c>
      <c r="E133" s="117"/>
      <c r="F133" s="117"/>
      <c r="G133" s="84"/>
    </row>
    <row r="134" spans="1:9">
      <c r="A134" s="469" t="s">
        <v>176</v>
      </c>
      <c r="B134" s="469"/>
      <c r="C134" s="469"/>
      <c r="D134" s="89" t="s">
        <v>218</v>
      </c>
      <c r="E134" s="117"/>
      <c r="F134" s="117"/>
      <c r="G134" s="84"/>
    </row>
    <row r="135" spans="1:9">
      <c r="A135" s="469" t="s">
        <v>178</v>
      </c>
      <c r="B135" s="469"/>
      <c r="C135" s="469"/>
      <c r="D135" s="89" t="s">
        <v>179</v>
      </c>
      <c r="E135" s="117"/>
      <c r="F135" s="117"/>
      <c r="G135" s="84"/>
    </row>
    <row r="136" spans="1:9">
      <c r="A136" s="469" t="s">
        <v>180</v>
      </c>
      <c r="B136" s="469"/>
      <c r="C136" s="469"/>
      <c r="D136" s="89" t="s">
        <v>250</v>
      </c>
      <c r="E136" s="117"/>
      <c r="F136" s="117"/>
      <c r="G136" s="84"/>
    </row>
    <row r="137" spans="1:9">
      <c r="A137" s="85"/>
      <c r="B137" s="470"/>
      <c r="C137" s="470"/>
      <c r="D137" s="85"/>
      <c r="E137" s="117"/>
      <c r="F137" s="484"/>
      <c r="G137" s="484"/>
    </row>
    <row r="138" spans="1:9">
      <c r="A138" s="87" t="s">
        <v>182</v>
      </c>
      <c r="B138" s="87"/>
      <c r="C138" s="87"/>
      <c r="D138" s="87"/>
      <c r="E138" s="87"/>
      <c r="F138" s="87"/>
      <c r="G138" s="88"/>
    </row>
    <row r="139" spans="1:9">
      <c r="A139" s="87" t="s">
        <v>183</v>
      </c>
      <c r="B139" s="87"/>
      <c r="C139" s="87"/>
      <c r="D139" s="87"/>
      <c r="E139" s="87"/>
      <c r="F139" s="87"/>
      <c r="G139" s="88"/>
    </row>
    <row r="140" spans="1:9">
      <c r="A140" s="87" t="s">
        <v>184</v>
      </c>
      <c r="B140" s="87"/>
      <c r="C140" s="87"/>
      <c r="D140" s="87"/>
      <c r="E140" s="87"/>
      <c r="F140" s="87"/>
      <c r="G140" s="88"/>
    </row>
    <row r="141" spans="1:9">
      <c r="A141" s="89"/>
      <c r="B141" s="89"/>
      <c r="C141" s="89"/>
      <c r="D141" s="89"/>
      <c r="E141" s="89"/>
      <c r="F141" s="89"/>
      <c r="G141" s="83"/>
    </row>
    <row r="142" spans="1:9">
      <c r="A142" s="477" t="s">
        <v>185</v>
      </c>
      <c r="B142" s="477" t="s">
        <v>186</v>
      </c>
      <c r="C142" s="477" t="s">
        <v>187</v>
      </c>
      <c r="D142" s="477" t="s">
        <v>188</v>
      </c>
      <c r="E142" s="477" t="s">
        <v>189</v>
      </c>
      <c r="F142" s="477"/>
      <c r="G142" s="478" t="s">
        <v>166</v>
      </c>
      <c r="H142" s="485" t="s">
        <v>190</v>
      </c>
      <c r="I142" s="486"/>
    </row>
    <row r="143" spans="1:9">
      <c r="A143" s="477"/>
      <c r="B143" s="477"/>
      <c r="C143" s="477"/>
      <c r="D143" s="477"/>
      <c r="E143" s="477"/>
      <c r="F143" s="477"/>
      <c r="G143" s="478"/>
      <c r="H143" s="487" t="s">
        <v>191</v>
      </c>
      <c r="I143" s="488"/>
    </row>
    <row r="144" spans="1:9">
      <c r="A144" s="477"/>
      <c r="B144" s="477"/>
      <c r="C144" s="477"/>
      <c r="D144" s="477"/>
      <c r="E144" s="91" t="s">
        <v>192</v>
      </c>
      <c r="F144" s="91" t="s">
        <v>193</v>
      </c>
      <c r="G144" s="478"/>
      <c r="H144" s="91" t="s">
        <v>194</v>
      </c>
      <c r="I144" s="91" t="s">
        <v>195</v>
      </c>
    </row>
    <row r="145" spans="1:9">
      <c r="A145" s="91" t="s">
        <v>196</v>
      </c>
      <c r="B145" s="91" t="s">
        <v>197</v>
      </c>
      <c r="C145" s="91" t="s">
        <v>198</v>
      </c>
      <c r="D145" s="118" t="s">
        <v>199</v>
      </c>
      <c r="E145" s="118" t="s">
        <v>200</v>
      </c>
      <c r="F145" s="118" t="s">
        <v>201</v>
      </c>
      <c r="G145" s="93" t="s">
        <v>202</v>
      </c>
      <c r="H145" s="119" t="s">
        <v>203</v>
      </c>
      <c r="I145" s="119" t="s">
        <v>204</v>
      </c>
    </row>
    <row r="146" spans="1:9" ht="82.5" customHeight="1">
      <c r="A146" s="95">
        <v>1</v>
      </c>
      <c r="B146" s="96" t="s">
        <v>251</v>
      </c>
      <c r="C146" s="114" t="s">
        <v>288</v>
      </c>
      <c r="D146" s="97" t="s">
        <v>289</v>
      </c>
      <c r="E146" s="120"/>
      <c r="F146" s="125">
        <v>69</v>
      </c>
      <c r="G146" s="134">
        <v>1020000</v>
      </c>
      <c r="H146" s="135">
        <v>0</v>
      </c>
      <c r="I146" s="135">
        <v>0</v>
      </c>
    </row>
    <row r="147" spans="1:9" ht="68.25" customHeight="1">
      <c r="A147" s="95">
        <v>2</v>
      </c>
      <c r="B147" s="96"/>
      <c r="C147" s="114" t="s">
        <v>290</v>
      </c>
      <c r="D147" s="97" t="s">
        <v>291</v>
      </c>
      <c r="E147" s="120"/>
      <c r="F147" s="125">
        <v>70</v>
      </c>
      <c r="G147" s="134">
        <v>2400000</v>
      </c>
      <c r="H147" s="135">
        <v>0</v>
      </c>
      <c r="I147" s="135">
        <v>0</v>
      </c>
    </row>
    <row r="148" spans="1:9" ht="68.25" customHeight="1">
      <c r="A148" s="95">
        <v>3</v>
      </c>
      <c r="B148" s="96"/>
      <c r="C148" s="114" t="s">
        <v>290</v>
      </c>
      <c r="D148" s="97" t="s">
        <v>292</v>
      </c>
      <c r="E148" s="120"/>
      <c r="F148" s="125">
        <v>71</v>
      </c>
      <c r="G148" s="134">
        <v>200000</v>
      </c>
      <c r="H148" s="135">
        <v>0</v>
      </c>
      <c r="I148" s="135">
        <v>0</v>
      </c>
    </row>
    <row r="149" spans="1:9" ht="76.5" customHeight="1">
      <c r="A149" s="95">
        <v>4</v>
      </c>
      <c r="B149" s="96"/>
      <c r="C149" s="114" t="s">
        <v>293</v>
      </c>
      <c r="D149" s="97" t="s">
        <v>294</v>
      </c>
      <c r="E149" s="120"/>
      <c r="F149" s="125">
        <v>72</v>
      </c>
      <c r="G149" s="134">
        <v>4920000</v>
      </c>
      <c r="H149" s="135">
        <v>0</v>
      </c>
      <c r="I149" s="135">
        <v>0</v>
      </c>
    </row>
    <row r="150" spans="1:9" ht="65.25" customHeight="1">
      <c r="A150" s="95">
        <v>5</v>
      </c>
      <c r="B150" s="96"/>
      <c r="C150" s="114" t="s">
        <v>295</v>
      </c>
      <c r="D150" s="97" t="s">
        <v>296</v>
      </c>
      <c r="E150" s="120"/>
      <c r="F150" s="125">
        <v>73</v>
      </c>
      <c r="G150" s="134">
        <v>4500000</v>
      </c>
      <c r="H150" s="135">
        <v>0</v>
      </c>
      <c r="I150" s="135">
        <v>0</v>
      </c>
    </row>
    <row r="151" spans="1:9" ht="78" customHeight="1">
      <c r="A151" s="95">
        <v>6</v>
      </c>
      <c r="B151" s="96"/>
      <c r="C151" s="114" t="s">
        <v>297</v>
      </c>
      <c r="D151" s="97" t="s">
        <v>298</v>
      </c>
      <c r="E151" s="120"/>
      <c r="F151" s="125">
        <v>74</v>
      </c>
      <c r="G151" s="134">
        <v>2250000</v>
      </c>
      <c r="H151" s="135">
        <v>0</v>
      </c>
      <c r="I151" s="135">
        <v>0</v>
      </c>
    </row>
    <row r="152" spans="1:9" ht="66.75" customHeight="1">
      <c r="A152" s="95">
        <v>7</v>
      </c>
      <c r="B152" s="96"/>
      <c r="C152" s="114" t="s">
        <v>299</v>
      </c>
      <c r="D152" s="97" t="s">
        <v>300</v>
      </c>
      <c r="E152" s="120"/>
      <c r="F152" s="125">
        <v>75</v>
      </c>
      <c r="G152" s="134">
        <v>1800000</v>
      </c>
      <c r="H152" s="135">
        <v>0</v>
      </c>
      <c r="I152" s="135">
        <v>0</v>
      </c>
    </row>
    <row r="153" spans="1:9" ht="78" customHeight="1">
      <c r="A153" s="95">
        <v>8</v>
      </c>
      <c r="B153" s="96"/>
      <c r="C153" s="114" t="s">
        <v>301</v>
      </c>
      <c r="D153" s="97" t="s">
        <v>302</v>
      </c>
      <c r="E153" s="120"/>
      <c r="F153" s="125">
        <v>76</v>
      </c>
      <c r="G153" s="134">
        <v>2875000</v>
      </c>
      <c r="H153" s="135">
        <v>0</v>
      </c>
      <c r="I153" s="135">
        <v>0</v>
      </c>
    </row>
    <row r="154" spans="1:9" ht="69.75" customHeight="1">
      <c r="A154" s="95">
        <v>9</v>
      </c>
      <c r="B154" s="96"/>
      <c r="C154" s="114" t="s">
        <v>303</v>
      </c>
      <c r="D154" s="97" t="s">
        <v>304</v>
      </c>
      <c r="E154" s="120"/>
      <c r="F154" s="125">
        <v>77</v>
      </c>
      <c r="G154" s="134">
        <v>4422000</v>
      </c>
      <c r="H154" s="126">
        <v>0</v>
      </c>
      <c r="I154" s="126">
        <v>0</v>
      </c>
    </row>
    <row r="155" spans="1:9" ht="80.25" customHeight="1">
      <c r="A155" s="95">
        <v>10</v>
      </c>
      <c r="B155" s="96"/>
      <c r="C155" s="114" t="s">
        <v>305</v>
      </c>
      <c r="D155" s="97" t="s">
        <v>306</v>
      </c>
      <c r="E155" s="120"/>
      <c r="F155" s="125">
        <v>78</v>
      </c>
      <c r="G155" s="134">
        <v>3255000</v>
      </c>
      <c r="H155" s="126">
        <v>0</v>
      </c>
      <c r="I155" s="126">
        <v>0</v>
      </c>
    </row>
    <row r="156" spans="1:9">
      <c r="A156" s="476" t="s">
        <v>208</v>
      </c>
      <c r="B156" s="476"/>
      <c r="C156" s="476"/>
      <c r="D156" s="476"/>
      <c r="E156" s="476"/>
      <c r="F156" s="476"/>
      <c r="G156" s="102">
        <f>SUM(G146:G155)</f>
        <v>27642000</v>
      </c>
      <c r="H156" s="121">
        <f>SUM(H146:H146)</f>
        <v>0</v>
      </c>
      <c r="I156" s="121">
        <f>SUM(I146:I146)</f>
        <v>0</v>
      </c>
    </row>
    <row r="157" spans="1:9">
      <c r="A157" s="104"/>
      <c r="B157" s="104"/>
      <c r="C157" s="105"/>
      <c r="D157" s="105"/>
      <c r="E157" s="111"/>
      <c r="F157" s="111"/>
      <c r="G157" s="108"/>
      <c r="H157" s="122"/>
      <c r="I157" s="122"/>
    </row>
    <row r="158" spans="1:9">
      <c r="A158" s="109" t="s">
        <v>209</v>
      </c>
      <c r="B158" s="110"/>
      <c r="C158" s="105"/>
      <c r="D158" s="105"/>
      <c r="E158" s="111"/>
      <c r="F158" s="122"/>
      <c r="G158" s="108"/>
    </row>
    <row r="159" spans="1:9">
      <c r="A159" s="111" t="s">
        <v>210</v>
      </c>
      <c r="B159" s="110"/>
      <c r="C159" s="105"/>
      <c r="D159" s="105"/>
      <c r="E159" s="123"/>
      <c r="F159" s="122"/>
      <c r="G159" s="108"/>
    </row>
    <row r="160" spans="1:9">
      <c r="A160" s="104"/>
      <c r="B160" s="105"/>
      <c r="C160" s="105"/>
      <c r="D160" s="105"/>
      <c r="E160" s="105"/>
      <c r="F160" s="105"/>
      <c r="G160" s="108"/>
      <c r="H160" s="124"/>
      <c r="I160" s="124"/>
    </row>
    <row r="161" spans="1:9">
      <c r="A161" s="479" t="s">
        <v>211</v>
      </c>
      <c r="B161" s="479"/>
      <c r="C161" s="479"/>
      <c r="D161" s="479"/>
      <c r="E161" s="479"/>
      <c r="F161" s="479"/>
      <c r="G161" s="479"/>
      <c r="H161" s="479"/>
      <c r="I161" s="479"/>
    </row>
    <row r="162" spans="1:9">
      <c r="A162" s="104"/>
      <c r="B162" s="105"/>
      <c r="C162" s="105"/>
      <c r="D162" s="105"/>
      <c r="E162" s="105"/>
      <c r="F162" s="105"/>
      <c r="G162" s="108"/>
      <c r="H162" s="124"/>
      <c r="I162" s="124"/>
    </row>
    <row r="163" spans="1:9">
      <c r="A163" s="480" t="s">
        <v>212</v>
      </c>
      <c r="B163" s="480"/>
      <c r="C163" s="480"/>
      <c r="D163" s="111"/>
      <c r="E163" s="105"/>
      <c r="F163" s="105"/>
      <c r="G163" s="502" t="s">
        <v>213</v>
      </c>
      <c r="H163" s="502"/>
      <c r="I163" s="502"/>
    </row>
    <row r="164" spans="1:9">
      <c r="A164" s="104"/>
      <c r="B164" s="105"/>
      <c r="C164" s="105"/>
      <c r="D164" s="105"/>
      <c r="E164" s="105"/>
      <c r="F164" s="105"/>
      <c r="G164" s="108"/>
      <c r="H164" s="124"/>
      <c r="I164" s="124"/>
    </row>
    <row r="165" spans="1:9">
      <c r="A165" s="104"/>
      <c r="B165" s="105"/>
      <c r="C165" s="105"/>
      <c r="D165" s="105"/>
      <c r="E165" s="105"/>
      <c r="F165" s="105"/>
      <c r="G165" s="108"/>
    </row>
    <row r="166" spans="1:9">
      <c r="A166" s="482" t="s">
        <v>214</v>
      </c>
      <c r="B166" s="482"/>
      <c r="C166" s="482"/>
      <c r="D166" s="105"/>
      <c r="E166" s="105"/>
      <c r="F166" s="105"/>
      <c r="G166" s="482" t="s">
        <v>215</v>
      </c>
      <c r="H166" s="482"/>
      <c r="I166" s="482"/>
    </row>
    <row r="167" spans="1:9">
      <c r="A167" s="480" t="s">
        <v>216</v>
      </c>
      <c r="B167" s="480"/>
      <c r="C167" s="480"/>
      <c r="D167" s="105"/>
      <c r="E167" s="105"/>
      <c r="F167" s="105"/>
      <c r="G167" s="502" t="s">
        <v>217</v>
      </c>
      <c r="H167" s="502"/>
      <c r="I167" s="502"/>
    </row>
  </sheetData>
  <mergeCells count="69">
    <mergeCell ref="A167:C167"/>
    <mergeCell ref="G167:I167"/>
    <mergeCell ref="G142:G144"/>
    <mergeCell ref="H142:I142"/>
    <mergeCell ref="H143:I143"/>
    <mergeCell ref="A156:F156"/>
    <mergeCell ref="A161:I161"/>
    <mergeCell ref="A163:C163"/>
    <mergeCell ref="G163:I163"/>
    <mergeCell ref="A142:A144"/>
    <mergeCell ref="B142:B144"/>
    <mergeCell ref="C142:C144"/>
    <mergeCell ref="D142:D144"/>
    <mergeCell ref="E142:F143"/>
    <mergeCell ref="A135:C135"/>
    <mergeCell ref="A136:C136"/>
    <mergeCell ref="B137:C137"/>
    <mergeCell ref="F137:G137"/>
    <mergeCell ref="A166:C166"/>
    <mergeCell ref="G166:I166"/>
    <mergeCell ref="B71:B73"/>
    <mergeCell ref="C71:C73"/>
    <mergeCell ref="D71:D73"/>
    <mergeCell ref="E71:F72"/>
    <mergeCell ref="A134:C134"/>
    <mergeCell ref="B66:C66"/>
    <mergeCell ref="F66:G66"/>
    <mergeCell ref="A133:C133"/>
    <mergeCell ref="G71:G73"/>
    <mergeCell ref="A100:C100"/>
    <mergeCell ref="G100:I100"/>
    <mergeCell ref="A101:C101"/>
    <mergeCell ref="G101:I101"/>
    <mergeCell ref="A130:I130"/>
    <mergeCell ref="H71:I71"/>
    <mergeCell ref="H72:I72"/>
    <mergeCell ref="A90:F90"/>
    <mergeCell ref="A95:I95"/>
    <mergeCell ref="A97:C97"/>
    <mergeCell ref="G97:I97"/>
    <mergeCell ref="A71:A73"/>
    <mergeCell ref="A23:I23"/>
    <mergeCell ref="A25:C25"/>
    <mergeCell ref="G25:I25"/>
    <mergeCell ref="A65:C65"/>
    <mergeCell ref="A62:C62"/>
    <mergeCell ref="G29:I29"/>
    <mergeCell ref="A59:I59"/>
    <mergeCell ref="A63:C63"/>
    <mergeCell ref="A64:C64"/>
    <mergeCell ref="A28:C28"/>
    <mergeCell ref="G28:I28"/>
    <mergeCell ref="A29:C29"/>
    <mergeCell ref="B8:C8"/>
    <mergeCell ref="F8:G8"/>
    <mergeCell ref="H13:I13"/>
    <mergeCell ref="H14:I14"/>
    <mergeCell ref="A18:F18"/>
    <mergeCell ref="A13:A15"/>
    <mergeCell ref="B13:B15"/>
    <mergeCell ref="C13:C15"/>
    <mergeCell ref="D13:D15"/>
    <mergeCell ref="E13:F14"/>
    <mergeCell ref="G13:G15"/>
    <mergeCell ref="A1:I1"/>
    <mergeCell ref="A4:C4"/>
    <mergeCell ref="A5:C5"/>
    <mergeCell ref="A6:C6"/>
    <mergeCell ref="A7:C7"/>
  </mergeCells>
  <pageMargins left="0.48" right="0.12" top="0.75" bottom="0.75" header="0.3" footer="0.3"/>
  <pageSetup paperSize="5" orientation="portrait" horizontalDpi="0" verticalDpi="0" r:id="rId1"/>
</worksheet>
</file>

<file path=xl/worksheets/sheet5.xml><?xml version="1.0" encoding="utf-8"?>
<worksheet xmlns="http://schemas.openxmlformats.org/spreadsheetml/2006/main" xmlns:r="http://schemas.openxmlformats.org/officeDocument/2006/relationships">
  <dimension ref="A1:I304"/>
  <sheetViews>
    <sheetView view="pageBreakPreview" zoomScaleSheetLayoutView="100" workbookViewId="0">
      <selection activeCell="D73" sqref="D73"/>
    </sheetView>
  </sheetViews>
  <sheetFormatPr defaultRowHeight="15"/>
  <cols>
    <col min="1" max="1" width="5.5703125" customWidth="1"/>
    <col min="3" max="3" width="12.42578125" customWidth="1"/>
    <col min="4" max="4" width="23.7109375" customWidth="1"/>
    <col min="6" max="6" width="9.28515625" bestFit="1" customWidth="1"/>
    <col min="7" max="7" width="9.7109375" bestFit="1" customWidth="1"/>
    <col min="8" max="9" width="9.28515625" bestFit="1" customWidth="1"/>
  </cols>
  <sheetData>
    <row r="1" spans="1:9">
      <c r="A1" s="468" t="s">
        <v>172</v>
      </c>
      <c r="B1" s="468"/>
      <c r="C1" s="468"/>
      <c r="D1" s="468"/>
      <c r="E1" s="468"/>
      <c r="F1" s="468"/>
      <c r="G1" s="468"/>
      <c r="H1" s="468"/>
      <c r="I1" s="468"/>
    </row>
    <row r="2" spans="1:9">
      <c r="A2" s="80"/>
      <c r="B2" s="80"/>
      <c r="C2" s="80"/>
      <c r="D2" s="116" t="s">
        <v>173</v>
      </c>
      <c r="E2" s="80"/>
      <c r="F2" s="80"/>
      <c r="G2" s="82"/>
    </row>
    <row r="3" spans="1:9">
      <c r="A3" s="80"/>
      <c r="B3" s="80"/>
      <c r="C3" s="80"/>
      <c r="D3" s="80"/>
      <c r="E3" s="80"/>
      <c r="F3" s="80"/>
      <c r="G3" s="82"/>
    </row>
    <row r="4" spans="1:9">
      <c r="A4" s="469" t="s">
        <v>174</v>
      </c>
      <c r="B4" s="469"/>
      <c r="C4" s="469"/>
      <c r="D4" s="89" t="s">
        <v>175</v>
      </c>
      <c r="E4" s="117"/>
      <c r="F4" s="117"/>
      <c r="G4" s="84"/>
    </row>
    <row r="5" spans="1:9">
      <c r="A5" s="469" t="s">
        <v>176</v>
      </c>
      <c r="B5" s="469"/>
      <c r="C5" s="469"/>
      <c r="D5" s="89" t="s">
        <v>307</v>
      </c>
      <c r="E5" s="117"/>
      <c r="F5" s="117"/>
      <c r="G5" s="84"/>
    </row>
    <row r="6" spans="1:9">
      <c r="A6" s="469" t="s">
        <v>178</v>
      </c>
      <c r="B6" s="469"/>
      <c r="C6" s="469"/>
      <c r="D6" s="89" t="s">
        <v>179</v>
      </c>
      <c r="E6" s="117"/>
      <c r="F6" s="117"/>
      <c r="G6" s="84"/>
    </row>
    <row r="7" spans="1:9">
      <c r="A7" s="469" t="s">
        <v>180</v>
      </c>
      <c r="B7" s="469"/>
      <c r="C7" s="469"/>
      <c r="D7" s="89" t="s">
        <v>308</v>
      </c>
      <c r="E7" s="117"/>
      <c r="F7" s="117"/>
      <c r="G7" s="84"/>
    </row>
    <row r="8" spans="1:9">
      <c r="A8" s="85"/>
      <c r="B8" s="470"/>
      <c r="C8" s="470"/>
      <c r="D8" s="85"/>
      <c r="E8" s="117"/>
      <c r="F8" s="484"/>
      <c r="G8" s="484"/>
    </row>
    <row r="9" spans="1:9">
      <c r="A9" s="87" t="s">
        <v>182</v>
      </c>
      <c r="B9" s="87"/>
      <c r="C9" s="87"/>
      <c r="D9" s="87"/>
      <c r="E9" s="87"/>
      <c r="F9" s="87"/>
      <c r="G9" s="88"/>
    </row>
    <row r="10" spans="1:9">
      <c r="A10" s="87" t="s">
        <v>183</v>
      </c>
      <c r="B10" s="87"/>
      <c r="C10" s="87"/>
      <c r="D10" s="87"/>
      <c r="E10" s="87"/>
      <c r="F10" s="87"/>
      <c r="G10" s="88"/>
    </row>
    <row r="11" spans="1:9">
      <c r="A11" s="87" t="s">
        <v>184</v>
      </c>
      <c r="B11" s="87"/>
      <c r="C11" s="87"/>
      <c r="D11" s="87"/>
      <c r="E11" s="87"/>
      <c r="F11" s="87"/>
      <c r="G11" s="88"/>
    </row>
    <row r="12" spans="1:9">
      <c r="A12" s="89"/>
      <c r="B12" s="89"/>
      <c r="C12" s="89"/>
      <c r="D12" s="89"/>
      <c r="E12" s="89"/>
      <c r="F12" s="89"/>
      <c r="G12" s="83"/>
    </row>
    <row r="13" spans="1:9">
      <c r="A13" s="477" t="s">
        <v>185</v>
      </c>
      <c r="B13" s="477" t="s">
        <v>186</v>
      </c>
      <c r="C13" s="477" t="s">
        <v>187</v>
      </c>
      <c r="D13" s="477" t="s">
        <v>188</v>
      </c>
      <c r="E13" s="477" t="s">
        <v>189</v>
      </c>
      <c r="F13" s="477"/>
      <c r="G13" s="478" t="s">
        <v>166</v>
      </c>
      <c r="H13" s="485" t="s">
        <v>190</v>
      </c>
      <c r="I13" s="486"/>
    </row>
    <row r="14" spans="1:9">
      <c r="A14" s="477"/>
      <c r="B14" s="477"/>
      <c r="C14" s="477"/>
      <c r="D14" s="477"/>
      <c r="E14" s="477"/>
      <c r="F14" s="477"/>
      <c r="G14" s="478"/>
      <c r="H14" s="487" t="s">
        <v>191</v>
      </c>
      <c r="I14" s="488"/>
    </row>
    <row r="15" spans="1:9">
      <c r="A15" s="477"/>
      <c r="B15" s="477"/>
      <c r="C15" s="477"/>
      <c r="D15" s="477"/>
      <c r="E15" s="91" t="s">
        <v>192</v>
      </c>
      <c r="F15" s="91" t="s">
        <v>193</v>
      </c>
      <c r="G15" s="478"/>
      <c r="H15" s="91" t="s">
        <v>194</v>
      </c>
      <c r="I15" s="91" t="s">
        <v>195</v>
      </c>
    </row>
    <row r="16" spans="1:9">
      <c r="A16" s="91" t="s">
        <v>196</v>
      </c>
      <c r="B16" s="91" t="s">
        <v>197</v>
      </c>
      <c r="C16" s="91" t="s">
        <v>198</v>
      </c>
      <c r="D16" s="118" t="s">
        <v>199</v>
      </c>
      <c r="E16" s="118" t="s">
        <v>200</v>
      </c>
      <c r="F16" s="118" t="s">
        <v>201</v>
      </c>
      <c r="G16" s="93" t="s">
        <v>202</v>
      </c>
      <c r="H16" s="119" t="s">
        <v>203</v>
      </c>
      <c r="I16" s="119" t="s">
        <v>204</v>
      </c>
    </row>
    <row r="17" spans="1:9" ht="91.5" customHeight="1">
      <c r="A17" s="95">
        <v>1</v>
      </c>
      <c r="B17" s="96" t="s">
        <v>309</v>
      </c>
      <c r="C17" s="114" t="s">
        <v>310</v>
      </c>
      <c r="D17" s="97" t="s">
        <v>311</v>
      </c>
      <c r="E17" s="120"/>
      <c r="F17" s="125">
        <v>79</v>
      </c>
      <c r="G17" s="100">
        <v>2000000</v>
      </c>
      <c r="H17" s="126">
        <v>0</v>
      </c>
      <c r="I17" s="100">
        <f>15%*G17</f>
        <v>300000</v>
      </c>
    </row>
    <row r="18" spans="1:9">
      <c r="A18" s="476" t="s">
        <v>208</v>
      </c>
      <c r="B18" s="476"/>
      <c r="C18" s="476"/>
      <c r="D18" s="476"/>
      <c r="E18" s="476"/>
      <c r="F18" s="476"/>
      <c r="G18" s="102">
        <f>SUM(G13:G17)</f>
        <v>2000000</v>
      </c>
      <c r="H18" s="121">
        <f>SUM(H13:H17)</f>
        <v>0</v>
      </c>
      <c r="I18" s="121">
        <f>SUM(I13:I17)</f>
        <v>300000</v>
      </c>
    </row>
    <row r="19" spans="1:9">
      <c r="A19" s="104"/>
      <c r="B19" s="104"/>
      <c r="C19" s="105"/>
      <c r="D19" s="105"/>
      <c r="E19" s="111"/>
      <c r="F19" s="111"/>
      <c r="G19" s="108"/>
      <c r="H19" s="122"/>
      <c r="I19" s="122"/>
    </row>
    <row r="20" spans="1:9">
      <c r="A20" s="109" t="s">
        <v>209</v>
      </c>
      <c r="B20" s="110"/>
      <c r="C20" s="105"/>
      <c r="D20" s="105"/>
      <c r="E20" s="111"/>
      <c r="F20" s="122"/>
      <c r="G20" s="108"/>
    </row>
    <row r="21" spans="1:9">
      <c r="A21" s="111" t="s">
        <v>210</v>
      </c>
      <c r="B21" s="110"/>
      <c r="C21" s="105"/>
      <c r="D21" s="105"/>
      <c r="E21" s="123"/>
      <c r="F21" s="122"/>
      <c r="G21" s="108"/>
    </row>
    <row r="22" spans="1:9">
      <c r="A22" s="104"/>
      <c r="B22" s="105"/>
      <c r="C22" s="105"/>
      <c r="D22" s="105"/>
      <c r="E22" s="105"/>
      <c r="F22" s="105"/>
      <c r="G22" s="108"/>
      <c r="H22" s="124"/>
      <c r="I22" s="124"/>
    </row>
    <row r="23" spans="1:9">
      <c r="A23" s="479" t="s">
        <v>211</v>
      </c>
      <c r="B23" s="479"/>
      <c r="C23" s="479"/>
      <c r="D23" s="479"/>
      <c r="E23" s="479"/>
      <c r="F23" s="479"/>
      <c r="G23" s="479"/>
      <c r="H23" s="479"/>
      <c r="I23" s="479"/>
    </row>
    <row r="24" spans="1:9">
      <c r="A24" s="104"/>
      <c r="B24" s="105"/>
      <c r="C24" s="105"/>
      <c r="D24" s="105"/>
      <c r="E24" s="105"/>
      <c r="F24" s="105"/>
      <c r="G24" s="108"/>
      <c r="H24" s="124"/>
      <c r="I24" s="124"/>
    </row>
    <row r="25" spans="1:9">
      <c r="A25" s="480" t="s">
        <v>212</v>
      </c>
      <c r="B25" s="480"/>
      <c r="C25" s="480"/>
      <c r="D25" s="111"/>
      <c r="E25" s="105"/>
      <c r="F25" s="105"/>
      <c r="G25" s="502" t="s">
        <v>213</v>
      </c>
      <c r="H25" s="502"/>
      <c r="I25" s="502"/>
    </row>
    <row r="26" spans="1:9">
      <c r="A26" s="104"/>
      <c r="B26" s="105"/>
      <c r="C26" s="105"/>
      <c r="D26" s="105"/>
      <c r="E26" s="105"/>
      <c r="F26" s="105"/>
      <c r="G26" s="108"/>
      <c r="H26" s="124"/>
      <c r="I26" s="124"/>
    </row>
    <row r="27" spans="1:9">
      <c r="A27" s="104"/>
      <c r="B27" s="105"/>
      <c r="C27" s="105"/>
      <c r="D27" s="105"/>
      <c r="E27" s="105"/>
      <c r="F27" s="105"/>
      <c r="G27" s="108"/>
    </row>
    <row r="28" spans="1:9">
      <c r="A28" s="482" t="s">
        <v>214</v>
      </c>
      <c r="B28" s="482"/>
      <c r="C28" s="482"/>
      <c r="D28" s="105"/>
      <c r="E28" s="105"/>
      <c r="F28" s="105"/>
      <c r="G28" s="482" t="s">
        <v>215</v>
      </c>
      <c r="H28" s="482"/>
      <c r="I28" s="482"/>
    </row>
    <row r="29" spans="1:9">
      <c r="A29" s="480" t="s">
        <v>216</v>
      </c>
      <c r="B29" s="480"/>
      <c r="C29" s="480"/>
      <c r="D29" s="105"/>
      <c r="E29" s="105"/>
      <c r="F29" s="105"/>
      <c r="G29" s="502" t="s">
        <v>217</v>
      </c>
      <c r="H29" s="502"/>
      <c r="I29" s="502"/>
    </row>
    <row r="57" spans="1:9">
      <c r="A57" s="468" t="s">
        <v>172</v>
      </c>
      <c r="B57" s="468"/>
      <c r="C57" s="468"/>
      <c r="D57" s="468"/>
      <c r="E57" s="468"/>
      <c r="F57" s="468"/>
      <c r="G57" s="468"/>
      <c r="H57" s="468"/>
      <c r="I57" s="468"/>
    </row>
    <row r="58" spans="1:9">
      <c r="A58" s="80"/>
      <c r="B58" s="80"/>
      <c r="C58" s="80"/>
      <c r="D58" s="116" t="s">
        <v>173</v>
      </c>
      <c r="E58" s="80"/>
      <c r="F58" s="80"/>
      <c r="G58" s="82"/>
    </row>
    <row r="59" spans="1:9">
      <c r="A59" s="80"/>
      <c r="B59" s="80"/>
      <c r="C59" s="80"/>
      <c r="D59" s="80"/>
      <c r="E59" s="80"/>
      <c r="F59" s="80"/>
      <c r="G59" s="82"/>
    </row>
    <row r="60" spans="1:9">
      <c r="A60" s="469" t="s">
        <v>174</v>
      </c>
      <c r="B60" s="469"/>
      <c r="C60" s="469"/>
      <c r="D60" s="89" t="s">
        <v>175</v>
      </c>
      <c r="E60" s="117"/>
      <c r="F60" s="117"/>
      <c r="G60" s="84"/>
    </row>
    <row r="61" spans="1:9">
      <c r="A61" s="469" t="s">
        <v>176</v>
      </c>
      <c r="B61" s="469"/>
      <c r="C61" s="469"/>
      <c r="D61" s="89" t="s">
        <v>307</v>
      </c>
      <c r="E61" s="117"/>
      <c r="F61" s="117"/>
      <c r="G61" s="84"/>
    </row>
    <row r="62" spans="1:9">
      <c r="A62" s="469" t="s">
        <v>178</v>
      </c>
      <c r="B62" s="469"/>
      <c r="C62" s="469"/>
      <c r="D62" s="89" t="s">
        <v>179</v>
      </c>
      <c r="E62" s="117"/>
      <c r="F62" s="117"/>
      <c r="G62" s="84"/>
    </row>
    <row r="63" spans="1:9">
      <c r="A63" s="469" t="s">
        <v>180</v>
      </c>
      <c r="B63" s="469"/>
      <c r="C63" s="469"/>
      <c r="D63" s="89" t="s">
        <v>312</v>
      </c>
      <c r="E63" s="117"/>
      <c r="F63" s="117"/>
      <c r="G63" s="84"/>
    </row>
    <row r="64" spans="1:9">
      <c r="A64" s="85"/>
      <c r="B64" s="470"/>
      <c r="C64" s="470"/>
      <c r="D64" s="85"/>
      <c r="E64" s="117"/>
      <c r="F64" s="484"/>
      <c r="G64" s="484"/>
    </row>
    <row r="65" spans="1:9">
      <c r="A65" s="87" t="s">
        <v>182</v>
      </c>
      <c r="B65" s="87"/>
      <c r="C65" s="87"/>
      <c r="D65" s="87"/>
      <c r="E65" s="87"/>
      <c r="F65" s="87"/>
      <c r="G65" s="88"/>
    </row>
    <row r="66" spans="1:9">
      <c r="A66" s="87" t="s">
        <v>183</v>
      </c>
      <c r="B66" s="87"/>
      <c r="C66" s="87"/>
      <c r="D66" s="87"/>
      <c r="E66" s="87"/>
      <c r="F66" s="87"/>
      <c r="G66" s="88"/>
    </row>
    <row r="67" spans="1:9">
      <c r="A67" s="87" t="s">
        <v>184</v>
      </c>
      <c r="B67" s="87"/>
      <c r="C67" s="87"/>
      <c r="D67" s="87"/>
      <c r="E67" s="87"/>
      <c r="F67" s="87"/>
      <c r="G67" s="88"/>
    </row>
    <row r="68" spans="1:9">
      <c r="A68" s="89"/>
      <c r="B68" s="89"/>
      <c r="C68" s="89"/>
      <c r="D68" s="89"/>
      <c r="E68" s="89"/>
      <c r="F68" s="89"/>
      <c r="G68" s="83"/>
    </row>
    <row r="69" spans="1:9">
      <c r="A69" s="477" t="s">
        <v>185</v>
      </c>
      <c r="B69" s="477" t="s">
        <v>186</v>
      </c>
      <c r="C69" s="477" t="s">
        <v>187</v>
      </c>
      <c r="D69" s="477" t="s">
        <v>188</v>
      </c>
      <c r="E69" s="477" t="s">
        <v>189</v>
      </c>
      <c r="F69" s="477"/>
      <c r="G69" s="478" t="s">
        <v>166</v>
      </c>
      <c r="H69" s="485" t="s">
        <v>190</v>
      </c>
      <c r="I69" s="486"/>
    </row>
    <row r="70" spans="1:9">
      <c r="A70" s="477"/>
      <c r="B70" s="477"/>
      <c r="C70" s="477"/>
      <c r="D70" s="477"/>
      <c r="E70" s="477"/>
      <c r="F70" s="477"/>
      <c r="G70" s="478"/>
      <c r="H70" s="487" t="s">
        <v>191</v>
      </c>
      <c r="I70" s="488"/>
    </row>
    <row r="71" spans="1:9">
      <c r="A71" s="477"/>
      <c r="B71" s="477"/>
      <c r="C71" s="477"/>
      <c r="D71" s="477"/>
      <c r="E71" s="91" t="s">
        <v>192</v>
      </c>
      <c r="F71" s="91" t="s">
        <v>193</v>
      </c>
      <c r="G71" s="478"/>
      <c r="H71" s="91" t="s">
        <v>194</v>
      </c>
      <c r="I71" s="91" t="s">
        <v>195</v>
      </c>
    </row>
    <row r="72" spans="1:9">
      <c r="A72" s="91" t="s">
        <v>196</v>
      </c>
      <c r="B72" s="91" t="s">
        <v>197</v>
      </c>
      <c r="C72" s="91" t="s">
        <v>198</v>
      </c>
      <c r="D72" s="118" t="s">
        <v>199</v>
      </c>
      <c r="E72" s="118" t="s">
        <v>200</v>
      </c>
      <c r="F72" s="118" t="s">
        <v>201</v>
      </c>
      <c r="G72" s="93" t="s">
        <v>202</v>
      </c>
      <c r="H72" s="119" t="s">
        <v>203</v>
      </c>
      <c r="I72" s="119" t="s">
        <v>204</v>
      </c>
    </row>
    <row r="73" spans="1:9" ht="92.25" customHeight="1">
      <c r="A73" s="95">
        <v>1</v>
      </c>
      <c r="B73" s="96" t="s">
        <v>313</v>
      </c>
      <c r="C73" s="114" t="s">
        <v>310</v>
      </c>
      <c r="D73" s="97" t="s">
        <v>314</v>
      </c>
      <c r="E73" s="120"/>
      <c r="F73" s="125">
        <v>80</v>
      </c>
      <c r="G73" s="100">
        <v>300000</v>
      </c>
      <c r="H73" s="126">
        <v>0</v>
      </c>
      <c r="I73" s="100">
        <v>0</v>
      </c>
    </row>
    <row r="74" spans="1:9">
      <c r="A74" s="476" t="s">
        <v>208</v>
      </c>
      <c r="B74" s="476"/>
      <c r="C74" s="476"/>
      <c r="D74" s="476"/>
      <c r="E74" s="476"/>
      <c r="F74" s="476"/>
      <c r="G74" s="102">
        <f>SUM(G69:G73)</f>
        <v>300000</v>
      </c>
      <c r="H74" s="121">
        <f>SUM(H69:H73)</f>
        <v>0</v>
      </c>
      <c r="I74" s="121">
        <f>SUM(I69:I73)</f>
        <v>0</v>
      </c>
    </row>
    <row r="75" spans="1:9">
      <c r="A75" s="104"/>
      <c r="B75" s="104"/>
      <c r="C75" s="105"/>
      <c r="D75" s="105"/>
      <c r="E75" s="111"/>
      <c r="F75" s="111"/>
      <c r="G75" s="108"/>
      <c r="H75" s="122"/>
      <c r="I75" s="122"/>
    </row>
    <row r="76" spans="1:9">
      <c r="A76" s="109" t="s">
        <v>209</v>
      </c>
      <c r="B76" s="110"/>
      <c r="C76" s="105"/>
      <c r="D76" s="105"/>
      <c r="E76" s="111"/>
      <c r="F76" s="122"/>
      <c r="G76" s="108"/>
    </row>
    <row r="77" spans="1:9">
      <c r="A77" s="111" t="s">
        <v>210</v>
      </c>
      <c r="B77" s="110"/>
      <c r="C77" s="105"/>
      <c r="D77" s="105"/>
      <c r="E77" s="123"/>
      <c r="F77" s="122"/>
      <c r="G77" s="108"/>
    </row>
    <row r="78" spans="1:9">
      <c r="A78" s="104"/>
      <c r="B78" s="105"/>
      <c r="C78" s="105"/>
      <c r="D78" s="105"/>
      <c r="E78" s="105"/>
      <c r="F78" s="105"/>
      <c r="G78" s="108"/>
      <c r="H78" s="124"/>
      <c r="I78" s="124"/>
    </row>
    <row r="79" spans="1:9">
      <c r="A79" s="479" t="s">
        <v>211</v>
      </c>
      <c r="B79" s="479"/>
      <c r="C79" s="479"/>
      <c r="D79" s="479"/>
      <c r="E79" s="479"/>
      <c r="F79" s="479"/>
      <c r="G79" s="479"/>
      <c r="H79" s="479"/>
      <c r="I79" s="479"/>
    </row>
    <row r="80" spans="1:9">
      <c r="A80" s="104"/>
      <c r="B80" s="105"/>
      <c r="C80" s="105"/>
      <c r="D80" s="105"/>
      <c r="E80" s="105"/>
      <c r="F80" s="105"/>
      <c r="G80" s="108"/>
      <c r="H80" s="124"/>
      <c r="I80" s="124"/>
    </row>
    <row r="81" spans="1:9">
      <c r="A81" s="480" t="s">
        <v>212</v>
      </c>
      <c r="B81" s="480"/>
      <c r="C81" s="480"/>
      <c r="D81" s="111"/>
      <c r="E81" s="105"/>
      <c r="F81" s="105"/>
      <c r="G81" s="502" t="s">
        <v>213</v>
      </c>
      <c r="H81" s="502"/>
      <c r="I81" s="502"/>
    </row>
    <row r="82" spans="1:9">
      <c r="A82" s="104"/>
      <c r="B82" s="105"/>
      <c r="C82" s="105"/>
      <c r="D82" s="105"/>
      <c r="E82" s="105"/>
      <c r="F82" s="105"/>
      <c r="G82" s="108"/>
      <c r="H82" s="124"/>
      <c r="I82" s="124"/>
    </row>
    <row r="83" spans="1:9">
      <c r="A83" s="104"/>
      <c r="B83" s="105"/>
      <c r="C83" s="105"/>
      <c r="D83" s="105"/>
      <c r="E83" s="105"/>
      <c r="F83" s="105"/>
      <c r="G83" s="108"/>
    </row>
    <row r="84" spans="1:9">
      <c r="A84" s="482" t="s">
        <v>214</v>
      </c>
      <c r="B84" s="482"/>
      <c r="C84" s="482"/>
      <c r="D84" s="105"/>
      <c r="E84" s="105"/>
      <c r="F84" s="105"/>
      <c r="G84" s="482" t="s">
        <v>215</v>
      </c>
      <c r="H84" s="482"/>
      <c r="I84" s="482"/>
    </row>
    <row r="85" spans="1:9">
      <c r="A85" s="480" t="s">
        <v>216</v>
      </c>
      <c r="B85" s="480"/>
      <c r="C85" s="480"/>
      <c r="D85" s="105"/>
      <c r="E85" s="105"/>
      <c r="F85" s="105"/>
      <c r="G85" s="502" t="s">
        <v>217</v>
      </c>
      <c r="H85" s="502"/>
      <c r="I85" s="502"/>
    </row>
    <row r="113" spans="1:9">
      <c r="A113" s="468" t="s">
        <v>172</v>
      </c>
      <c r="B113" s="468"/>
      <c r="C113" s="468"/>
      <c r="D113" s="468"/>
      <c r="E113" s="468"/>
      <c r="F113" s="468"/>
      <c r="G113" s="468"/>
      <c r="H113" s="468"/>
      <c r="I113" s="468"/>
    </row>
    <row r="114" spans="1:9">
      <c r="A114" s="80"/>
      <c r="B114" s="80"/>
      <c r="C114" s="80"/>
      <c r="D114" s="116" t="s">
        <v>173</v>
      </c>
      <c r="E114" s="80"/>
      <c r="F114" s="80"/>
      <c r="G114" s="82"/>
    </row>
    <row r="115" spans="1:9">
      <c r="A115" s="80"/>
      <c r="B115" s="80"/>
      <c r="C115" s="80"/>
      <c r="D115" s="80"/>
      <c r="E115" s="80"/>
      <c r="F115" s="80"/>
      <c r="G115" s="82"/>
    </row>
    <row r="116" spans="1:9">
      <c r="A116" s="469" t="s">
        <v>174</v>
      </c>
      <c r="B116" s="469"/>
      <c r="C116" s="469"/>
      <c r="D116" s="89" t="s">
        <v>175</v>
      </c>
      <c r="E116" s="117"/>
      <c r="F116" s="117"/>
      <c r="G116" s="84"/>
    </row>
    <row r="117" spans="1:9">
      <c r="A117" s="469" t="s">
        <v>176</v>
      </c>
      <c r="B117" s="469"/>
      <c r="C117" s="469"/>
      <c r="D117" s="89" t="s">
        <v>218</v>
      </c>
      <c r="E117" s="117"/>
      <c r="F117" s="117"/>
      <c r="G117" s="84"/>
    </row>
    <row r="118" spans="1:9">
      <c r="A118" s="469" t="s">
        <v>178</v>
      </c>
      <c r="B118" s="469"/>
      <c r="C118" s="469"/>
      <c r="D118" s="89" t="s">
        <v>179</v>
      </c>
      <c r="E118" s="117"/>
      <c r="F118" s="117"/>
      <c r="G118" s="84"/>
    </row>
    <row r="119" spans="1:9">
      <c r="A119" s="469" t="s">
        <v>180</v>
      </c>
      <c r="B119" s="469"/>
      <c r="C119" s="469"/>
      <c r="D119" s="89" t="s">
        <v>315</v>
      </c>
      <c r="E119" s="117"/>
      <c r="F119" s="117"/>
      <c r="G119" s="84"/>
    </row>
    <row r="120" spans="1:9">
      <c r="A120" s="85"/>
      <c r="B120" s="470"/>
      <c r="C120" s="470"/>
      <c r="D120" s="85"/>
      <c r="E120" s="117"/>
      <c r="F120" s="484"/>
      <c r="G120" s="484"/>
    </row>
    <row r="121" spans="1:9">
      <c r="A121" s="87" t="s">
        <v>182</v>
      </c>
      <c r="B121" s="87"/>
      <c r="C121" s="87"/>
      <c r="D121" s="87"/>
      <c r="E121" s="87"/>
      <c r="F121" s="87"/>
      <c r="G121" s="88"/>
    </row>
    <row r="122" spans="1:9">
      <c r="A122" s="87" t="s">
        <v>183</v>
      </c>
      <c r="B122" s="87"/>
      <c r="C122" s="87"/>
      <c r="D122" s="87"/>
      <c r="E122" s="87"/>
      <c r="F122" s="87"/>
      <c r="G122" s="88"/>
    </row>
    <row r="123" spans="1:9">
      <c r="A123" s="87" t="s">
        <v>184</v>
      </c>
      <c r="B123" s="87"/>
      <c r="C123" s="87"/>
      <c r="D123" s="87"/>
      <c r="E123" s="87"/>
      <c r="F123" s="87"/>
      <c r="G123" s="88"/>
    </row>
    <row r="124" spans="1:9">
      <c r="A124" s="89"/>
      <c r="B124" s="89"/>
      <c r="C124" s="89"/>
      <c r="D124" s="89"/>
      <c r="E124" s="89"/>
      <c r="F124" s="89"/>
      <c r="G124" s="83"/>
    </row>
    <row r="125" spans="1:9">
      <c r="A125" s="477" t="s">
        <v>185</v>
      </c>
      <c r="B125" s="477" t="s">
        <v>186</v>
      </c>
      <c r="C125" s="477" t="s">
        <v>187</v>
      </c>
      <c r="D125" s="477" t="s">
        <v>188</v>
      </c>
      <c r="E125" s="477" t="s">
        <v>189</v>
      </c>
      <c r="F125" s="477"/>
      <c r="G125" s="478" t="s">
        <v>166</v>
      </c>
      <c r="H125" s="485" t="s">
        <v>190</v>
      </c>
      <c r="I125" s="486"/>
    </row>
    <row r="126" spans="1:9">
      <c r="A126" s="477"/>
      <c r="B126" s="477"/>
      <c r="C126" s="477"/>
      <c r="D126" s="477"/>
      <c r="E126" s="477"/>
      <c r="F126" s="477"/>
      <c r="G126" s="478"/>
      <c r="H126" s="487" t="s">
        <v>191</v>
      </c>
      <c r="I126" s="488"/>
    </row>
    <row r="127" spans="1:9">
      <c r="A127" s="477"/>
      <c r="B127" s="477"/>
      <c r="C127" s="477"/>
      <c r="D127" s="477"/>
      <c r="E127" s="91" t="s">
        <v>192</v>
      </c>
      <c r="F127" s="91" t="s">
        <v>193</v>
      </c>
      <c r="G127" s="478"/>
      <c r="H127" s="91" t="s">
        <v>194</v>
      </c>
      <c r="I127" s="91" t="s">
        <v>195</v>
      </c>
    </row>
    <row r="128" spans="1:9">
      <c r="A128" s="91" t="s">
        <v>196</v>
      </c>
      <c r="B128" s="91" t="s">
        <v>197</v>
      </c>
      <c r="C128" s="91" t="s">
        <v>198</v>
      </c>
      <c r="D128" s="118" t="s">
        <v>199</v>
      </c>
      <c r="E128" s="118" t="s">
        <v>200</v>
      </c>
      <c r="F128" s="118" t="s">
        <v>201</v>
      </c>
      <c r="G128" s="93" t="s">
        <v>202</v>
      </c>
      <c r="H128" s="119" t="s">
        <v>203</v>
      </c>
      <c r="I128" s="119" t="s">
        <v>204</v>
      </c>
    </row>
    <row r="129" spans="1:9" ht="45">
      <c r="A129" s="95">
        <v>1</v>
      </c>
      <c r="B129" s="96" t="s">
        <v>316</v>
      </c>
      <c r="C129" s="114" t="s">
        <v>317</v>
      </c>
      <c r="D129" s="97" t="s">
        <v>318</v>
      </c>
      <c r="E129" s="120"/>
      <c r="F129" s="125">
        <v>81</v>
      </c>
      <c r="G129" s="100">
        <v>600000</v>
      </c>
      <c r="H129" s="126">
        <v>0</v>
      </c>
      <c r="I129" s="100">
        <f>5%*G129</f>
        <v>30000</v>
      </c>
    </row>
    <row r="130" spans="1:9" ht="45">
      <c r="A130" s="95">
        <v>2</v>
      </c>
      <c r="B130" s="96"/>
      <c r="C130" s="114" t="s">
        <v>317</v>
      </c>
      <c r="D130" s="97" t="s">
        <v>319</v>
      </c>
      <c r="E130" s="120"/>
      <c r="F130" s="125">
        <v>82</v>
      </c>
      <c r="G130" s="100">
        <v>600000</v>
      </c>
      <c r="H130" s="126">
        <v>0</v>
      </c>
      <c r="I130" s="100">
        <f>5%*G130</f>
        <v>30000</v>
      </c>
    </row>
    <row r="131" spans="1:9" ht="56.25">
      <c r="A131" s="95">
        <v>3</v>
      </c>
      <c r="B131" s="96"/>
      <c r="C131" s="114" t="s">
        <v>320</v>
      </c>
      <c r="D131" s="97" t="s">
        <v>321</v>
      </c>
      <c r="E131" s="120"/>
      <c r="F131" s="125">
        <v>83</v>
      </c>
      <c r="G131" s="100">
        <v>250000</v>
      </c>
      <c r="H131" s="126">
        <v>0</v>
      </c>
      <c r="I131" s="100">
        <f>5%*G131</f>
        <v>12500</v>
      </c>
    </row>
    <row r="132" spans="1:9" ht="56.25">
      <c r="A132" s="95">
        <v>4</v>
      </c>
      <c r="B132" s="96"/>
      <c r="C132" s="114" t="s">
        <v>320</v>
      </c>
      <c r="D132" s="97" t="s">
        <v>322</v>
      </c>
      <c r="E132" s="120"/>
      <c r="F132" s="125">
        <v>84</v>
      </c>
      <c r="G132" s="100">
        <v>300000</v>
      </c>
      <c r="H132" s="126">
        <v>0</v>
      </c>
      <c r="I132" s="100">
        <f>5%*G132</f>
        <v>15000</v>
      </c>
    </row>
    <row r="133" spans="1:9" ht="45">
      <c r="A133" s="95">
        <v>5</v>
      </c>
      <c r="B133" s="96"/>
      <c r="C133" s="114" t="s">
        <v>323</v>
      </c>
      <c r="D133" s="97" t="s">
        <v>324</v>
      </c>
      <c r="E133" s="120"/>
      <c r="F133" s="125">
        <v>85</v>
      </c>
      <c r="G133" s="100">
        <v>50000</v>
      </c>
      <c r="H133" s="126">
        <v>0</v>
      </c>
      <c r="I133" s="100">
        <f>5%*G133</f>
        <v>2500</v>
      </c>
    </row>
    <row r="134" spans="1:9">
      <c r="A134" s="476" t="s">
        <v>208</v>
      </c>
      <c r="B134" s="476"/>
      <c r="C134" s="476"/>
      <c r="D134" s="476"/>
      <c r="E134" s="476"/>
      <c r="F134" s="476"/>
      <c r="G134" s="102">
        <f>SUM(G129:G133)</f>
        <v>1800000</v>
      </c>
      <c r="H134" s="121">
        <f>SUM(H129:H133)</f>
        <v>0</v>
      </c>
      <c r="I134" s="121">
        <f>SUM(I129:I133)</f>
        <v>90000</v>
      </c>
    </row>
    <row r="135" spans="1:9">
      <c r="A135" s="104"/>
      <c r="B135" s="104"/>
      <c r="C135" s="105"/>
      <c r="D135" s="105"/>
      <c r="E135" s="111"/>
      <c r="F135" s="111"/>
      <c r="G135" s="108"/>
      <c r="H135" s="122"/>
      <c r="I135" s="122"/>
    </row>
    <row r="136" spans="1:9">
      <c r="A136" s="109" t="s">
        <v>209</v>
      </c>
      <c r="B136" s="110"/>
      <c r="C136" s="105"/>
      <c r="D136" s="105"/>
      <c r="E136" s="111"/>
      <c r="F136" s="122"/>
      <c r="G136" s="108"/>
    </row>
    <row r="137" spans="1:9">
      <c r="A137" s="111" t="s">
        <v>210</v>
      </c>
      <c r="B137" s="110"/>
      <c r="C137" s="105"/>
      <c r="D137" s="105"/>
      <c r="E137" s="123"/>
      <c r="F137" s="122"/>
      <c r="G137" s="108"/>
    </row>
    <row r="138" spans="1:9">
      <c r="A138" s="104"/>
      <c r="B138" s="105"/>
      <c r="C138" s="105"/>
      <c r="D138" s="105"/>
      <c r="E138" s="105"/>
      <c r="F138" s="105"/>
      <c r="G138" s="108"/>
      <c r="H138" s="124"/>
      <c r="I138" s="124"/>
    </row>
    <row r="139" spans="1:9">
      <c r="A139" s="479" t="s">
        <v>211</v>
      </c>
      <c r="B139" s="479"/>
      <c r="C139" s="479"/>
      <c r="D139" s="479"/>
      <c r="E139" s="479"/>
      <c r="F139" s="479"/>
      <c r="G139" s="479"/>
      <c r="H139" s="479"/>
      <c r="I139" s="479"/>
    </row>
    <row r="140" spans="1:9">
      <c r="A140" s="104"/>
      <c r="B140" s="105"/>
      <c r="C140" s="105"/>
      <c r="D140" s="105"/>
      <c r="E140" s="105"/>
      <c r="F140" s="105"/>
      <c r="G140" s="108"/>
      <c r="H140" s="124"/>
      <c r="I140" s="124"/>
    </row>
    <row r="141" spans="1:9">
      <c r="A141" s="480" t="s">
        <v>212</v>
      </c>
      <c r="B141" s="480"/>
      <c r="C141" s="480"/>
      <c r="D141" s="111"/>
      <c r="E141" s="105"/>
      <c r="F141" s="105"/>
      <c r="G141" s="502" t="s">
        <v>213</v>
      </c>
      <c r="H141" s="502"/>
      <c r="I141" s="502"/>
    </row>
    <row r="142" spans="1:9">
      <c r="A142" s="104"/>
      <c r="B142" s="105"/>
      <c r="C142" s="105"/>
      <c r="D142" s="105"/>
      <c r="E142" s="105"/>
      <c r="F142" s="105"/>
      <c r="G142" s="108"/>
      <c r="H142" s="124"/>
      <c r="I142" s="124"/>
    </row>
    <row r="143" spans="1:9">
      <c r="A143" s="104"/>
      <c r="B143" s="105"/>
      <c r="C143" s="105"/>
      <c r="D143" s="105"/>
      <c r="E143" s="105"/>
      <c r="F143" s="105"/>
      <c r="G143" s="108"/>
    </row>
    <row r="144" spans="1:9">
      <c r="A144" s="482" t="s">
        <v>214</v>
      </c>
      <c r="B144" s="482"/>
      <c r="C144" s="482"/>
      <c r="D144" s="105"/>
      <c r="E144" s="105"/>
      <c r="F144" s="105"/>
      <c r="G144" s="482" t="s">
        <v>215</v>
      </c>
      <c r="H144" s="482"/>
      <c r="I144" s="482"/>
    </row>
    <row r="145" spans="1:9">
      <c r="A145" s="480" t="s">
        <v>216</v>
      </c>
      <c r="B145" s="480"/>
      <c r="C145" s="480"/>
      <c r="D145" s="105"/>
      <c r="E145" s="105"/>
      <c r="F145" s="105"/>
      <c r="G145" s="502" t="s">
        <v>217</v>
      </c>
      <c r="H145" s="502"/>
      <c r="I145" s="502"/>
    </row>
    <row r="146" spans="1:9">
      <c r="A146" s="104"/>
      <c r="B146" s="104"/>
      <c r="C146" s="104"/>
      <c r="D146" s="105"/>
      <c r="E146" s="105"/>
      <c r="F146" s="105"/>
      <c r="G146" s="127"/>
      <c r="H146" s="127"/>
      <c r="I146" s="127"/>
    </row>
    <row r="147" spans="1:9">
      <c r="A147" s="104"/>
      <c r="B147" s="104"/>
      <c r="C147" s="104"/>
      <c r="D147" s="105"/>
      <c r="E147" s="105"/>
      <c r="F147" s="105"/>
      <c r="G147" s="127"/>
      <c r="H147" s="127"/>
      <c r="I147" s="127"/>
    </row>
    <row r="148" spans="1:9">
      <c r="A148" s="104"/>
      <c r="B148" s="104"/>
      <c r="C148" s="104"/>
      <c r="D148" s="105"/>
      <c r="E148" s="105"/>
      <c r="F148" s="105"/>
      <c r="G148" s="127"/>
      <c r="H148" s="127"/>
      <c r="I148" s="127"/>
    </row>
    <row r="149" spans="1:9">
      <c r="A149" s="104"/>
      <c r="B149" s="104"/>
      <c r="C149" s="104"/>
      <c r="D149" s="105"/>
      <c r="E149" s="105"/>
      <c r="F149" s="105"/>
      <c r="G149" s="127"/>
      <c r="H149" s="127"/>
      <c r="I149" s="127"/>
    </row>
    <row r="150" spans="1:9">
      <c r="A150" s="104"/>
      <c r="B150" s="104"/>
      <c r="C150" s="104"/>
      <c r="D150" s="105"/>
      <c r="E150" s="105"/>
      <c r="F150" s="105"/>
      <c r="G150" s="127"/>
      <c r="H150" s="127"/>
      <c r="I150" s="127"/>
    </row>
    <row r="151" spans="1:9">
      <c r="A151" s="104"/>
      <c r="B151" s="104"/>
      <c r="C151" s="104"/>
      <c r="D151" s="105"/>
      <c r="E151" s="105"/>
      <c r="F151" s="105"/>
      <c r="G151" s="127"/>
      <c r="H151" s="127"/>
      <c r="I151" s="127"/>
    </row>
    <row r="152" spans="1:9">
      <c r="A152" s="104"/>
      <c r="B152" s="104"/>
      <c r="C152" s="104"/>
      <c r="D152" s="105"/>
      <c r="E152" s="105"/>
      <c r="F152" s="105"/>
      <c r="G152" s="127"/>
      <c r="H152" s="127"/>
      <c r="I152" s="127"/>
    </row>
    <row r="153" spans="1:9">
      <c r="A153" s="104"/>
      <c r="B153" s="104"/>
      <c r="C153" s="104"/>
      <c r="D153" s="105"/>
      <c r="E153" s="105"/>
      <c r="F153" s="105"/>
      <c r="G153" s="127"/>
      <c r="H153" s="127"/>
      <c r="I153" s="127"/>
    </row>
    <row r="154" spans="1:9">
      <c r="A154" s="104"/>
      <c r="B154" s="104"/>
      <c r="C154" s="104"/>
      <c r="D154" s="105"/>
      <c r="E154" s="105"/>
      <c r="F154" s="105"/>
      <c r="G154" s="127"/>
      <c r="H154" s="127"/>
      <c r="I154" s="127"/>
    </row>
    <row r="155" spans="1:9">
      <c r="A155" s="104"/>
      <c r="B155" s="104"/>
      <c r="C155" s="104"/>
      <c r="D155" s="105"/>
      <c r="E155" s="105"/>
      <c r="F155" s="105"/>
      <c r="G155" s="127"/>
      <c r="H155" s="127"/>
      <c r="I155" s="127"/>
    </row>
    <row r="156" spans="1:9">
      <c r="A156" s="104"/>
      <c r="B156" s="104"/>
      <c r="C156" s="104"/>
      <c r="D156" s="105"/>
      <c r="E156" s="105"/>
      <c r="F156" s="105"/>
      <c r="G156" s="127"/>
      <c r="H156" s="127"/>
      <c r="I156" s="127"/>
    </row>
    <row r="163" spans="1:9">
      <c r="A163" s="468" t="s">
        <v>172</v>
      </c>
      <c r="B163" s="468"/>
      <c r="C163" s="468"/>
      <c r="D163" s="468"/>
      <c r="E163" s="468"/>
      <c r="F163" s="468"/>
      <c r="G163" s="468"/>
      <c r="H163" s="468"/>
      <c r="I163" s="468"/>
    </row>
    <row r="164" spans="1:9">
      <c r="A164" s="80"/>
      <c r="B164" s="80"/>
      <c r="C164" s="80"/>
      <c r="D164" s="116" t="s">
        <v>173</v>
      </c>
      <c r="E164" s="80"/>
      <c r="F164" s="80"/>
      <c r="G164" s="82"/>
    </row>
    <row r="165" spans="1:9">
      <c r="A165" s="80"/>
      <c r="B165" s="80"/>
      <c r="C165" s="80"/>
      <c r="D165" s="80"/>
      <c r="E165" s="80"/>
      <c r="F165" s="80"/>
      <c r="G165" s="82"/>
    </row>
    <row r="166" spans="1:9">
      <c r="A166" s="469" t="s">
        <v>174</v>
      </c>
      <c r="B166" s="469"/>
      <c r="C166" s="469"/>
      <c r="D166" s="89" t="s">
        <v>175</v>
      </c>
      <c r="E166" s="117"/>
      <c r="F166" s="117"/>
      <c r="G166" s="84"/>
    </row>
    <row r="167" spans="1:9">
      <c r="A167" s="469" t="s">
        <v>176</v>
      </c>
      <c r="B167" s="469"/>
      <c r="C167" s="469"/>
      <c r="D167" s="89" t="s">
        <v>218</v>
      </c>
      <c r="E167" s="117"/>
      <c r="F167" s="117"/>
      <c r="G167" s="84"/>
    </row>
    <row r="168" spans="1:9">
      <c r="A168" s="469" t="s">
        <v>178</v>
      </c>
      <c r="B168" s="469"/>
      <c r="C168" s="469"/>
      <c r="D168" s="89" t="s">
        <v>179</v>
      </c>
      <c r="E168" s="117"/>
      <c r="F168" s="117"/>
      <c r="G168" s="84"/>
    </row>
    <row r="169" spans="1:9">
      <c r="A169" s="469" t="s">
        <v>180</v>
      </c>
      <c r="B169" s="469"/>
      <c r="C169" s="469"/>
      <c r="D169" s="89" t="s">
        <v>325</v>
      </c>
      <c r="E169" s="117"/>
      <c r="F169" s="117"/>
      <c r="G169" s="84"/>
    </row>
    <row r="170" spans="1:9">
      <c r="A170" s="85"/>
      <c r="B170" s="470"/>
      <c r="C170" s="470"/>
      <c r="D170" s="85"/>
      <c r="E170" s="117"/>
      <c r="F170" s="484"/>
      <c r="G170" s="484"/>
    </row>
    <row r="171" spans="1:9">
      <c r="A171" s="87" t="s">
        <v>182</v>
      </c>
      <c r="B171" s="87"/>
      <c r="C171" s="87"/>
      <c r="D171" s="87"/>
      <c r="E171" s="87"/>
      <c r="F171" s="87"/>
      <c r="G171" s="88"/>
    </row>
    <row r="172" spans="1:9">
      <c r="A172" s="87" t="s">
        <v>183</v>
      </c>
      <c r="B172" s="87"/>
      <c r="C172" s="87"/>
      <c r="D172" s="87"/>
      <c r="E172" s="87"/>
      <c r="F172" s="87"/>
      <c r="G172" s="88"/>
    </row>
    <row r="173" spans="1:9">
      <c r="A173" s="87" t="s">
        <v>184</v>
      </c>
      <c r="B173" s="87"/>
      <c r="C173" s="87"/>
      <c r="D173" s="87"/>
      <c r="E173" s="87"/>
      <c r="F173" s="87"/>
      <c r="G173" s="88"/>
    </row>
    <row r="174" spans="1:9">
      <c r="A174" s="89"/>
      <c r="B174" s="89"/>
      <c r="C174" s="89"/>
      <c r="D174" s="89"/>
      <c r="E174" s="89"/>
      <c r="F174" s="89"/>
      <c r="G174" s="83"/>
    </row>
    <row r="175" spans="1:9">
      <c r="A175" s="477" t="s">
        <v>185</v>
      </c>
      <c r="B175" s="477" t="s">
        <v>186</v>
      </c>
      <c r="C175" s="477" t="s">
        <v>187</v>
      </c>
      <c r="D175" s="477" t="s">
        <v>188</v>
      </c>
      <c r="E175" s="477" t="s">
        <v>189</v>
      </c>
      <c r="F175" s="477"/>
      <c r="G175" s="478" t="s">
        <v>166</v>
      </c>
      <c r="H175" s="485" t="s">
        <v>190</v>
      </c>
      <c r="I175" s="486"/>
    </row>
    <row r="176" spans="1:9">
      <c r="A176" s="477"/>
      <c r="B176" s="477"/>
      <c r="C176" s="477"/>
      <c r="D176" s="477"/>
      <c r="E176" s="477"/>
      <c r="F176" s="477"/>
      <c r="G176" s="478"/>
      <c r="H176" s="487" t="s">
        <v>191</v>
      </c>
      <c r="I176" s="488"/>
    </row>
    <row r="177" spans="1:9">
      <c r="A177" s="477"/>
      <c r="B177" s="477"/>
      <c r="C177" s="477"/>
      <c r="D177" s="477"/>
      <c r="E177" s="91" t="s">
        <v>192</v>
      </c>
      <c r="F177" s="91" t="s">
        <v>193</v>
      </c>
      <c r="G177" s="478"/>
      <c r="H177" s="91" t="s">
        <v>194</v>
      </c>
      <c r="I177" s="91" t="s">
        <v>195</v>
      </c>
    </row>
    <row r="178" spans="1:9">
      <c r="A178" s="91" t="s">
        <v>196</v>
      </c>
      <c r="B178" s="91" t="s">
        <v>197</v>
      </c>
      <c r="C178" s="91" t="s">
        <v>198</v>
      </c>
      <c r="D178" s="118" t="s">
        <v>199</v>
      </c>
      <c r="E178" s="118" t="s">
        <v>200</v>
      </c>
      <c r="F178" s="118" t="s">
        <v>201</v>
      </c>
      <c r="G178" s="93" t="s">
        <v>202</v>
      </c>
      <c r="H178" s="119" t="s">
        <v>203</v>
      </c>
      <c r="I178" s="119" t="s">
        <v>204</v>
      </c>
    </row>
    <row r="179" spans="1:9" ht="45">
      <c r="A179" s="95">
        <v>1</v>
      </c>
      <c r="B179" s="96" t="s">
        <v>326</v>
      </c>
      <c r="C179" s="114" t="s">
        <v>317</v>
      </c>
      <c r="D179" s="97" t="s">
        <v>327</v>
      </c>
      <c r="E179" s="120"/>
      <c r="F179" s="125">
        <v>86</v>
      </c>
      <c r="G179" s="100">
        <v>750000</v>
      </c>
      <c r="H179" s="126">
        <v>0</v>
      </c>
      <c r="I179" s="100">
        <v>0</v>
      </c>
    </row>
    <row r="180" spans="1:9" ht="45">
      <c r="A180" s="95">
        <v>2</v>
      </c>
      <c r="B180" s="96"/>
      <c r="C180" s="114" t="s">
        <v>328</v>
      </c>
      <c r="D180" s="97" t="s">
        <v>329</v>
      </c>
      <c r="E180" s="120"/>
      <c r="F180" s="125">
        <v>87</v>
      </c>
      <c r="G180" s="100">
        <v>750000</v>
      </c>
      <c r="H180" s="126">
        <v>0</v>
      </c>
      <c r="I180" s="100">
        <v>0</v>
      </c>
    </row>
    <row r="181" spans="1:9" ht="56.25">
      <c r="A181" s="95">
        <v>3</v>
      </c>
      <c r="B181" s="96"/>
      <c r="C181" s="114" t="s">
        <v>330</v>
      </c>
      <c r="D181" s="97" t="s">
        <v>331</v>
      </c>
      <c r="E181" s="120"/>
      <c r="F181" s="125">
        <v>88</v>
      </c>
      <c r="G181" s="100">
        <v>150000</v>
      </c>
      <c r="H181" s="126">
        <v>0</v>
      </c>
      <c r="I181" s="100">
        <v>0</v>
      </c>
    </row>
    <row r="182" spans="1:9" ht="56.25">
      <c r="A182" s="95">
        <v>4</v>
      </c>
      <c r="B182" s="96"/>
      <c r="C182" s="114" t="s">
        <v>330</v>
      </c>
      <c r="D182" s="97" t="s">
        <v>332</v>
      </c>
      <c r="E182" s="120"/>
      <c r="F182" s="125">
        <v>89</v>
      </c>
      <c r="G182" s="100">
        <v>150000</v>
      </c>
      <c r="H182" s="126">
        <v>0</v>
      </c>
      <c r="I182" s="100">
        <v>0</v>
      </c>
    </row>
    <row r="183" spans="1:9" ht="45">
      <c r="A183" s="95">
        <v>5</v>
      </c>
      <c r="B183" s="96"/>
      <c r="C183" s="114" t="s">
        <v>323</v>
      </c>
      <c r="D183" s="97" t="s">
        <v>333</v>
      </c>
      <c r="E183" s="120"/>
      <c r="F183" s="125">
        <v>90</v>
      </c>
      <c r="G183" s="100">
        <v>150000</v>
      </c>
      <c r="H183" s="126">
        <v>0</v>
      </c>
      <c r="I183" s="100">
        <v>0</v>
      </c>
    </row>
    <row r="184" spans="1:9">
      <c r="A184" s="476" t="s">
        <v>208</v>
      </c>
      <c r="B184" s="476"/>
      <c r="C184" s="476"/>
      <c r="D184" s="476"/>
      <c r="E184" s="476"/>
      <c r="F184" s="476"/>
      <c r="G184" s="102">
        <f>SUM(G179:G183)</f>
        <v>1950000</v>
      </c>
      <c r="H184" s="121">
        <f>SUM(H179:H183)</f>
        <v>0</v>
      </c>
      <c r="I184" s="121">
        <f>SUM(I179:I183)</f>
        <v>0</v>
      </c>
    </row>
    <row r="185" spans="1:9">
      <c r="A185" s="104"/>
      <c r="B185" s="104"/>
      <c r="C185" s="105"/>
      <c r="D185" s="105"/>
      <c r="E185" s="111"/>
      <c r="F185" s="111"/>
      <c r="G185" s="108"/>
      <c r="H185" s="122"/>
      <c r="I185" s="122"/>
    </row>
    <row r="186" spans="1:9">
      <c r="A186" s="109" t="s">
        <v>209</v>
      </c>
      <c r="B186" s="110"/>
      <c r="C186" s="105"/>
      <c r="D186" s="105"/>
      <c r="E186" s="111"/>
      <c r="F186" s="122"/>
      <c r="G186" s="108"/>
    </row>
    <row r="187" spans="1:9">
      <c r="A187" s="111" t="s">
        <v>210</v>
      </c>
      <c r="B187" s="110"/>
      <c r="C187" s="105"/>
      <c r="D187" s="105"/>
      <c r="E187" s="123"/>
      <c r="F187" s="122"/>
      <c r="G187" s="108"/>
    </row>
    <row r="188" spans="1:9">
      <c r="A188" s="104"/>
      <c r="B188" s="105"/>
      <c r="C188" s="105"/>
      <c r="D188" s="105"/>
      <c r="E188" s="105"/>
      <c r="F188" s="105"/>
      <c r="G188" s="108"/>
      <c r="H188" s="124"/>
      <c r="I188" s="124"/>
    </row>
    <row r="189" spans="1:9">
      <c r="A189" s="479" t="s">
        <v>211</v>
      </c>
      <c r="B189" s="479"/>
      <c r="C189" s="479"/>
      <c r="D189" s="479"/>
      <c r="E189" s="479"/>
      <c r="F189" s="479"/>
      <c r="G189" s="479"/>
      <c r="H189" s="479"/>
      <c r="I189" s="479"/>
    </row>
    <row r="190" spans="1:9">
      <c r="A190" s="104"/>
      <c r="B190" s="105"/>
      <c r="C190" s="105"/>
      <c r="D190" s="105"/>
      <c r="E190" s="105"/>
      <c r="F190" s="105"/>
      <c r="G190" s="108"/>
      <c r="H190" s="124"/>
      <c r="I190" s="124"/>
    </row>
    <row r="191" spans="1:9">
      <c r="A191" s="480" t="s">
        <v>212</v>
      </c>
      <c r="B191" s="480"/>
      <c r="C191" s="480"/>
      <c r="D191" s="111"/>
      <c r="E191" s="105"/>
      <c r="F191" s="105"/>
      <c r="G191" s="502" t="s">
        <v>213</v>
      </c>
      <c r="H191" s="502"/>
      <c r="I191" s="502"/>
    </row>
    <row r="192" spans="1:9">
      <c r="A192" s="104"/>
      <c r="B192" s="105"/>
      <c r="C192" s="105"/>
      <c r="D192" s="105"/>
      <c r="E192" s="105"/>
      <c r="F192" s="105"/>
      <c r="G192" s="108"/>
      <c r="H192" s="124"/>
      <c r="I192" s="124"/>
    </row>
    <row r="193" spans="1:9">
      <c r="A193" s="104"/>
      <c r="B193" s="105"/>
      <c r="C193" s="105"/>
      <c r="D193" s="105"/>
      <c r="E193" s="105"/>
      <c r="F193" s="105"/>
      <c r="G193" s="108"/>
    </row>
    <row r="194" spans="1:9">
      <c r="A194" s="482" t="s">
        <v>214</v>
      </c>
      <c r="B194" s="482"/>
      <c r="C194" s="482"/>
      <c r="D194" s="105"/>
      <c r="E194" s="105"/>
      <c r="F194" s="105"/>
      <c r="G194" s="482" t="s">
        <v>215</v>
      </c>
      <c r="H194" s="482"/>
      <c r="I194" s="482"/>
    </row>
    <row r="195" spans="1:9">
      <c r="A195" s="480" t="s">
        <v>216</v>
      </c>
      <c r="B195" s="480"/>
      <c r="C195" s="480"/>
      <c r="D195" s="105"/>
      <c r="E195" s="105"/>
      <c r="F195" s="105"/>
      <c r="G195" s="502" t="s">
        <v>217</v>
      </c>
      <c r="H195" s="502"/>
      <c r="I195" s="502"/>
    </row>
    <row r="196" spans="1:9">
      <c r="A196" s="104"/>
      <c r="B196" s="104"/>
      <c r="C196" s="104"/>
      <c r="D196" s="105"/>
      <c r="E196" s="105"/>
      <c r="F196" s="105"/>
      <c r="G196" s="127"/>
      <c r="H196" s="127"/>
      <c r="I196" s="127"/>
    </row>
    <row r="197" spans="1:9">
      <c r="A197" s="104"/>
      <c r="B197" s="104"/>
      <c r="C197" s="104"/>
      <c r="D197" s="105"/>
      <c r="E197" s="105"/>
      <c r="F197" s="105"/>
      <c r="G197" s="127"/>
      <c r="H197" s="127"/>
      <c r="I197" s="127"/>
    </row>
    <row r="198" spans="1:9">
      <c r="A198" s="104"/>
      <c r="B198" s="104"/>
      <c r="C198" s="104"/>
      <c r="D198" s="105"/>
      <c r="E198" s="105"/>
      <c r="F198" s="105"/>
      <c r="G198" s="127"/>
      <c r="H198" s="127"/>
      <c r="I198" s="127"/>
    </row>
    <row r="199" spans="1:9">
      <c r="A199" s="104"/>
      <c r="B199" s="104"/>
      <c r="C199" s="104"/>
      <c r="D199" s="105"/>
      <c r="E199" s="105"/>
      <c r="F199" s="105"/>
      <c r="G199" s="127"/>
      <c r="H199" s="127"/>
      <c r="I199" s="127"/>
    </row>
    <row r="200" spans="1:9">
      <c r="A200" s="104"/>
      <c r="B200" s="104"/>
      <c r="C200" s="104"/>
      <c r="D200" s="105"/>
      <c r="E200" s="105"/>
      <c r="F200" s="105"/>
      <c r="G200" s="127"/>
      <c r="H200" s="127"/>
      <c r="I200" s="127"/>
    </row>
    <row r="201" spans="1:9">
      <c r="A201" s="104"/>
      <c r="B201" s="104"/>
      <c r="C201" s="104"/>
      <c r="D201" s="105"/>
      <c r="E201" s="105"/>
      <c r="F201" s="105"/>
      <c r="G201" s="127"/>
      <c r="H201" s="127"/>
      <c r="I201" s="127"/>
    </row>
    <row r="202" spans="1:9">
      <c r="A202" s="104"/>
      <c r="B202" s="104"/>
      <c r="C202" s="104"/>
      <c r="D202" s="105"/>
      <c r="E202" s="105"/>
      <c r="F202" s="105"/>
      <c r="G202" s="127"/>
      <c r="H202" s="127"/>
      <c r="I202" s="127"/>
    </row>
    <row r="203" spans="1:9">
      <c r="A203" s="104"/>
      <c r="B203" s="104"/>
      <c r="C203" s="104"/>
      <c r="D203" s="105"/>
      <c r="E203" s="105"/>
      <c r="F203" s="105"/>
      <c r="G203" s="127"/>
      <c r="H203" s="127"/>
      <c r="I203" s="127"/>
    </row>
    <row r="204" spans="1:9">
      <c r="A204" s="104"/>
      <c r="B204" s="104"/>
      <c r="C204" s="104"/>
      <c r="D204" s="105"/>
      <c r="E204" s="105"/>
      <c r="F204" s="105"/>
      <c r="G204" s="127"/>
      <c r="H204" s="127"/>
      <c r="I204" s="127"/>
    </row>
    <row r="205" spans="1:9">
      <c r="A205" s="104"/>
      <c r="B205" s="104"/>
      <c r="C205" s="104"/>
      <c r="D205" s="105"/>
      <c r="E205" s="105"/>
      <c r="F205" s="105"/>
      <c r="G205" s="127"/>
      <c r="H205" s="127"/>
      <c r="I205" s="127"/>
    </row>
    <row r="206" spans="1:9">
      <c r="A206" s="104"/>
      <c r="B206" s="104"/>
      <c r="C206" s="104"/>
      <c r="D206" s="105"/>
      <c r="E206" s="105"/>
      <c r="F206" s="105"/>
      <c r="G206" s="127"/>
      <c r="H206" s="127"/>
      <c r="I206" s="127"/>
    </row>
    <row r="213" spans="1:9">
      <c r="A213" s="468" t="s">
        <v>172</v>
      </c>
      <c r="B213" s="468"/>
      <c r="C213" s="468"/>
      <c r="D213" s="468"/>
      <c r="E213" s="468"/>
      <c r="F213" s="468"/>
      <c r="G213" s="468"/>
      <c r="H213" s="468"/>
      <c r="I213" s="468"/>
    </row>
    <row r="214" spans="1:9">
      <c r="A214" s="80"/>
      <c r="B214" s="80"/>
      <c r="C214" s="80"/>
      <c r="D214" s="116" t="s">
        <v>173</v>
      </c>
      <c r="E214" s="80"/>
      <c r="F214" s="80"/>
      <c r="G214" s="82"/>
    </row>
    <row r="215" spans="1:9">
      <c r="A215" s="80"/>
      <c r="B215" s="80"/>
      <c r="C215" s="80"/>
      <c r="D215" s="80"/>
      <c r="E215" s="80"/>
      <c r="F215" s="80"/>
      <c r="G215" s="82"/>
    </row>
    <row r="216" spans="1:9">
      <c r="A216" s="469" t="s">
        <v>174</v>
      </c>
      <c r="B216" s="469"/>
      <c r="C216" s="469"/>
      <c r="D216" s="89" t="s">
        <v>175</v>
      </c>
      <c r="E216" s="117"/>
      <c r="F216" s="117"/>
      <c r="G216" s="84"/>
    </row>
    <row r="217" spans="1:9">
      <c r="A217" s="469" t="s">
        <v>176</v>
      </c>
      <c r="B217" s="469"/>
      <c r="C217" s="469"/>
      <c r="D217" s="89" t="s">
        <v>307</v>
      </c>
      <c r="E217" s="117"/>
      <c r="F217" s="117"/>
      <c r="G217" s="84"/>
    </row>
    <row r="218" spans="1:9">
      <c r="A218" s="469" t="s">
        <v>178</v>
      </c>
      <c r="B218" s="469"/>
      <c r="C218" s="469"/>
      <c r="D218" s="89" t="s">
        <v>179</v>
      </c>
      <c r="E218" s="117"/>
      <c r="F218" s="117"/>
      <c r="G218" s="84"/>
    </row>
    <row r="219" spans="1:9">
      <c r="A219" s="469" t="s">
        <v>180</v>
      </c>
      <c r="B219" s="469"/>
      <c r="C219" s="469"/>
      <c r="D219" s="89" t="s">
        <v>334</v>
      </c>
      <c r="E219" s="117"/>
      <c r="F219" s="117"/>
      <c r="G219" s="84"/>
    </row>
    <row r="220" spans="1:9">
      <c r="A220" s="85"/>
      <c r="B220" s="470"/>
      <c r="C220" s="470"/>
      <c r="D220" s="85"/>
      <c r="E220" s="117"/>
      <c r="F220" s="484"/>
      <c r="G220" s="484"/>
    </row>
    <row r="221" spans="1:9">
      <c r="A221" s="87" t="s">
        <v>182</v>
      </c>
      <c r="B221" s="87"/>
      <c r="C221" s="87"/>
      <c r="D221" s="87"/>
      <c r="E221" s="87"/>
      <c r="F221" s="87"/>
      <c r="G221" s="88"/>
    </row>
    <row r="222" spans="1:9">
      <c r="A222" s="87" t="s">
        <v>183</v>
      </c>
      <c r="B222" s="87"/>
      <c r="C222" s="87"/>
      <c r="D222" s="87"/>
      <c r="E222" s="87"/>
      <c r="F222" s="87"/>
      <c r="G222" s="88"/>
    </row>
    <row r="223" spans="1:9">
      <c r="A223" s="87" t="s">
        <v>184</v>
      </c>
      <c r="B223" s="87"/>
      <c r="C223" s="87"/>
      <c r="D223" s="87"/>
      <c r="E223" s="87"/>
      <c r="F223" s="87"/>
      <c r="G223" s="88"/>
    </row>
    <row r="224" spans="1:9">
      <c r="A224" s="89"/>
      <c r="B224" s="89"/>
      <c r="C224" s="89"/>
      <c r="D224" s="89"/>
      <c r="E224" s="89"/>
      <c r="F224" s="89"/>
      <c r="G224" s="83"/>
    </row>
    <row r="225" spans="1:9">
      <c r="A225" s="477" t="s">
        <v>185</v>
      </c>
      <c r="B225" s="477" t="s">
        <v>186</v>
      </c>
      <c r="C225" s="477" t="s">
        <v>187</v>
      </c>
      <c r="D225" s="477" t="s">
        <v>188</v>
      </c>
      <c r="E225" s="477" t="s">
        <v>189</v>
      </c>
      <c r="F225" s="477"/>
      <c r="G225" s="478" t="s">
        <v>166</v>
      </c>
      <c r="H225" s="485" t="s">
        <v>190</v>
      </c>
      <c r="I225" s="486"/>
    </row>
    <row r="226" spans="1:9">
      <c r="A226" s="477"/>
      <c r="B226" s="477"/>
      <c r="C226" s="477"/>
      <c r="D226" s="477"/>
      <c r="E226" s="477"/>
      <c r="F226" s="477"/>
      <c r="G226" s="478"/>
      <c r="H226" s="487" t="s">
        <v>191</v>
      </c>
      <c r="I226" s="488"/>
    </row>
    <row r="227" spans="1:9">
      <c r="A227" s="477"/>
      <c r="B227" s="477"/>
      <c r="C227" s="477"/>
      <c r="D227" s="477"/>
      <c r="E227" s="91" t="s">
        <v>192</v>
      </c>
      <c r="F227" s="91" t="s">
        <v>193</v>
      </c>
      <c r="G227" s="478"/>
      <c r="H227" s="91" t="s">
        <v>194</v>
      </c>
      <c r="I227" s="91" t="s">
        <v>195</v>
      </c>
    </row>
    <row r="228" spans="1:9">
      <c r="A228" s="91" t="s">
        <v>196</v>
      </c>
      <c r="B228" s="91" t="s">
        <v>197</v>
      </c>
      <c r="C228" s="91" t="s">
        <v>198</v>
      </c>
      <c r="D228" s="118" t="s">
        <v>199</v>
      </c>
      <c r="E228" s="118" t="s">
        <v>200</v>
      </c>
      <c r="F228" s="118" t="s">
        <v>201</v>
      </c>
      <c r="G228" s="93" t="s">
        <v>202</v>
      </c>
      <c r="H228" s="119" t="s">
        <v>203</v>
      </c>
      <c r="I228" s="119" t="s">
        <v>204</v>
      </c>
    </row>
    <row r="229" spans="1:9" ht="45">
      <c r="A229" s="95">
        <v>1</v>
      </c>
      <c r="B229" s="96" t="s">
        <v>335</v>
      </c>
      <c r="C229" s="114" t="s">
        <v>336</v>
      </c>
      <c r="D229" s="97" t="s">
        <v>337</v>
      </c>
      <c r="E229" s="120"/>
      <c r="F229" s="125">
        <v>91</v>
      </c>
      <c r="G229" s="100">
        <v>900000</v>
      </c>
      <c r="H229" s="126">
        <v>0</v>
      </c>
      <c r="I229" s="100">
        <f>5%*G229</f>
        <v>45000</v>
      </c>
    </row>
    <row r="230" spans="1:9" ht="56.25">
      <c r="A230" s="95">
        <v>2</v>
      </c>
      <c r="B230" s="96"/>
      <c r="C230" s="114" t="s">
        <v>330</v>
      </c>
      <c r="D230" s="97" t="s">
        <v>338</v>
      </c>
      <c r="E230" s="120"/>
      <c r="F230" s="125">
        <v>92</v>
      </c>
      <c r="G230" s="100">
        <v>100000</v>
      </c>
      <c r="H230" s="126">
        <v>0</v>
      </c>
      <c r="I230" s="100">
        <f>5%*G230</f>
        <v>5000</v>
      </c>
    </row>
    <row r="231" spans="1:9" ht="56.25">
      <c r="A231" s="95">
        <v>3</v>
      </c>
      <c r="B231" s="96"/>
      <c r="C231" s="114" t="s">
        <v>330</v>
      </c>
      <c r="D231" s="97" t="s">
        <v>339</v>
      </c>
      <c r="E231" s="120"/>
      <c r="F231" s="125">
        <v>93</v>
      </c>
      <c r="G231" s="100">
        <v>100000</v>
      </c>
      <c r="H231" s="126">
        <v>0</v>
      </c>
      <c r="I231" s="100">
        <f>5%*G231</f>
        <v>5000</v>
      </c>
    </row>
    <row r="232" spans="1:9" ht="45">
      <c r="A232" s="95">
        <v>4</v>
      </c>
      <c r="B232" s="96"/>
      <c r="C232" s="114" t="s">
        <v>340</v>
      </c>
      <c r="D232" s="97" t="s">
        <v>341</v>
      </c>
      <c r="E232" s="120"/>
      <c r="F232" s="125">
        <v>94</v>
      </c>
      <c r="G232" s="100">
        <v>50000</v>
      </c>
      <c r="H232" s="126">
        <v>0</v>
      </c>
      <c r="I232" s="100">
        <f>5%*G232</f>
        <v>2500</v>
      </c>
    </row>
    <row r="233" spans="1:9">
      <c r="A233" s="476" t="s">
        <v>208</v>
      </c>
      <c r="B233" s="476"/>
      <c r="C233" s="476"/>
      <c r="D233" s="476"/>
      <c r="E233" s="476"/>
      <c r="F233" s="476"/>
      <c r="G233" s="102">
        <f>SUM(G229:G232)</f>
        <v>1150000</v>
      </c>
      <c r="H233" s="121">
        <f>SUM(H229:H232)</f>
        <v>0</v>
      </c>
      <c r="I233" s="121">
        <f>SUM(I229:I232)</f>
        <v>57500</v>
      </c>
    </row>
    <row r="234" spans="1:9">
      <c r="A234" s="104"/>
      <c r="B234" s="104"/>
      <c r="C234" s="105"/>
      <c r="D234" s="105"/>
      <c r="E234" s="111"/>
      <c r="F234" s="111"/>
      <c r="G234" s="108"/>
      <c r="H234" s="122"/>
      <c r="I234" s="122"/>
    </row>
    <row r="235" spans="1:9">
      <c r="A235" s="109" t="s">
        <v>209</v>
      </c>
      <c r="B235" s="110"/>
      <c r="C235" s="105"/>
      <c r="D235" s="105"/>
      <c r="E235" s="111"/>
      <c r="F235" s="122"/>
      <c r="G235" s="108"/>
    </row>
    <row r="236" spans="1:9">
      <c r="A236" s="111" t="s">
        <v>210</v>
      </c>
      <c r="B236" s="110"/>
      <c r="C236" s="105"/>
      <c r="D236" s="105"/>
      <c r="E236" s="123"/>
      <c r="F236" s="122"/>
      <c r="G236" s="108"/>
    </row>
    <row r="237" spans="1:9">
      <c r="A237" s="104"/>
      <c r="B237" s="105"/>
      <c r="C237" s="105"/>
      <c r="D237" s="105"/>
      <c r="E237" s="105"/>
      <c r="F237" s="105"/>
      <c r="G237" s="108"/>
      <c r="H237" s="124"/>
      <c r="I237" s="124"/>
    </row>
    <row r="238" spans="1:9">
      <c r="A238" s="479" t="s">
        <v>211</v>
      </c>
      <c r="B238" s="479"/>
      <c r="C238" s="479"/>
      <c r="D238" s="479"/>
      <c r="E238" s="479"/>
      <c r="F238" s="479"/>
      <c r="G238" s="479"/>
      <c r="H238" s="479"/>
      <c r="I238" s="479"/>
    </row>
    <row r="239" spans="1:9">
      <c r="A239" s="104"/>
      <c r="B239" s="105"/>
      <c r="C239" s="105"/>
      <c r="D239" s="105"/>
      <c r="E239" s="105"/>
      <c r="F239" s="105"/>
      <c r="G239" s="108"/>
      <c r="H239" s="124"/>
      <c r="I239" s="124"/>
    </row>
    <row r="240" spans="1:9">
      <c r="A240" s="480" t="s">
        <v>212</v>
      </c>
      <c r="B240" s="480"/>
      <c r="C240" s="480"/>
      <c r="D240" s="111"/>
      <c r="E240" s="105"/>
      <c r="F240" s="105"/>
      <c r="G240" s="502" t="s">
        <v>213</v>
      </c>
      <c r="H240" s="502"/>
      <c r="I240" s="502"/>
    </row>
    <row r="241" spans="1:9">
      <c r="A241" s="104"/>
      <c r="B241" s="105"/>
      <c r="C241" s="105"/>
      <c r="D241" s="105"/>
      <c r="E241" s="105"/>
      <c r="F241" s="105"/>
      <c r="G241" s="108"/>
      <c r="H241" s="124"/>
      <c r="I241" s="124"/>
    </row>
    <row r="242" spans="1:9">
      <c r="A242" s="104"/>
      <c r="B242" s="105"/>
      <c r="C242" s="105"/>
      <c r="D242" s="105"/>
      <c r="E242" s="105"/>
      <c r="F242" s="105"/>
      <c r="G242" s="108"/>
    </row>
    <row r="243" spans="1:9">
      <c r="A243" s="482" t="s">
        <v>214</v>
      </c>
      <c r="B243" s="482"/>
      <c r="C243" s="482"/>
      <c r="D243" s="105"/>
      <c r="E243" s="105"/>
      <c r="F243" s="105"/>
      <c r="G243" s="482" t="s">
        <v>215</v>
      </c>
      <c r="H243" s="482"/>
      <c r="I243" s="482"/>
    </row>
    <row r="244" spans="1:9">
      <c r="A244" s="480" t="s">
        <v>216</v>
      </c>
      <c r="B244" s="480"/>
      <c r="C244" s="480"/>
      <c r="D244" s="105"/>
      <c r="E244" s="105"/>
      <c r="F244" s="105"/>
      <c r="G244" s="502" t="s">
        <v>217</v>
      </c>
      <c r="H244" s="502"/>
      <c r="I244" s="502"/>
    </row>
    <row r="245" spans="1:9">
      <c r="A245" s="104"/>
      <c r="B245" s="104"/>
      <c r="C245" s="104"/>
      <c r="D245" s="105"/>
      <c r="E245" s="105"/>
      <c r="F245" s="105"/>
      <c r="G245" s="127"/>
      <c r="H245" s="127"/>
      <c r="I245" s="127"/>
    </row>
    <row r="246" spans="1:9">
      <c r="A246" s="104"/>
      <c r="B246" s="104"/>
      <c r="C246" s="104"/>
      <c r="D246" s="105"/>
      <c r="E246" s="105"/>
      <c r="F246" s="105"/>
      <c r="G246" s="127"/>
      <c r="H246" s="127"/>
      <c r="I246" s="127"/>
    </row>
    <row r="247" spans="1:9">
      <c r="A247" s="104"/>
      <c r="B247" s="104"/>
      <c r="C247" s="104"/>
      <c r="D247" s="105"/>
      <c r="E247" s="105"/>
      <c r="F247" s="105"/>
      <c r="G247" s="127"/>
      <c r="H247" s="127"/>
      <c r="I247" s="127"/>
    </row>
    <row r="248" spans="1:9">
      <c r="A248" s="104"/>
      <c r="B248" s="104"/>
      <c r="C248" s="104"/>
      <c r="D248" s="105"/>
      <c r="E248" s="105"/>
      <c r="F248" s="105"/>
      <c r="G248" s="127"/>
      <c r="H248" s="127"/>
      <c r="I248" s="127"/>
    </row>
    <row r="249" spans="1:9">
      <c r="A249" s="104"/>
      <c r="B249" s="104"/>
      <c r="C249" s="104"/>
      <c r="D249" s="105"/>
      <c r="E249" s="105"/>
      <c r="F249" s="105"/>
      <c r="G249" s="127"/>
      <c r="H249" s="127"/>
      <c r="I249" s="127"/>
    </row>
    <row r="250" spans="1:9">
      <c r="A250" s="104"/>
      <c r="B250" s="104"/>
      <c r="C250" s="104"/>
      <c r="D250" s="105"/>
      <c r="E250" s="105"/>
      <c r="F250" s="105"/>
      <c r="G250" s="127"/>
      <c r="H250" s="127"/>
      <c r="I250" s="127"/>
    </row>
    <row r="251" spans="1:9">
      <c r="A251" s="104"/>
      <c r="B251" s="104"/>
      <c r="C251" s="104"/>
      <c r="D251" s="105"/>
      <c r="E251" s="105"/>
      <c r="F251" s="105"/>
      <c r="G251" s="127"/>
      <c r="H251" s="127"/>
      <c r="I251" s="127"/>
    </row>
    <row r="252" spans="1:9">
      <c r="A252" s="104"/>
      <c r="B252" s="104"/>
      <c r="C252" s="104"/>
      <c r="D252" s="105"/>
      <c r="E252" s="105"/>
      <c r="F252" s="105"/>
      <c r="G252" s="127"/>
      <c r="H252" s="127"/>
      <c r="I252" s="127"/>
    </row>
    <row r="253" spans="1:9">
      <c r="A253" s="104"/>
      <c r="B253" s="104"/>
      <c r="C253" s="104"/>
      <c r="D253" s="105"/>
      <c r="E253" s="105"/>
      <c r="F253" s="105"/>
      <c r="G253" s="127"/>
      <c r="H253" s="127"/>
      <c r="I253" s="127"/>
    </row>
    <row r="254" spans="1:9">
      <c r="A254" s="104"/>
      <c r="B254" s="104"/>
      <c r="C254" s="104"/>
      <c r="D254" s="105"/>
      <c r="E254" s="105"/>
      <c r="F254" s="105"/>
      <c r="G254" s="127"/>
      <c r="H254" s="127"/>
      <c r="I254" s="127"/>
    </row>
    <row r="255" spans="1:9">
      <c r="A255" s="104"/>
      <c r="B255" s="104"/>
      <c r="C255" s="104"/>
      <c r="D255" s="105"/>
      <c r="E255" s="105"/>
      <c r="F255" s="105"/>
      <c r="G255" s="127"/>
      <c r="H255" s="127"/>
      <c r="I255" s="127"/>
    </row>
    <row r="265" spans="1:9">
      <c r="A265" s="468" t="s">
        <v>172</v>
      </c>
      <c r="B265" s="468"/>
      <c r="C265" s="468"/>
      <c r="D265" s="468"/>
      <c r="E265" s="468"/>
      <c r="F265" s="468"/>
      <c r="G265" s="468"/>
      <c r="H265" s="468"/>
      <c r="I265" s="468"/>
    </row>
    <row r="266" spans="1:9">
      <c r="A266" s="80"/>
      <c r="B266" s="80"/>
      <c r="C266" s="80"/>
      <c r="D266" s="116" t="s">
        <v>173</v>
      </c>
      <c r="E266" s="80"/>
      <c r="F266" s="80"/>
      <c r="G266" s="82"/>
    </row>
    <row r="267" spans="1:9">
      <c r="A267" s="80"/>
      <c r="B267" s="80"/>
      <c r="C267" s="80"/>
      <c r="D267" s="80"/>
      <c r="E267" s="80"/>
      <c r="F267" s="80"/>
      <c r="G267" s="82"/>
    </row>
    <row r="268" spans="1:9">
      <c r="A268" s="469" t="s">
        <v>174</v>
      </c>
      <c r="B268" s="469"/>
      <c r="C268" s="469"/>
      <c r="D268" s="89" t="s">
        <v>175</v>
      </c>
      <c r="E268" s="117"/>
      <c r="F268" s="117"/>
      <c r="G268" s="84"/>
    </row>
    <row r="269" spans="1:9">
      <c r="A269" s="469" t="s">
        <v>176</v>
      </c>
      <c r="B269" s="469"/>
      <c r="C269" s="469"/>
      <c r="D269" s="89" t="s">
        <v>307</v>
      </c>
      <c r="E269" s="117"/>
      <c r="F269" s="117"/>
      <c r="G269" s="84"/>
    </row>
    <row r="270" spans="1:9">
      <c r="A270" s="469" t="s">
        <v>178</v>
      </c>
      <c r="B270" s="469"/>
      <c r="C270" s="469"/>
      <c r="D270" s="89" t="s">
        <v>179</v>
      </c>
      <c r="E270" s="117"/>
      <c r="F270" s="117"/>
      <c r="G270" s="84"/>
    </row>
    <row r="271" spans="1:9">
      <c r="A271" s="469" t="s">
        <v>180</v>
      </c>
      <c r="B271" s="469"/>
      <c r="C271" s="469"/>
      <c r="D271" s="89" t="s">
        <v>342</v>
      </c>
      <c r="E271" s="117"/>
      <c r="F271" s="117"/>
      <c r="G271" s="84"/>
    </row>
    <row r="272" spans="1:9">
      <c r="A272" s="85"/>
      <c r="B272" s="470"/>
      <c r="C272" s="470"/>
      <c r="D272" s="85"/>
      <c r="E272" s="117"/>
      <c r="F272" s="484"/>
      <c r="G272" s="484"/>
    </row>
    <row r="273" spans="1:9">
      <c r="A273" s="87" t="s">
        <v>182</v>
      </c>
      <c r="B273" s="87"/>
      <c r="C273" s="87"/>
      <c r="D273" s="87"/>
      <c r="E273" s="87"/>
      <c r="F273" s="87"/>
      <c r="G273" s="88"/>
    </row>
    <row r="274" spans="1:9">
      <c r="A274" s="87" t="s">
        <v>183</v>
      </c>
      <c r="B274" s="87"/>
      <c r="C274" s="87"/>
      <c r="D274" s="87"/>
      <c r="E274" s="87"/>
      <c r="F274" s="87"/>
      <c r="G274" s="88"/>
    </row>
    <row r="275" spans="1:9">
      <c r="A275" s="87" t="s">
        <v>184</v>
      </c>
      <c r="B275" s="87"/>
      <c r="C275" s="87"/>
      <c r="D275" s="87"/>
      <c r="E275" s="87"/>
      <c r="F275" s="87"/>
      <c r="G275" s="88"/>
    </row>
    <row r="276" spans="1:9">
      <c r="A276" s="89"/>
      <c r="B276" s="89"/>
      <c r="C276" s="89"/>
      <c r="D276" s="89"/>
      <c r="E276" s="89"/>
      <c r="F276" s="89"/>
      <c r="G276" s="83"/>
    </row>
    <row r="277" spans="1:9">
      <c r="A277" s="477" t="s">
        <v>185</v>
      </c>
      <c r="B277" s="477" t="s">
        <v>186</v>
      </c>
      <c r="C277" s="477" t="s">
        <v>187</v>
      </c>
      <c r="D277" s="477" t="s">
        <v>188</v>
      </c>
      <c r="E277" s="477" t="s">
        <v>189</v>
      </c>
      <c r="F277" s="477"/>
      <c r="G277" s="478" t="s">
        <v>166</v>
      </c>
      <c r="H277" s="485" t="s">
        <v>190</v>
      </c>
      <c r="I277" s="486"/>
    </row>
    <row r="278" spans="1:9">
      <c r="A278" s="477"/>
      <c r="B278" s="477"/>
      <c r="C278" s="477"/>
      <c r="D278" s="477"/>
      <c r="E278" s="477"/>
      <c r="F278" s="477"/>
      <c r="G278" s="478"/>
      <c r="H278" s="487" t="s">
        <v>191</v>
      </c>
      <c r="I278" s="488"/>
    </row>
    <row r="279" spans="1:9">
      <c r="A279" s="477"/>
      <c r="B279" s="477"/>
      <c r="C279" s="477"/>
      <c r="D279" s="477"/>
      <c r="E279" s="91" t="s">
        <v>192</v>
      </c>
      <c r="F279" s="91" t="s">
        <v>193</v>
      </c>
      <c r="G279" s="478"/>
      <c r="H279" s="91" t="s">
        <v>194</v>
      </c>
      <c r="I279" s="91" t="s">
        <v>195</v>
      </c>
    </row>
    <row r="280" spans="1:9">
      <c r="A280" s="91" t="s">
        <v>196</v>
      </c>
      <c r="B280" s="91" t="s">
        <v>197</v>
      </c>
      <c r="C280" s="91" t="s">
        <v>198</v>
      </c>
      <c r="D280" s="118" t="s">
        <v>199</v>
      </c>
      <c r="E280" s="118" t="s">
        <v>200</v>
      </c>
      <c r="F280" s="118" t="s">
        <v>201</v>
      </c>
      <c r="G280" s="93" t="s">
        <v>202</v>
      </c>
      <c r="H280" s="119" t="s">
        <v>203</v>
      </c>
      <c r="I280" s="119" t="s">
        <v>204</v>
      </c>
    </row>
    <row r="281" spans="1:9" ht="45">
      <c r="A281" s="95">
        <v>1</v>
      </c>
      <c r="B281" s="96" t="s">
        <v>343</v>
      </c>
      <c r="C281" s="114" t="s">
        <v>344</v>
      </c>
      <c r="D281" s="97" t="s">
        <v>345</v>
      </c>
      <c r="E281" s="120"/>
      <c r="F281" s="125">
        <v>95</v>
      </c>
      <c r="G281" s="100">
        <v>450000</v>
      </c>
      <c r="H281" s="126">
        <v>0</v>
      </c>
      <c r="I281" s="126">
        <v>0</v>
      </c>
    </row>
    <row r="282" spans="1:9" ht="45">
      <c r="A282" s="95">
        <v>2</v>
      </c>
      <c r="B282" s="96"/>
      <c r="C282" s="114" t="s">
        <v>346</v>
      </c>
      <c r="D282" s="97" t="s">
        <v>347</v>
      </c>
      <c r="E282" s="120"/>
      <c r="F282" s="125">
        <v>96</v>
      </c>
      <c r="G282" s="100">
        <v>150000</v>
      </c>
      <c r="H282" s="126">
        <v>0</v>
      </c>
      <c r="I282" s="126">
        <v>0</v>
      </c>
    </row>
    <row r="283" spans="1:9" ht="45">
      <c r="A283" s="95">
        <v>3</v>
      </c>
      <c r="B283" s="96"/>
      <c r="C283" s="114" t="s">
        <v>348</v>
      </c>
      <c r="D283" s="97" t="s">
        <v>349</v>
      </c>
      <c r="E283" s="120"/>
      <c r="F283" s="125">
        <v>97</v>
      </c>
      <c r="G283" s="100">
        <v>750000</v>
      </c>
      <c r="H283" s="126">
        <v>0</v>
      </c>
      <c r="I283" s="126">
        <v>0</v>
      </c>
    </row>
    <row r="284" spans="1:9" ht="56.25">
      <c r="A284" s="95">
        <v>4</v>
      </c>
      <c r="B284" s="96"/>
      <c r="C284" s="114" t="s">
        <v>330</v>
      </c>
      <c r="D284" s="97" t="s">
        <v>350</v>
      </c>
      <c r="E284" s="120"/>
      <c r="F284" s="125">
        <v>98</v>
      </c>
      <c r="G284" s="100">
        <v>300000</v>
      </c>
      <c r="H284" s="126">
        <v>0</v>
      </c>
      <c r="I284" s="126">
        <v>0</v>
      </c>
    </row>
    <row r="285" spans="1:9" ht="56.25">
      <c r="A285" s="95">
        <v>5</v>
      </c>
      <c r="B285" s="96"/>
      <c r="C285" s="114" t="s">
        <v>330</v>
      </c>
      <c r="D285" s="97" t="s">
        <v>351</v>
      </c>
      <c r="E285" s="120"/>
      <c r="F285" s="125">
        <v>99</v>
      </c>
      <c r="G285" s="100">
        <v>300000</v>
      </c>
      <c r="H285" s="126" t="s">
        <v>246</v>
      </c>
      <c r="I285" s="126" t="s">
        <v>246</v>
      </c>
    </row>
    <row r="286" spans="1:9" ht="45">
      <c r="A286" s="95">
        <v>6</v>
      </c>
      <c r="B286" s="96"/>
      <c r="C286" s="114" t="s">
        <v>340</v>
      </c>
      <c r="D286" s="97" t="s">
        <v>352</v>
      </c>
      <c r="E286" s="120"/>
      <c r="F286" s="125">
        <v>100</v>
      </c>
      <c r="G286" s="100">
        <v>150000</v>
      </c>
      <c r="H286" s="126" t="s">
        <v>246</v>
      </c>
      <c r="I286" s="126" t="s">
        <v>246</v>
      </c>
    </row>
    <row r="287" spans="1:9">
      <c r="A287" s="476" t="s">
        <v>208</v>
      </c>
      <c r="B287" s="476"/>
      <c r="C287" s="476"/>
      <c r="D287" s="476"/>
      <c r="E287" s="476"/>
      <c r="F287" s="476"/>
      <c r="G287" s="102">
        <f>SUM(G281:G286)</f>
        <v>2100000</v>
      </c>
      <c r="H287" s="121">
        <f>SUM(H281:H284)</f>
        <v>0</v>
      </c>
      <c r="I287" s="121">
        <f>SUM(I281:I284)</f>
        <v>0</v>
      </c>
    </row>
    <row r="288" spans="1:9">
      <c r="A288" s="104"/>
      <c r="B288" s="104"/>
      <c r="C288" s="105"/>
      <c r="D288" s="105"/>
      <c r="E288" s="111"/>
      <c r="F288" s="111"/>
      <c r="G288" s="108"/>
      <c r="H288" s="122"/>
      <c r="I288" s="122"/>
    </row>
    <row r="289" spans="1:9">
      <c r="A289" s="109" t="s">
        <v>209</v>
      </c>
      <c r="B289" s="110"/>
      <c r="C289" s="105"/>
      <c r="D289" s="105"/>
      <c r="E289" s="111"/>
      <c r="F289" s="122"/>
      <c r="G289" s="108"/>
    </row>
    <row r="290" spans="1:9">
      <c r="A290" s="111" t="s">
        <v>210</v>
      </c>
      <c r="B290" s="110"/>
      <c r="C290" s="105"/>
      <c r="D290" s="105"/>
      <c r="E290" s="123"/>
      <c r="F290" s="122"/>
      <c r="G290" s="108"/>
    </row>
    <row r="291" spans="1:9">
      <c r="A291" s="104"/>
      <c r="B291" s="105"/>
      <c r="C291" s="105"/>
      <c r="D291" s="105"/>
      <c r="E291" s="105"/>
      <c r="F291" s="105"/>
      <c r="G291" s="108"/>
      <c r="H291" s="124"/>
      <c r="I291" s="124"/>
    </row>
    <row r="292" spans="1:9">
      <c r="A292" s="479" t="s">
        <v>211</v>
      </c>
      <c r="B292" s="479"/>
      <c r="C292" s="479"/>
      <c r="D292" s="479"/>
      <c r="E292" s="479"/>
      <c r="F292" s="479"/>
      <c r="G292" s="479"/>
      <c r="H292" s="479"/>
      <c r="I292" s="479"/>
    </row>
    <row r="293" spans="1:9">
      <c r="A293" s="104"/>
      <c r="B293" s="105"/>
      <c r="C293" s="105"/>
      <c r="D293" s="105"/>
      <c r="E293" s="105"/>
      <c r="F293" s="105"/>
      <c r="G293" s="108"/>
      <c r="H293" s="124"/>
      <c r="I293" s="124"/>
    </row>
    <row r="294" spans="1:9">
      <c r="A294" s="480" t="s">
        <v>212</v>
      </c>
      <c r="B294" s="480"/>
      <c r="C294" s="480"/>
      <c r="D294" s="111"/>
      <c r="E294" s="105"/>
      <c r="F294" s="105"/>
      <c r="G294" s="502" t="s">
        <v>213</v>
      </c>
      <c r="H294" s="502"/>
      <c r="I294" s="502"/>
    </row>
    <row r="295" spans="1:9">
      <c r="A295" s="104"/>
      <c r="B295" s="105"/>
      <c r="C295" s="105"/>
      <c r="D295" s="105"/>
      <c r="E295" s="105"/>
      <c r="F295" s="105"/>
      <c r="G295" s="108"/>
      <c r="H295" s="124"/>
      <c r="I295" s="124"/>
    </row>
    <row r="296" spans="1:9">
      <c r="A296" s="104"/>
      <c r="B296" s="105"/>
      <c r="C296" s="105"/>
      <c r="D296" s="105"/>
      <c r="E296" s="105"/>
      <c r="F296" s="105"/>
      <c r="G296" s="108"/>
    </row>
    <row r="297" spans="1:9">
      <c r="A297" s="482" t="s">
        <v>214</v>
      </c>
      <c r="B297" s="482"/>
      <c r="C297" s="482"/>
      <c r="D297" s="105"/>
      <c r="E297" s="105"/>
      <c r="F297" s="105"/>
      <c r="G297" s="482" t="s">
        <v>215</v>
      </c>
      <c r="H297" s="482"/>
      <c r="I297" s="482"/>
    </row>
    <row r="298" spans="1:9">
      <c r="A298" s="480" t="s">
        <v>216</v>
      </c>
      <c r="B298" s="480"/>
      <c r="C298" s="480"/>
      <c r="D298" s="105"/>
      <c r="E298" s="105"/>
      <c r="F298" s="105"/>
      <c r="G298" s="502" t="s">
        <v>217</v>
      </c>
      <c r="H298" s="502"/>
      <c r="I298" s="502"/>
    </row>
    <row r="299" spans="1:9">
      <c r="A299" s="104"/>
      <c r="B299" s="104"/>
      <c r="C299" s="104"/>
      <c r="D299" s="105"/>
      <c r="E299" s="105"/>
      <c r="F299" s="105"/>
      <c r="G299" s="127"/>
      <c r="H299" s="127"/>
      <c r="I299" s="127"/>
    </row>
    <row r="300" spans="1:9">
      <c r="A300" s="104"/>
      <c r="B300" s="104"/>
      <c r="C300" s="104"/>
      <c r="D300" s="105"/>
      <c r="E300" s="105"/>
      <c r="F300" s="105"/>
      <c r="G300" s="127"/>
      <c r="H300" s="127"/>
      <c r="I300" s="127"/>
    </row>
    <row r="301" spans="1:9">
      <c r="A301" s="104"/>
      <c r="B301" s="104"/>
      <c r="C301" s="104"/>
      <c r="D301" s="105"/>
      <c r="E301" s="105"/>
      <c r="F301" s="105"/>
      <c r="G301" s="127"/>
      <c r="H301" s="127"/>
      <c r="I301" s="127"/>
    </row>
    <row r="302" spans="1:9">
      <c r="A302" s="104"/>
      <c r="B302" s="104"/>
      <c r="C302" s="104"/>
      <c r="D302" s="105"/>
      <c r="E302" s="105"/>
      <c r="F302" s="105"/>
      <c r="G302" s="127"/>
      <c r="H302" s="127"/>
      <c r="I302" s="127"/>
    </row>
    <row r="303" spans="1:9">
      <c r="A303" s="104"/>
      <c r="B303" s="104"/>
      <c r="C303" s="104"/>
      <c r="D303" s="105"/>
      <c r="E303" s="105"/>
      <c r="F303" s="105"/>
      <c r="G303" s="127"/>
      <c r="H303" s="127"/>
      <c r="I303" s="127"/>
    </row>
    <row r="304" spans="1:9">
      <c r="A304" s="104"/>
      <c r="B304" s="104"/>
      <c r="C304" s="104"/>
      <c r="D304" s="105"/>
      <c r="E304" s="105"/>
      <c r="F304" s="105"/>
      <c r="G304" s="127"/>
      <c r="H304" s="127"/>
      <c r="I304" s="127"/>
    </row>
  </sheetData>
  <mergeCells count="138">
    <mergeCell ref="A297:C297"/>
    <mergeCell ref="G297:I297"/>
    <mergeCell ref="A298:C298"/>
    <mergeCell ref="G298:I298"/>
    <mergeCell ref="G277:G279"/>
    <mergeCell ref="H277:I277"/>
    <mergeCell ref="H278:I278"/>
    <mergeCell ref="A287:F287"/>
    <mergeCell ref="A292:I292"/>
    <mergeCell ref="A294:C294"/>
    <mergeCell ref="G294:I294"/>
    <mergeCell ref="A269:C269"/>
    <mergeCell ref="A270:C270"/>
    <mergeCell ref="A271:C271"/>
    <mergeCell ref="B272:C272"/>
    <mergeCell ref="F272:G272"/>
    <mergeCell ref="A277:A279"/>
    <mergeCell ref="B277:B279"/>
    <mergeCell ref="C277:C279"/>
    <mergeCell ref="D277:D279"/>
    <mergeCell ref="E277:F278"/>
    <mergeCell ref="A243:C243"/>
    <mergeCell ref="G243:I243"/>
    <mergeCell ref="A244:C244"/>
    <mergeCell ref="G244:I244"/>
    <mergeCell ref="A265:I265"/>
    <mergeCell ref="A268:C268"/>
    <mergeCell ref="G225:G227"/>
    <mergeCell ref="H225:I225"/>
    <mergeCell ref="H226:I226"/>
    <mergeCell ref="A233:F233"/>
    <mergeCell ref="A238:I238"/>
    <mergeCell ref="A240:C240"/>
    <mergeCell ref="G240:I240"/>
    <mergeCell ref="A217:C217"/>
    <mergeCell ref="A218:C218"/>
    <mergeCell ref="A219:C219"/>
    <mergeCell ref="B220:C220"/>
    <mergeCell ref="F220:G220"/>
    <mergeCell ref="A225:A227"/>
    <mergeCell ref="B225:B227"/>
    <mergeCell ref="C225:C227"/>
    <mergeCell ref="D225:D227"/>
    <mergeCell ref="E225:F226"/>
    <mergeCell ref="A194:C194"/>
    <mergeCell ref="G194:I194"/>
    <mergeCell ref="A195:C195"/>
    <mergeCell ref="G195:I195"/>
    <mergeCell ref="A213:I213"/>
    <mergeCell ref="A216:C216"/>
    <mergeCell ref="G175:G177"/>
    <mergeCell ref="H175:I175"/>
    <mergeCell ref="H176:I176"/>
    <mergeCell ref="A184:F184"/>
    <mergeCell ref="A189:I189"/>
    <mergeCell ref="A191:C191"/>
    <mergeCell ref="G191:I191"/>
    <mergeCell ref="A167:C167"/>
    <mergeCell ref="A168:C168"/>
    <mergeCell ref="A169:C169"/>
    <mergeCell ref="B170:C170"/>
    <mergeCell ref="F170:G170"/>
    <mergeCell ref="A175:A177"/>
    <mergeCell ref="B175:B177"/>
    <mergeCell ref="C175:C177"/>
    <mergeCell ref="D175:D177"/>
    <mergeCell ref="E175:F176"/>
    <mergeCell ref="A144:C144"/>
    <mergeCell ref="G144:I144"/>
    <mergeCell ref="A145:C145"/>
    <mergeCell ref="G145:I145"/>
    <mergeCell ref="A163:I163"/>
    <mergeCell ref="A166:C166"/>
    <mergeCell ref="G125:G127"/>
    <mergeCell ref="H125:I125"/>
    <mergeCell ref="H126:I126"/>
    <mergeCell ref="A134:F134"/>
    <mergeCell ref="A139:I139"/>
    <mergeCell ref="A141:C141"/>
    <mergeCell ref="G141:I141"/>
    <mergeCell ref="A117:C117"/>
    <mergeCell ref="A118:C118"/>
    <mergeCell ref="A119:C119"/>
    <mergeCell ref="B120:C120"/>
    <mergeCell ref="F120:G120"/>
    <mergeCell ref="A125:A127"/>
    <mergeCell ref="B125:B127"/>
    <mergeCell ref="C125:C127"/>
    <mergeCell ref="D125:D127"/>
    <mergeCell ref="E125:F126"/>
    <mergeCell ref="A84:C84"/>
    <mergeCell ref="G84:I84"/>
    <mergeCell ref="A85:C85"/>
    <mergeCell ref="G85:I85"/>
    <mergeCell ref="A113:I113"/>
    <mergeCell ref="A116:C116"/>
    <mergeCell ref="G69:G71"/>
    <mergeCell ref="H69:I69"/>
    <mergeCell ref="H70:I70"/>
    <mergeCell ref="A74:F74"/>
    <mergeCell ref="A79:I79"/>
    <mergeCell ref="A81:C81"/>
    <mergeCell ref="G81:I81"/>
    <mergeCell ref="A61:C61"/>
    <mergeCell ref="A62:C62"/>
    <mergeCell ref="A63:C63"/>
    <mergeCell ref="B64:C64"/>
    <mergeCell ref="F64:G64"/>
    <mergeCell ref="A69:A71"/>
    <mergeCell ref="B69:B71"/>
    <mergeCell ref="C69:C71"/>
    <mergeCell ref="D69:D71"/>
    <mergeCell ref="E69:F70"/>
    <mergeCell ref="A29:C29"/>
    <mergeCell ref="G29:I29"/>
    <mergeCell ref="A57:I57"/>
    <mergeCell ref="A60:C60"/>
    <mergeCell ref="H13:I13"/>
    <mergeCell ref="H14:I14"/>
    <mergeCell ref="A18:F18"/>
    <mergeCell ref="A23:I23"/>
    <mergeCell ref="A25:C25"/>
    <mergeCell ref="G25:I25"/>
    <mergeCell ref="A13:A15"/>
    <mergeCell ref="B13:B15"/>
    <mergeCell ref="C13:C15"/>
    <mergeCell ref="D13:D15"/>
    <mergeCell ref="E13:F14"/>
    <mergeCell ref="G13:G15"/>
    <mergeCell ref="A1:I1"/>
    <mergeCell ref="A4:C4"/>
    <mergeCell ref="A5:C5"/>
    <mergeCell ref="A6:C6"/>
    <mergeCell ref="A7:C7"/>
    <mergeCell ref="B8:C8"/>
    <mergeCell ref="F8:G8"/>
    <mergeCell ref="A28:C28"/>
    <mergeCell ref="G28:I28"/>
  </mergeCells>
  <pageMargins left="0.33" right="0.42" top="0.75" bottom="0.75" header="0.3" footer="0.3"/>
  <pageSetup paperSize="5" orientation="portrait" horizontalDpi="0" verticalDpi="0" r:id="rId1"/>
</worksheet>
</file>

<file path=xl/worksheets/sheet6.xml><?xml version="1.0" encoding="utf-8"?>
<worksheet xmlns="http://schemas.openxmlformats.org/spreadsheetml/2006/main" xmlns:r="http://schemas.openxmlformats.org/officeDocument/2006/relationships">
  <dimension ref="A1:N89"/>
  <sheetViews>
    <sheetView view="pageBreakPreview" topLeftCell="A7" zoomScaleNormal="85" zoomScaleSheetLayoutView="100" workbookViewId="0">
      <selection activeCell="D76" sqref="D76"/>
    </sheetView>
  </sheetViews>
  <sheetFormatPr defaultRowHeight="15"/>
  <cols>
    <col min="1" max="1" width="3" customWidth="1"/>
    <col min="3" max="3" width="14.85546875" customWidth="1"/>
    <col min="4" max="4" width="28.5703125" customWidth="1"/>
    <col min="7" max="7" width="9.5703125" bestFit="1" customWidth="1"/>
    <col min="11" max="11" width="11.140625" customWidth="1"/>
  </cols>
  <sheetData>
    <row r="1" spans="1:9">
      <c r="A1" s="468" t="s">
        <v>172</v>
      </c>
      <c r="B1" s="468"/>
      <c r="C1" s="468"/>
      <c r="D1" s="468"/>
      <c r="E1" s="468"/>
      <c r="F1" s="468"/>
      <c r="G1" s="468"/>
      <c r="H1" s="468"/>
      <c r="I1" s="468"/>
    </row>
    <row r="2" spans="1:9">
      <c r="A2" s="142"/>
      <c r="B2" s="142"/>
      <c r="C2" s="142"/>
      <c r="D2" s="116" t="s">
        <v>173</v>
      </c>
      <c r="E2" s="142"/>
      <c r="F2" s="142"/>
      <c r="G2" s="82"/>
    </row>
    <row r="3" spans="1:9">
      <c r="A3" s="142"/>
      <c r="B3" s="142"/>
      <c r="C3" s="142"/>
      <c r="D3" s="142"/>
      <c r="E3" s="142"/>
      <c r="F3" s="142"/>
      <c r="G3" s="82"/>
    </row>
    <row r="4" spans="1:9">
      <c r="A4" s="469" t="s">
        <v>174</v>
      </c>
      <c r="B4" s="469"/>
      <c r="C4" s="469"/>
      <c r="D4" s="143" t="s">
        <v>175</v>
      </c>
      <c r="E4" s="117"/>
      <c r="F4" s="117"/>
      <c r="G4" s="84"/>
    </row>
    <row r="5" spans="1:9">
      <c r="A5" s="469" t="s">
        <v>176</v>
      </c>
      <c r="B5" s="469"/>
      <c r="C5" s="469"/>
      <c r="D5" s="143" t="s">
        <v>177</v>
      </c>
      <c r="E5" s="117"/>
      <c r="F5" s="117"/>
      <c r="G5" s="84"/>
    </row>
    <row r="6" spans="1:9">
      <c r="A6" s="469" t="s">
        <v>178</v>
      </c>
      <c r="B6" s="469"/>
      <c r="C6" s="469"/>
      <c r="D6" s="143" t="s">
        <v>179</v>
      </c>
      <c r="E6" s="117"/>
      <c r="F6" s="117"/>
      <c r="G6" s="84"/>
    </row>
    <row r="7" spans="1:9">
      <c r="A7" s="469" t="s">
        <v>180</v>
      </c>
      <c r="B7" s="469"/>
      <c r="C7" s="469"/>
      <c r="D7" s="143" t="s">
        <v>357</v>
      </c>
      <c r="E7" s="117"/>
      <c r="F7" s="117"/>
      <c r="G7" s="84"/>
    </row>
    <row r="8" spans="1:9">
      <c r="A8" s="141"/>
      <c r="B8" s="470"/>
      <c r="C8" s="470"/>
      <c r="D8" s="141"/>
      <c r="E8" s="117"/>
      <c r="F8" s="484"/>
      <c r="G8" s="484"/>
    </row>
    <row r="9" spans="1:9">
      <c r="A9" s="87" t="s">
        <v>182</v>
      </c>
      <c r="B9" s="87"/>
      <c r="C9" s="87"/>
      <c r="D9" s="87"/>
      <c r="E9" s="87"/>
      <c r="F9" s="87"/>
      <c r="G9" s="88"/>
    </row>
    <row r="10" spans="1:9">
      <c r="A10" s="87" t="s">
        <v>183</v>
      </c>
      <c r="B10" s="87"/>
      <c r="C10" s="87"/>
      <c r="D10" s="87"/>
      <c r="E10" s="87"/>
      <c r="F10" s="87"/>
      <c r="G10" s="88"/>
    </row>
    <row r="11" spans="1:9">
      <c r="A11" s="87" t="s">
        <v>184</v>
      </c>
      <c r="B11" s="87"/>
      <c r="C11" s="87"/>
      <c r="D11" s="87"/>
      <c r="E11" s="87"/>
      <c r="F11" s="87"/>
      <c r="G11" s="88"/>
    </row>
    <row r="12" spans="1:9">
      <c r="A12" s="143"/>
      <c r="B12" s="143"/>
      <c r="C12" s="143"/>
      <c r="D12" s="143"/>
      <c r="E12" s="143"/>
      <c r="F12" s="143"/>
      <c r="G12" s="83"/>
    </row>
    <row r="13" spans="1:9">
      <c r="A13" s="477" t="s">
        <v>185</v>
      </c>
      <c r="B13" s="477" t="s">
        <v>186</v>
      </c>
      <c r="C13" s="477" t="s">
        <v>187</v>
      </c>
      <c r="D13" s="477" t="s">
        <v>188</v>
      </c>
      <c r="E13" s="477" t="s">
        <v>189</v>
      </c>
      <c r="F13" s="477"/>
      <c r="G13" s="478" t="s">
        <v>166</v>
      </c>
      <c r="H13" s="485" t="s">
        <v>190</v>
      </c>
      <c r="I13" s="486"/>
    </row>
    <row r="14" spans="1:9">
      <c r="A14" s="477"/>
      <c r="B14" s="477"/>
      <c r="C14" s="477"/>
      <c r="D14" s="477"/>
      <c r="E14" s="477"/>
      <c r="F14" s="477"/>
      <c r="G14" s="478"/>
      <c r="H14" s="487" t="s">
        <v>191</v>
      </c>
      <c r="I14" s="488"/>
    </row>
    <row r="15" spans="1:9">
      <c r="A15" s="477"/>
      <c r="B15" s="477"/>
      <c r="C15" s="477"/>
      <c r="D15" s="477"/>
      <c r="E15" s="91" t="s">
        <v>192</v>
      </c>
      <c r="F15" s="91" t="s">
        <v>193</v>
      </c>
      <c r="G15" s="478"/>
      <c r="H15" s="91" t="s">
        <v>194</v>
      </c>
      <c r="I15" s="91" t="s">
        <v>195</v>
      </c>
    </row>
    <row r="16" spans="1:9">
      <c r="A16" s="91" t="s">
        <v>196</v>
      </c>
      <c r="B16" s="91" t="s">
        <v>197</v>
      </c>
      <c r="C16" s="91" t="s">
        <v>198</v>
      </c>
      <c r="D16" s="118" t="s">
        <v>199</v>
      </c>
      <c r="E16" s="118" t="s">
        <v>200</v>
      </c>
      <c r="F16" s="118" t="s">
        <v>201</v>
      </c>
      <c r="G16" s="93" t="s">
        <v>202</v>
      </c>
      <c r="H16" s="119" t="s">
        <v>203</v>
      </c>
      <c r="I16" s="119" t="s">
        <v>204</v>
      </c>
    </row>
    <row r="17" spans="1:11" ht="40.5" customHeight="1">
      <c r="A17" s="146">
        <v>1</v>
      </c>
      <c r="B17" s="96" t="s">
        <v>358</v>
      </c>
      <c r="C17" s="114" t="s">
        <v>365</v>
      </c>
      <c r="D17" s="97" t="s">
        <v>363</v>
      </c>
      <c r="E17" s="120"/>
      <c r="F17" s="125">
        <v>120</v>
      </c>
      <c r="G17" s="100">
        <v>6673500</v>
      </c>
      <c r="H17" s="100" t="s">
        <v>364</v>
      </c>
      <c r="I17" s="100">
        <v>242673</v>
      </c>
      <c r="K17" s="136"/>
    </row>
    <row r="18" spans="1:11" ht="21.75" customHeight="1">
      <c r="A18" s="476" t="s">
        <v>208</v>
      </c>
      <c r="B18" s="476"/>
      <c r="C18" s="476"/>
      <c r="D18" s="476"/>
      <c r="E18" s="476"/>
      <c r="F18" s="476"/>
      <c r="G18" s="102">
        <f>SUM(G17:G17)</f>
        <v>6673500</v>
      </c>
      <c r="H18" s="102" t="str">
        <f>H17</f>
        <v>606682</v>
      </c>
      <c r="I18" s="102">
        <f t="shared" ref="I18" si="0">SUM(I17:I17)</f>
        <v>242673</v>
      </c>
    </row>
    <row r="19" spans="1:11">
      <c r="A19" s="145"/>
      <c r="B19" s="145"/>
      <c r="C19" s="105"/>
      <c r="D19" s="105"/>
      <c r="E19" s="111"/>
      <c r="F19" s="111"/>
      <c r="G19" s="108"/>
      <c r="H19" s="122"/>
      <c r="I19" s="122"/>
    </row>
    <row r="20" spans="1:11">
      <c r="A20" s="144" t="s">
        <v>209</v>
      </c>
      <c r="B20" s="110"/>
      <c r="C20" s="105"/>
      <c r="D20" s="105"/>
      <c r="E20" s="111"/>
      <c r="F20" s="122"/>
      <c r="G20" s="108"/>
    </row>
    <row r="21" spans="1:11">
      <c r="A21" s="111" t="s">
        <v>210</v>
      </c>
      <c r="B21" s="110"/>
      <c r="C21" s="105"/>
      <c r="D21" s="105"/>
      <c r="E21" s="123"/>
      <c r="F21" s="122"/>
      <c r="G21" s="108"/>
    </row>
    <row r="22" spans="1:11">
      <c r="A22" s="145"/>
      <c r="B22" s="105"/>
      <c r="C22" s="105"/>
      <c r="D22" s="105"/>
      <c r="E22" s="105"/>
      <c r="F22" s="105"/>
      <c r="G22" s="108"/>
      <c r="H22" s="124"/>
      <c r="I22" s="124"/>
    </row>
    <row r="23" spans="1:11">
      <c r="A23" s="479" t="s">
        <v>211</v>
      </c>
      <c r="B23" s="479"/>
      <c r="C23" s="479"/>
      <c r="D23" s="479"/>
      <c r="E23" s="479"/>
      <c r="F23" s="479"/>
      <c r="G23" s="479"/>
      <c r="H23" s="479"/>
      <c r="I23" s="479"/>
    </row>
    <row r="24" spans="1:11">
      <c r="A24" s="145"/>
      <c r="B24" s="105"/>
      <c r="C24" s="105"/>
      <c r="D24" s="105"/>
      <c r="E24" s="105"/>
      <c r="F24" s="105"/>
      <c r="G24" s="108"/>
      <c r="H24" s="124"/>
      <c r="I24" s="124"/>
    </row>
    <row r="25" spans="1:11">
      <c r="A25" s="480" t="s">
        <v>212</v>
      </c>
      <c r="B25" s="480"/>
      <c r="C25" s="480"/>
      <c r="D25" s="111"/>
      <c r="E25" s="105"/>
      <c r="F25" s="105"/>
      <c r="G25" s="502" t="s">
        <v>213</v>
      </c>
      <c r="H25" s="502"/>
      <c r="I25" s="502"/>
    </row>
    <row r="26" spans="1:11">
      <c r="A26" s="145"/>
      <c r="B26" s="105"/>
      <c r="C26" s="105"/>
      <c r="D26" s="105"/>
      <c r="E26" s="105"/>
      <c r="F26" s="105"/>
      <c r="G26" s="108"/>
      <c r="H26" s="124"/>
      <c r="I26" s="124"/>
    </row>
    <row r="27" spans="1:11">
      <c r="A27" s="145"/>
      <c r="B27" s="105"/>
      <c r="C27" s="105"/>
      <c r="D27" s="105"/>
      <c r="E27" s="105"/>
      <c r="F27" s="105"/>
      <c r="G27" s="108"/>
    </row>
    <row r="28" spans="1:11">
      <c r="A28" s="482" t="s">
        <v>214</v>
      </c>
      <c r="B28" s="482"/>
      <c r="C28" s="482"/>
      <c r="D28" s="105"/>
      <c r="E28" s="105"/>
      <c r="F28" s="105"/>
      <c r="G28" s="482" t="s">
        <v>215</v>
      </c>
      <c r="H28" s="482"/>
      <c r="I28" s="482"/>
    </row>
    <row r="29" spans="1:11">
      <c r="A29" s="480" t="s">
        <v>216</v>
      </c>
      <c r="B29" s="480"/>
      <c r="C29" s="480"/>
      <c r="D29" s="105"/>
      <c r="E29" s="105"/>
      <c r="F29" s="105"/>
      <c r="G29" s="502" t="s">
        <v>217</v>
      </c>
      <c r="H29" s="502"/>
      <c r="I29" s="502"/>
    </row>
    <row r="60" spans="1:9">
      <c r="A60" s="468" t="s">
        <v>172</v>
      </c>
      <c r="B60" s="468"/>
      <c r="C60" s="468"/>
      <c r="D60" s="468"/>
      <c r="E60" s="468"/>
      <c r="F60" s="468"/>
      <c r="G60" s="468"/>
      <c r="H60" s="468"/>
      <c r="I60" s="468"/>
    </row>
    <row r="61" spans="1:9">
      <c r="A61" s="142"/>
      <c r="B61" s="142"/>
      <c r="C61" s="142"/>
      <c r="D61" s="116" t="s">
        <v>173</v>
      </c>
      <c r="E61" s="142"/>
      <c r="F61" s="142"/>
      <c r="G61" s="82"/>
    </row>
    <row r="62" spans="1:9">
      <c r="A62" s="142"/>
      <c r="B62" s="142"/>
      <c r="C62" s="142"/>
      <c r="D62" s="142"/>
      <c r="E62" s="142"/>
      <c r="F62" s="142"/>
      <c r="G62" s="82"/>
    </row>
    <row r="63" spans="1:9">
      <c r="A63" s="469" t="s">
        <v>174</v>
      </c>
      <c r="B63" s="469"/>
      <c r="C63" s="469"/>
      <c r="D63" s="143" t="s">
        <v>175</v>
      </c>
      <c r="E63" s="117"/>
      <c r="F63" s="117"/>
      <c r="G63" s="84"/>
    </row>
    <row r="64" spans="1:9">
      <c r="A64" s="469" t="s">
        <v>176</v>
      </c>
      <c r="B64" s="469"/>
      <c r="C64" s="469"/>
      <c r="D64" s="143" t="s">
        <v>177</v>
      </c>
      <c r="E64" s="117"/>
      <c r="F64" s="117"/>
      <c r="G64" s="84"/>
    </row>
    <row r="65" spans="1:14">
      <c r="A65" s="469" t="s">
        <v>178</v>
      </c>
      <c r="B65" s="469"/>
      <c r="C65" s="469"/>
      <c r="D65" s="143" t="s">
        <v>179</v>
      </c>
      <c r="E65" s="117"/>
      <c r="F65" s="117"/>
      <c r="G65" s="84"/>
    </row>
    <row r="66" spans="1:14">
      <c r="A66" s="469" t="s">
        <v>180</v>
      </c>
      <c r="B66" s="469"/>
      <c r="C66" s="469"/>
      <c r="D66" s="143" t="s">
        <v>362</v>
      </c>
      <c r="E66" s="117"/>
      <c r="F66" s="117"/>
      <c r="G66" s="84"/>
    </row>
    <row r="67" spans="1:14">
      <c r="A67" s="141"/>
      <c r="B67" s="470"/>
      <c r="C67" s="470"/>
      <c r="D67" s="141"/>
      <c r="E67" s="117"/>
      <c r="F67" s="484"/>
      <c r="G67" s="484"/>
    </row>
    <row r="68" spans="1:14">
      <c r="A68" s="87" t="s">
        <v>182</v>
      </c>
      <c r="B68" s="87"/>
      <c r="C68" s="87"/>
      <c r="D68" s="87"/>
      <c r="E68" s="87"/>
      <c r="F68" s="87"/>
      <c r="G68" s="88"/>
    </row>
    <row r="69" spans="1:14">
      <c r="A69" s="87" t="s">
        <v>183</v>
      </c>
      <c r="B69" s="87"/>
      <c r="C69" s="87"/>
      <c r="D69" s="87"/>
      <c r="E69" s="87"/>
      <c r="F69" s="87"/>
      <c r="G69" s="88"/>
    </row>
    <row r="70" spans="1:14">
      <c r="A70" s="87" t="s">
        <v>184</v>
      </c>
      <c r="B70" s="87"/>
      <c r="C70" s="87"/>
      <c r="D70" s="87"/>
      <c r="E70" s="87"/>
      <c r="F70" s="87"/>
      <c r="G70" s="88"/>
    </row>
    <row r="71" spans="1:14">
      <c r="A71" s="143"/>
      <c r="B71" s="143"/>
      <c r="C71" s="143"/>
      <c r="D71" s="143"/>
      <c r="E71" s="143"/>
      <c r="F71" s="143"/>
      <c r="G71" s="83"/>
    </row>
    <row r="72" spans="1:14">
      <c r="A72" s="477" t="s">
        <v>185</v>
      </c>
      <c r="B72" s="477" t="s">
        <v>186</v>
      </c>
      <c r="C72" s="477" t="s">
        <v>187</v>
      </c>
      <c r="D72" s="477" t="s">
        <v>188</v>
      </c>
      <c r="E72" s="477" t="s">
        <v>189</v>
      </c>
      <c r="F72" s="477"/>
      <c r="G72" s="478" t="s">
        <v>166</v>
      </c>
      <c r="H72" s="485" t="s">
        <v>190</v>
      </c>
      <c r="I72" s="486"/>
    </row>
    <row r="73" spans="1:14">
      <c r="A73" s="477"/>
      <c r="B73" s="477"/>
      <c r="C73" s="477"/>
      <c r="D73" s="477"/>
      <c r="E73" s="477"/>
      <c r="F73" s="477"/>
      <c r="G73" s="478"/>
      <c r="H73" s="487" t="s">
        <v>191</v>
      </c>
      <c r="I73" s="488"/>
    </row>
    <row r="74" spans="1:14">
      <c r="A74" s="477"/>
      <c r="B74" s="477"/>
      <c r="C74" s="477"/>
      <c r="D74" s="477"/>
      <c r="E74" s="91" t="s">
        <v>192</v>
      </c>
      <c r="F74" s="91" t="s">
        <v>193</v>
      </c>
      <c r="G74" s="478"/>
      <c r="H74" s="91" t="s">
        <v>194</v>
      </c>
      <c r="I74" s="91" t="s">
        <v>195</v>
      </c>
    </row>
    <row r="75" spans="1:14">
      <c r="A75" s="91" t="s">
        <v>196</v>
      </c>
      <c r="B75" s="91" t="s">
        <v>197</v>
      </c>
      <c r="C75" s="91" t="s">
        <v>198</v>
      </c>
      <c r="D75" s="118" t="s">
        <v>199</v>
      </c>
      <c r="E75" s="118" t="s">
        <v>200</v>
      </c>
      <c r="F75" s="118" t="s">
        <v>201</v>
      </c>
      <c r="G75" s="93" t="s">
        <v>202</v>
      </c>
      <c r="H75" s="119" t="s">
        <v>203</v>
      </c>
      <c r="I75" s="119" t="s">
        <v>204</v>
      </c>
    </row>
    <row r="76" spans="1:14" ht="37.5" customHeight="1">
      <c r="A76" s="146">
        <v>1</v>
      </c>
      <c r="B76" s="96" t="s">
        <v>361</v>
      </c>
      <c r="C76" s="114" t="s">
        <v>206</v>
      </c>
      <c r="D76" s="97" t="s">
        <v>271</v>
      </c>
      <c r="E76" s="120"/>
      <c r="F76" s="125">
        <v>121</v>
      </c>
      <c r="G76" s="100">
        <v>3615000</v>
      </c>
      <c r="H76" s="126">
        <v>0</v>
      </c>
      <c r="I76" s="100">
        <v>0</v>
      </c>
    </row>
    <row r="77" spans="1:14" ht="45.75" customHeight="1">
      <c r="A77" s="146">
        <v>2</v>
      </c>
      <c r="B77" s="96"/>
      <c r="C77" s="114" t="s">
        <v>359</v>
      </c>
      <c r="D77" s="97" t="s">
        <v>360</v>
      </c>
      <c r="E77" s="120"/>
      <c r="F77" s="125">
        <v>122</v>
      </c>
      <c r="G77" s="100">
        <v>40980000</v>
      </c>
      <c r="H77" s="100">
        <v>3726273</v>
      </c>
      <c r="I77" s="100">
        <v>558941</v>
      </c>
      <c r="M77" s="169"/>
      <c r="N77" s="169"/>
    </row>
    <row r="78" spans="1:14" ht="22.5" customHeight="1">
      <c r="A78" s="476" t="s">
        <v>208</v>
      </c>
      <c r="B78" s="476"/>
      <c r="C78" s="476"/>
      <c r="D78" s="476"/>
      <c r="E78" s="476"/>
      <c r="F78" s="476"/>
      <c r="G78" s="102">
        <f>SUM(G76:G77)</f>
        <v>44595000</v>
      </c>
      <c r="H78" s="121">
        <f>H77+H76</f>
        <v>3726273</v>
      </c>
      <c r="I78" s="121">
        <f>I77+I76</f>
        <v>558941</v>
      </c>
    </row>
    <row r="79" spans="1:14">
      <c r="A79" s="145"/>
      <c r="B79" s="145"/>
      <c r="C79" s="105"/>
      <c r="D79" s="105"/>
      <c r="E79" s="111"/>
      <c r="F79" s="111"/>
      <c r="G79" s="108"/>
      <c r="H79" s="122"/>
      <c r="I79" s="122"/>
      <c r="M79" s="169"/>
      <c r="N79" s="169"/>
    </row>
    <row r="80" spans="1:14">
      <c r="A80" s="144" t="s">
        <v>209</v>
      </c>
      <c r="B80" s="110"/>
      <c r="C80" s="105"/>
      <c r="D80" s="105"/>
      <c r="E80" s="111"/>
      <c r="F80" s="122"/>
      <c r="G80" s="108"/>
      <c r="M80" s="169"/>
      <c r="N80" s="169"/>
    </row>
    <row r="81" spans="1:14">
      <c r="A81" s="111" t="s">
        <v>210</v>
      </c>
      <c r="B81" s="110"/>
      <c r="C81" s="105"/>
      <c r="D81" s="105"/>
      <c r="E81" s="123"/>
      <c r="F81" s="122"/>
      <c r="G81" s="108"/>
      <c r="M81" s="169"/>
      <c r="N81" s="169"/>
    </row>
    <row r="82" spans="1:14">
      <c r="A82" s="145"/>
      <c r="B82" s="105"/>
      <c r="C82" s="105"/>
      <c r="D82" s="105"/>
      <c r="E82" s="105"/>
      <c r="F82" s="105"/>
      <c r="G82" s="108"/>
      <c r="H82" s="124"/>
      <c r="I82" s="124"/>
      <c r="M82" s="169"/>
      <c r="N82" s="169"/>
    </row>
    <row r="83" spans="1:14">
      <c r="A83" s="479" t="s">
        <v>211</v>
      </c>
      <c r="B83" s="479"/>
      <c r="C83" s="479"/>
      <c r="D83" s="479"/>
      <c r="E83" s="479"/>
      <c r="F83" s="479"/>
      <c r="G83" s="479"/>
      <c r="H83" s="479"/>
      <c r="I83" s="479"/>
    </row>
    <row r="84" spans="1:14">
      <c r="A84" s="145"/>
      <c r="B84" s="105"/>
      <c r="C84" s="105"/>
      <c r="D84" s="105"/>
      <c r="E84" s="105"/>
      <c r="F84" s="105"/>
      <c r="G84" s="108"/>
      <c r="H84" s="124"/>
      <c r="I84" s="124"/>
    </row>
    <row r="85" spans="1:14">
      <c r="A85" s="480" t="s">
        <v>212</v>
      </c>
      <c r="B85" s="480"/>
      <c r="C85" s="480"/>
      <c r="D85" s="111"/>
      <c r="E85" s="105"/>
      <c r="F85" s="105"/>
      <c r="G85" s="502" t="s">
        <v>213</v>
      </c>
      <c r="H85" s="502"/>
      <c r="I85" s="502"/>
    </row>
    <row r="86" spans="1:14">
      <c r="A86" s="145"/>
      <c r="B86" s="105"/>
      <c r="C86" s="105"/>
      <c r="D86" s="105"/>
      <c r="E86" s="105"/>
      <c r="F86" s="105"/>
      <c r="G86" s="108"/>
      <c r="H86" s="124"/>
      <c r="I86" s="124"/>
    </row>
    <row r="87" spans="1:14">
      <c r="A87" s="145"/>
      <c r="B87" s="105"/>
      <c r="C87" s="105"/>
      <c r="D87" s="105"/>
      <c r="E87" s="105"/>
      <c r="F87" s="105"/>
      <c r="G87" s="108"/>
    </row>
    <row r="88" spans="1:14">
      <c r="A88" s="482" t="s">
        <v>214</v>
      </c>
      <c r="B88" s="482"/>
      <c r="C88" s="482"/>
      <c r="D88" s="105"/>
      <c r="E88" s="105"/>
      <c r="F88" s="105"/>
      <c r="G88" s="482" t="s">
        <v>215</v>
      </c>
      <c r="H88" s="482"/>
      <c r="I88" s="482"/>
    </row>
    <row r="89" spans="1:14">
      <c r="A89" s="480" t="s">
        <v>216</v>
      </c>
      <c r="B89" s="480"/>
      <c r="C89" s="480"/>
      <c r="D89" s="105"/>
      <c r="E89" s="105"/>
      <c r="F89" s="105"/>
      <c r="G89" s="502" t="s">
        <v>217</v>
      </c>
      <c r="H89" s="502"/>
      <c r="I89" s="502"/>
    </row>
  </sheetData>
  <mergeCells count="46">
    <mergeCell ref="A1:I1"/>
    <mergeCell ref="A4:C4"/>
    <mergeCell ref="A5:C5"/>
    <mergeCell ref="A6:C6"/>
    <mergeCell ref="A7:C7"/>
    <mergeCell ref="B8:C8"/>
    <mergeCell ref="F8:G8"/>
    <mergeCell ref="H13:I13"/>
    <mergeCell ref="H14:I14"/>
    <mergeCell ref="A18:F18"/>
    <mergeCell ref="A13:A15"/>
    <mergeCell ref="B13:B15"/>
    <mergeCell ref="C13:C15"/>
    <mergeCell ref="D13:D15"/>
    <mergeCell ref="E13:F14"/>
    <mergeCell ref="G13:G15"/>
    <mergeCell ref="A89:C89"/>
    <mergeCell ref="G89:I89"/>
    <mergeCell ref="G72:G74"/>
    <mergeCell ref="H72:I72"/>
    <mergeCell ref="H73:I73"/>
    <mergeCell ref="A78:F78"/>
    <mergeCell ref="A83:I83"/>
    <mergeCell ref="A85:C85"/>
    <mergeCell ref="G85:I85"/>
    <mergeCell ref="A72:A74"/>
    <mergeCell ref="B72:B74"/>
    <mergeCell ref="C72:C74"/>
    <mergeCell ref="A88:C88"/>
    <mergeCell ref="G88:I88"/>
    <mergeCell ref="A23:I23"/>
    <mergeCell ref="A25:C25"/>
    <mergeCell ref="G25:I25"/>
    <mergeCell ref="A63:C63"/>
    <mergeCell ref="G29:I29"/>
    <mergeCell ref="A60:I60"/>
    <mergeCell ref="A64:C64"/>
    <mergeCell ref="A65:C65"/>
    <mergeCell ref="A28:C28"/>
    <mergeCell ref="G28:I28"/>
    <mergeCell ref="A29:C29"/>
    <mergeCell ref="A66:C66"/>
    <mergeCell ref="D72:D74"/>
    <mergeCell ref="E72:F73"/>
    <mergeCell ref="B67:C67"/>
    <mergeCell ref="F67:G67"/>
  </mergeCells>
  <pageMargins left="0.32" right="0.16" top="0.75" bottom="0.75" header="0.3" footer="0.3"/>
  <pageSetup paperSize="5" orientation="portrait" horizontalDpi="0" verticalDpi="0" r:id="rId1"/>
</worksheet>
</file>

<file path=xl/worksheets/sheet7.xml><?xml version="1.0" encoding="utf-8"?>
<worksheet xmlns="http://schemas.openxmlformats.org/spreadsheetml/2006/main" xmlns:r="http://schemas.openxmlformats.org/officeDocument/2006/relationships">
  <dimension ref="A1:I85"/>
  <sheetViews>
    <sheetView view="pageBreakPreview" zoomScaleNormal="70" zoomScaleSheetLayoutView="100" workbookViewId="0">
      <selection activeCell="D17" sqref="D17"/>
    </sheetView>
  </sheetViews>
  <sheetFormatPr defaultRowHeight="15"/>
  <cols>
    <col min="1" max="1" width="3.85546875" style="79" customWidth="1"/>
    <col min="2" max="2" width="12.140625" style="79" customWidth="1"/>
    <col min="3" max="3" width="13" style="79" customWidth="1"/>
    <col min="4" max="4" width="29.42578125" style="79" customWidth="1"/>
    <col min="5" max="16384" width="9.140625" style="79"/>
  </cols>
  <sheetData>
    <row r="1" spans="1:9">
      <c r="A1" s="503" t="s">
        <v>172</v>
      </c>
      <c r="B1" s="503"/>
      <c r="C1" s="503"/>
      <c r="D1" s="503"/>
      <c r="E1" s="503"/>
      <c r="F1" s="503"/>
      <c r="G1" s="503"/>
      <c r="H1" s="503"/>
      <c r="I1" s="503"/>
    </row>
    <row r="2" spans="1:9">
      <c r="A2" s="173"/>
      <c r="B2" s="173"/>
      <c r="C2" s="173"/>
      <c r="D2" s="159" t="s">
        <v>173</v>
      </c>
      <c r="E2" s="173"/>
      <c r="F2" s="173"/>
      <c r="G2" s="173"/>
      <c r="H2" s="160"/>
      <c r="I2" s="160"/>
    </row>
    <row r="3" spans="1:9">
      <c r="A3" s="173"/>
      <c r="B3" s="173"/>
      <c r="C3" s="173"/>
      <c r="D3" s="173"/>
      <c r="E3" s="173"/>
      <c r="F3" s="173"/>
      <c r="G3" s="173"/>
      <c r="H3" s="160"/>
      <c r="I3" s="160"/>
    </row>
    <row r="4" spans="1:9">
      <c r="A4" s="504" t="s">
        <v>174</v>
      </c>
      <c r="B4" s="504"/>
      <c r="C4" s="504"/>
      <c r="D4" s="174" t="s">
        <v>175</v>
      </c>
      <c r="E4" s="162"/>
      <c r="F4" s="162"/>
      <c r="G4" s="162"/>
      <c r="H4" s="160"/>
      <c r="I4" s="160"/>
    </row>
    <row r="5" spans="1:9">
      <c r="A5" s="504" t="s">
        <v>176</v>
      </c>
      <c r="B5" s="504"/>
      <c r="C5" s="504"/>
      <c r="D5" s="174" t="s">
        <v>260</v>
      </c>
      <c r="E5" s="162"/>
      <c r="F5" s="162"/>
      <c r="G5" s="162"/>
      <c r="H5" s="160"/>
      <c r="I5" s="160"/>
    </row>
    <row r="6" spans="1:9">
      <c r="A6" s="504" t="s">
        <v>178</v>
      </c>
      <c r="B6" s="504"/>
      <c r="C6" s="504"/>
      <c r="D6" s="174" t="s">
        <v>179</v>
      </c>
      <c r="E6" s="162"/>
      <c r="F6" s="162"/>
      <c r="G6" s="162"/>
      <c r="H6" s="160"/>
      <c r="I6" s="160"/>
    </row>
    <row r="7" spans="1:9">
      <c r="A7" s="504" t="s">
        <v>180</v>
      </c>
      <c r="B7" s="504"/>
      <c r="C7" s="504"/>
      <c r="D7" s="174" t="s">
        <v>407</v>
      </c>
      <c r="E7" s="162"/>
      <c r="F7" s="162"/>
      <c r="G7" s="162"/>
      <c r="H7" s="160"/>
      <c r="I7" s="160"/>
    </row>
    <row r="8" spans="1:9">
      <c r="A8" s="175"/>
      <c r="B8" s="505"/>
      <c r="C8" s="505"/>
      <c r="D8" s="175"/>
      <c r="E8" s="162"/>
      <c r="F8" s="506"/>
      <c r="G8" s="506"/>
      <c r="H8" s="160"/>
      <c r="I8" s="160"/>
    </row>
    <row r="9" spans="1:9">
      <c r="A9" s="164" t="s">
        <v>182</v>
      </c>
      <c r="B9" s="164"/>
      <c r="C9" s="164"/>
      <c r="D9" s="164"/>
      <c r="E9" s="164"/>
      <c r="F9" s="164"/>
      <c r="G9" s="164"/>
      <c r="H9" s="160"/>
      <c r="I9" s="160"/>
    </row>
    <row r="10" spans="1:9">
      <c r="A10" s="164" t="s">
        <v>183</v>
      </c>
      <c r="B10" s="164"/>
      <c r="C10" s="164"/>
      <c r="D10" s="164"/>
      <c r="E10" s="164"/>
      <c r="F10" s="164"/>
      <c r="G10" s="164"/>
      <c r="H10" s="160"/>
      <c r="I10" s="160"/>
    </row>
    <row r="11" spans="1:9">
      <c r="A11" s="164" t="s">
        <v>184</v>
      </c>
      <c r="B11" s="164"/>
      <c r="C11" s="164"/>
      <c r="D11" s="164"/>
      <c r="E11" s="164"/>
      <c r="F11" s="164"/>
      <c r="G11" s="164"/>
      <c r="H11" s="160"/>
      <c r="I11" s="160"/>
    </row>
    <row r="12" spans="1:9">
      <c r="A12" s="174"/>
      <c r="B12" s="174"/>
      <c r="C12" s="174"/>
      <c r="D12" s="174"/>
      <c r="E12" s="174"/>
      <c r="F12" s="174"/>
      <c r="G12" s="174"/>
      <c r="H12" s="160"/>
      <c r="I12" s="160"/>
    </row>
    <row r="13" spans="1:9">
      <c r="A13" s="507" t="s">
        <v>185</v>
      </c>
      <c r="B13" s="507" t="s">
        <v>186</v>
      </c>
      <c r="C13" s="507" t="s">
        <v>187</v>
      </c>
      <c r="D13" s="507" t="s">
        <v>188</v>
      </c>
      <c r="E13" s="510" t="s">
        <v>189</v>
      </c>
      <c r="F13" s="511"/>
      <c r="G13" s="507" t="s">
        <v>166</v>
      </c>
      <c r="H13" s="514" t="s">
        <v>190</v>
      </c>
      <c r="I13" s="515"/>
    </row>
    <row r="14" spans="1:9">
      <c r="A14" s="508"/>
      <c r="B14" s="508"/>
      <c r="C14" s="508"/>
      <c r="D14" s="508"/>
      <c r="E14" s="512"/>
      <c r="F14" s="513"/>
      <c r="G14" s="508"/>
      <c r="H14" s="516" t="s">
        <v>191</v>
      </c>
      <c r="I14" s="517"/>
    </row>
    <row r="15" spans="1:9">
      <c r="A15" s="509"/>
      <c r="B15" s="509"/>
      <c r="C15" s="509"/>
      <c r="D15" s="509"/>
      <c r="E15" s="165" t="s">
        <v>192</v>
      </c>
      <c r="F15" s="165" t="s">
        <v>193</v>
      </c>
      <c r="G15" s="509"/>
      <c r="H15" s="165" t="s">
        <v>194</v>
      </c>
      <c r="I15" s="165" t="s">
        <v>195</v>
      </c>
    </row>
    <row r="16" spans="1:9">
      <c r="A16" s="165" t="s">
        <v>196</v>
      </c>
      <c r="B16" s="165" t="s">
        <v>197</v>
      </c>
      <c r="C16" s="165" t="s">
        <v>198</v>
      </c>
      <c r="D16" s="166" t="s">
        <v>199</v>
      </c>
      <c r="E16" s="166" t="s">
        <v>200</v>
      </c>
      <c r="F16" s="166" t="s">
        <v>201</v>
      </c>
      <c r="G16" s="167" t="s">
        <v>202</v>
      </c>
      <c r="H16" s="168" t="s">
        <v>203</v>
      </c>
      <c r="I16" s="168" t="s">
        <v>204</v>
      </c>
    </row>
    <row r="17" spans="1:9" ht="101.25">
      <c r="A17" s="8">
        <v>1</v>
      </c>
      <c r="B17" s="157" t="s">
        <v>408</v>
      </c>
      <c r="C17" s="132" t="s">
        <v>409</v>
      </c>
      <c r="D17" s="133" t="s">
        <v>406</v>
      </c>
      <c r="E17" s="98"/>
      <c r="F17" s="99">
        <v>123</v>
      </c>
      <c r="G17" s="134">
        <v>20400000</v>
      </c>
      <c r="H17" s="156">
        <v>0</v>
      </c>
      <c r="I17" s="156">
        <v>0</v>
      </c>
    </row>
    <row r="18" spans="1:9" ht="20.25" customHeight="1">
      <c r="A18" s="518" t="s">
        <v>208</v>
      </c>
      <c r="B18" s="519"/>
      <c r="C18" s="519"/>
      <c r="D18" s="519"/>
      <c r="E18" s="519"/>
      <c r="F18" s="520"/>
      <c r="G18" s="102">
        <f>SUM(G17)</f>
        <v>20400000</v>
      </c>
      <c r="H18" s="103"/>
      <c r="I18" s="103"/>
    </row>
    <row r="19" spans="1:9">
      <c r="A19" s="171"/>
      <c r="B19" s="171"/>
      <c r="C19" s="106"/>
      <c r="D19" s="106"/>
      <c r="E19" s="107"/>
      <c r="F19" s="107"/>
      <c r="G19" s="108"/>
      <c r="H19" s="108"/>
      <c r="I19" s="108"/>
    </row>
    <row r="20" spans="1:9">
      <c r="A20" s="172" t="s">
        <v>209</v>
      </c>
      <c r="B20" s="154"/>
      <c r="C20" s="106"/>
      <c r="D20" s="106"/>
      <c r="E20" s="107"/>
      <c r="F20" s="108"/>
      <c r="G20" s="108"/>
    </row>
    <row r="21" spans="1:9">
      <c r="A21" s="107" t="s">
        <v>210</v>
      </c>
      <c r="B21" s="154"/>
      <c r="C21" s="106"/>
      <c r="D21" s="106"/>
      <c r="E21" s="112"/>
      <c r="F21" s="108"/>
      <c r="G21" s="108"/>
    </row>
    <row r="22" spans="1:9">
      <c r="A22" s="171"/>
      <c r="B22" s="106"/>
      <c r="C22" s="106"/>
      <c r="D22" s="106"/>
      <c r="E22" s="106"/>
      <c r="F22" s="106"/>
      <c r="G22" s="108"/>
      <c r="H22" s="113"/>
      <c r="I22" s="113"/>
    </row>
    <row r="23" spans="1:9">
      <c r="A23" s="521" t="s">
        <v>211</v>
      </c>
      <c r="B23" s="521"/>
      <c r="C23" s="521"/>
      <c r="D23" s="521"/>
      <c r="E23" s="521"/>
      <c r="F23" s="521"/>
      <c r="G23" s="521"/>
      <c r="H23" s="521"/>
      <c r="I23" s="521"/>
    </row>
    <row r="24" spans="1:9">
      <c r="A24" s="171"/>
      <c r="B24" s="106"/>
      <c r="C24" s="106"/>
      <c r="D24" s="106"/>
      <c r="E24" s="106"/>
      <c r="F24" s="106"/>
      <c r="G24" s="108"/>
      <c r="H24" s="113"/>
      <c r="I24" s="113"/>
    </row>
    <row r="25" spans="1:9">
      <c r="A25" s="522" t="s">
        <v>212</v>
      </c>
      <c r="B25" s="522"/>
      <c r="C25" s="522"/>
      <c r="D25" s="107"/>
      <c r="E25" s="106"/>
      <c r="F25" s="106"/>
      <c r="G25" s="481" t="s">
        <v>213</v>
      </c>
      <c r="H25" s="481"/>
      <c r="I25" s="481"/>
    </row>
    <row r="26" spans="1:9">
      <c r="A26" s="171"/>
      <c r="B26" s="106"/>
      <c r="C26" s="106"/>
      <c r="D26" s="106"/>
      <c r="E26" s="106"/>
      <c r="F26" s="106"/>
      <c r="G26" s="108"/>
      <c r="H26" s="113"/>
      <c r="I26" s="113"/>
    </row>
    <row r="27" spans="1:9">
      <c r="A27" s="171"/>
      <c r="B27" s="106"/>
      <c r="C27" s="106"/>
      <c r="D27" s="106"/>
      <c r="E27" s="106"/>
      <c r="F27" s="106"/>
      <c r="G27" s="108"/>
    </row>
    <row r="28" spans="1:9">
      <c r="A28" s="483" t="s">
        <v>214</v>
      </c>
      <c r="B28" s="483"/>
      <c r="C28" s="483"/>
      <c r="D28" s="106"/>
      <c r="E28" s="106"/>
      <c r="F28" s="106"/>
      <c r="G28" s="483" t="s">
        <v>215</v>
      </c>
      <c r="H28" s="483"/>
      <c r="I28" s="483"/>
    </row>
    <row r="29" spans="1:9">
      <c r="A29" s="522" t="s">
        <v>216</v>
      </c>
      <c r="B29" s="522"/>
      <c r="C29" s="522"/>
      <c r="D29" s="106"/>
      <c r="E29" s="106"/>
      <c r="F29" s="106"/>
      <c r="G29" s="481" t="s">
        <v>217</v>
      </c>
      <c r="H29" s="481"/>
      <c r="I29" s="481"/>
    </row>
    <row r="30" spans="1:9">
      <c r="A30" s="171"/>
      <c r="B30" s="171"/>
      <c r="C30" s="171"/>
      <c r="D30" s="106"/>
      <c r="E30" s="106"/>
      <c r="F30" s="106"/>
      <c r="G30" s="170"/>
      <c r="H30" s="170"/>
      <c r="I30" s="170"/>
    </row>
    <row r="56" spans="1:9">
      <c r="A56" s="503" t="s">
        <v>172</v>
      </c>
      <c r="B56" s="503"/>
      <c r="C56" s="503"/>
      <c r="D56" s="503"/>
      <c r="E56" s="503"/>
      <c r="F56" s="503"/>
      <c r="G56" s="503"/>
      <c r="H56" s="503"/>
      <c r="I56" s="503"/>
    </row>
    <row r="57" spans="1:9">
      <c r="A57" s="173"/>
      <c r="B57" s="173"/>
      <c r="C57" s="173"/>
      <c r="D57" s="159" t="s">
        <v>173</v>
      </c>
      <c r="E57" s="173"/>
      <c r="F57" s="173"/>
      <c r="G57" s="173"/>
      <c r="H57" s="160"/>
      <c r="I57" s="160"/>
    </row>
    <row r="58" spans="1:9">
      <c r="A58" s="173"/>
      <c r="B58" s="173"/>
      <c r="C58" s="173"/>
      <c r="D58" s="173"/>
      <c r="E58" s="173"/>
      <c r="F58" s="173"/>
      <c r="G58" s="173"/>
      <c r="H58" s="160"/>
      <c r="I58" s="160"/>
    </row>
    <row r="59" spans="1:9">
      <c r="A59" s="504" t="s">
        <v>174</v>
      </c>
      <c r="B59" s="504"/>
      <c r="C59" s="504"/>
      <c r="D59" s="174" t="s">
        <v>175</v>
      </c>
      <c r="E59" s="162"/>
      <c r="F59" s="162"/>
      <c r="G59" s="162"/>
      <c r="H59" s="160"/>
      <c r="I59" s="160"/>
    </row>
    <row r="60" spans="1:9">
      <c r="A60" s="504" t="s">
        <v>176</v>
      </c>
      <c r="B60" s="504"/>
      <c r="C60" s="504"/>
      <c r="D60" s="174" t="s">
        <v>260</v>
      </c>
      <c r="E60" s="162"/>
      <c r="F60" s="162"/>
      <c r="G60" s="162"/>
      <c r="H60" s="160"/>
      <c r="I60" s="160"/>
    </row>
    <row r="61" spans="1:9">
      <c r="A61" s="504" t="s">
        <v>178</v>
      </c>
      <c r="B61" s="504"/>
      <c r="C61" s="504"/>
      <c r="D61" s="174" t="s">
        <v>179</v>
      </c>
      <c r="E61" s="162"/>
      <c r="F61" s="162"/>
      <c r="G61" s="162"/>
      <c r="H61" s="160"/>
      <c r="I61" s="160"/>
    </row>
    <row r="62" spans="1:9">
      <c r="A62" s="504" t="s">
        <v>180</v>
      </c>
      <c r="B62" s="504"/>
      <c r="C62" s="504"/>
      <c r="D62" s="174" t="s">
        <v>413</v>
      </c>
      <c r="E62" s="162"/>
      <c r="F62" s="162"/>
      <c r="G62" s="162"/>
      <c r="H62" s="160"/>
      <c r="I62" s="160"/>
    </row>
    <row r="63" spans="1:9">
      <c r="A63" s="175"/>
      <c r="B63" s="505"/>
      <c r="C63" s="505"/>
      <c r="D63" s="175"/>
      <c r="E63" s="162"/>
      <c r="F63" s="506"/>
      <c r="G63" s="506"/>
      <c r="H63" s="160"/>
      <c r="I63" s="160"/>
    </row>
    <row r="64" spans="1:9">
      <c r="A64" s="164" t="s">
        <v>182</v>
      </c>
      <c r="B64" s="164"/>
      <c r="C64" s="164"/>
      <c r="D64" s="164"/>
      <c r="E64" s="164"/>
      <c r="F64" s="164"/>
      <c r="G64" s="164"/>
      <c r="H64" s="160"/>
      <c r="I64" s="160"/>
    </row>
    <row r="65" spans="1:9">
      <c r="A65" s="164" t="s">
        <v>183</v>
      </c>
      <c r="B65" s="164"/>
      <c r="C65" s="164"/>
      <c r="D65" s="164"/>
      <c r="E65" s="164"/>
      <c r="F65" s="164"/>
      <c r="G65" s="164"/>
      <c r="H65" s="160"/>
      <c r="I65" s="160"/>
    </row>
    <row r="66" spans="1:9">
      <c r="A66" s="164" t="s">
        <v>184</v>
      </c>
      <c r="B66" s="164"/>
      <c r="C66" s="164"/>
      <c r="D66" s="164"/>
      <c r="E66" s="164"/>
      <c r="F66" s="164"/>
      <c r="G66" s="164"/>
      <c r="H66" s="160"/>
      <c r="I66" s="160"/>
    </row>
    <row r="67" spans="1:9">
      <c r="A67" s="174"/>
      <c r="B67" s="174"/>
      <c r="C67" s="174"/>
      <c r="D67" s="174"/>
      <c r="E67" s="174"/>
      <c r="F67" s="174"/>
      <c r="G67" s="174"/>
      <c r="H67" s="160"/>
      <c r="I67" s="160"/>
    </row>
    <row r="68" spans="1:9">
      <c r="A68" s="507" t="s">
        <v>185</v>
      </c>
      <c r="B68" s="507" t="s">
        <v>186</v>
      </c>
      <c r="C68" s="507" t="s">
        <v>187</v>
      </c>
      <c r="D68" s="507" t="s">
        <v>188</v>
      </c>
      <c r="E68" s="510" t="s">
        <v>189</v>
      </c>
      <c r="F68" s="511"/>
      <c r="G68" s="507" t="s">
        <v>166</v>
      </c>
      <c r="H68" s="514" t="s">
        <v>190</v>
      </c>
      <c r="I68" s="515"/>
    </row>
    <row r="69" spans="1:9">
      <c r="A69" s="508"/>
      <c r="B69" s="508"/>
      <c r="C69" s="508"/>
      <c r="D69" s="508"/>
      <c r="E69" s="512"/>
      <c r="F69" s="513"/>
      <c r="G69" s="508"/>
      <c r="H69" s="516" t="s">
        <v>191</v>
      </c>
      <c r="I69" s="517"/>
    </row>
    <row r="70" spans="1:9">
      <c r="A70" s="509"/>
      <c r="B70" s="509"/>
      <c r="C70" s="509"/>
      <c r="D70" s="509"/>
      <c r="E70" s="165" t="s">
        <v>192</v>
      </c>
      <c r="F70" s="165" t="s">
        <v>193</v>
      </c>
      <c r="G70" s="509"/>
      <c r="H70" s="165" t="s">
        <v>194</v>
      </c>
      <c r="I70" s="165" t="s">
        <v>195</v>
      </c>
    </row>
    <row r="71" spans="1:9">
      <c r="A71" s="165" t="s">
        <v>196</v>
      </c>
      <c r="B71" s="165" t="s">
        <v>197</v>
      </c>
      <c r="C71" s="165" t="s">
        <v>198</v>
      </c>
      <c r="D71" s="166" t="s">
        <v>199</v>
      </c>
      <c r="E71" s="166" t="s">
        <v>200</v>
      </c>
      <c r="F71" s="166" t="s">
        <v>201</v>
      </c>
      <c r="G71" s="167" t="s">
        <v>202</v>
      </c>
      <c r="H71" s="168" t="s">
        <v>203</v>
      </c>
      <c r="I71" s="168" t="s">
        <v>204</v>
      </c>
    </row>
    <row r="72" spans="1:9" ht="90">
      <c r="A72" s="8">
        <v>1</v>
      </c>
      <c r="B72" s="157" t="s">
        <v>412</v>
      </c>
      <c r="C72" s="132" t="s">
        <v>410</v>
      </c>
      <c r="D72" s="133" t="s">
        <v>411</v>
      </c>
      <c r="E72" s="98"/>
      <c r="F72" s="99">
        <v>124</v>
      </c>
      <c r="G72" s="134">
        <v>26000000</v>
      </c>
      <c r="H72" s="156">
        <v>0</v>
      </c>
      <c r="I72" s="156">
        <v>0</v>
      </c>
    </row>
    <row r="73" spans="1:9" ht="21" customHeight="1">
      <c r="A73" s="518" t="s">
        <v>208</v>
      </c>
      <c r="B73" s="519"/>
      <c r="C73" s="519"/>
      <c r="D73" s="519"/>
      <c r="E73" s="519"/>
      <c r="F73" s="520"/>
      <c r="G73" s="102">
        <f>SUM(G72)</f>
        <v>26000000</v>
      </c>
      <c r="H73" s="103"/>
      <c r="I73" s="103"/>
    </row>
    <row r="74" spans="1:9">
      <c r="A74" s="171"/>
      <c r="B74" s="171"/>
      <c r="C74" s="106"/>
      <c r="D74" s="106"/>
      <c r="E74" s="107"/>
      <c r="F74" s="107"/>
      <c r="G74" s="108"/>
      <c r="H74" s="108"/>
      <c r="I74" s="108"/>
    </row>
    <row r="75" spans="1:9">
      <c r="A75" s="172" t="s">
        <v>209</v>
      </c>
      <c r="B75" s="154"/>
      <c r="C75" s="106"/>
      <c r="D75" s="106"/>
      <c r="E75" s="107"/>
      <c r="F75" s="108"/>
      <c r="G75" s="108"/>
    </row>
    <row r="76" spans="1:9">
      <c r="A76" s="107" t="s">
        <v>210</v>
      </c>
      <c r="B76" s="154"/>
      <c r="C76" s="106"/>
      <c r="D76" s="106"/>
      <c r="E76" s="112"/>
      <c r="F76" s="108"/>
      <c r="G76" s="108"/>
    </row>
    <row r="77" spans="1:9">
      <c r="A77" s="171"/>
      <c r="B77" s="106"/>
      <c r="C77" s="106"/>
      <c r="D77" s="106"/>
      <c r="E77" s="106"/>
      <c r="F77" s="106"/>
      <c r="G77" s="108"/>
      <c r="H77" s="113"/>
      <c r="I77" s="113"/>
    </row>
    <row r="78" spans="1:9">
      <c r="A78" s="521" t="s">
        <v>211</v>
      </c>
      <c r="B78" s="521"/>
      <c r="C78" s="521"/>
      <c r="D78" s="521"/>
      <c r="E78" s="521"/>
      <c r="F78" s="521"/>
      <c r="G78" s="521"/>
      <c r="H78" s="521"/>
      <c r="I78" s="521"/>
    </row>
    <row r="79" spans="1:9">
      <c r="A79" s="171"/>
      <c r="B79" s="106"/>
      <c r="C79" s="106"/>
      <c r="D79" s="106"/>
      <c r="E79" s="106"/>
      <c r="F79" s="106"/>
      <c r="G79" s="108"/>
      <c r="H79" s="113"/>
      <c r="I79" s="113"/>
    </row>
    <row r="80" spans="1:9">
      <c r="A80" s="522" t="s">
        <v>212</v>
      </c>
      <c r="B80" s="522"/>
      <c r="C80" s="522"/>
      <c r="D80" s="107"/>
      <c r="E80" s="106"/>
      <c r="F80" s="106"/>
      <c r="G80" s="481" t="s">
        <v>213</v>
      </c>
      <c r="H80" s="481"/>
      <c r="I80" s="481"/>
    </row>
    <row r="81" spans="1:9">
      <c r="A81" s="171"/>
      <c r="B81" s="106"/>
      <c r="C81" s="106"/>
      <c r="D81" s="106"/>
      <c r="E81" s="106"/>
      <c r="F81" s="106"/>
      <c r="G81" s="108"/>
      <c r="H81" s="113"/>
      <c r="I81" s="113"/>
    </row>
    <row r="82" spans="1:9">
      <c r="A82" s="171"/>
      <c r="B82" s="106"/>
      <c r="C82" s="106"/>
      <c r="D82" s="106"/>
      <c r="E82" s="106"/>
      <c r="F82" s="106"/>
      <c r="G82" s="108"/>
    </row>
    <row r="83" spans="1:9">
      <c r="A83" s="483" t="s">
        <v>214</v>
      </c>
      <c r="B83" s="483"/>
      <c r="C83" s="483"/>
      <c r="D83" s="106"/>
      <c r="E83" s="106"/>
      <c r="F83" s="106"/>
      <c r="G83" s="483" t="s">
        <v>215</v>
      </c>
      <c r="H83" s="483"/>
      <c r="I83" s="483"/>
    </row>
    <row r="84" spans="1:9">
      <c r="A84" s="522" t="s">
        <v>216</v>
      </c>
      <c r="B84" s="522"/>
      <c r="C84" s="522"/>
      <c r="D84" s="106"/>
      <c r="E84" s="106"/>
      <c r="F84" s="106"/>
      <c r="G84" s="481" t="s">
        <v>217</v>
      </c>
      <c r="H84" s="481"/>
      <c r="I84" s="481"/>
    </row>
    <row r="85" spans="1:9">
      <c r="A85" s="171"/>
      <c r="B85" s="171"/>
      <c r="C85" s="171"/>
      <c r="D85" s="106"/>
      <c r="E85" s="106"/>
      <c r="F85" s="106"/>
      <c r="G85" s="170"/>
      <c r="H85" s="170"/>
      <c r="I85" s="170"/>
    </row>
  </sheetData>
  <mergeCells count="46">
    <mergeCell ref="A83:C83"/>
    <mergeCell ref="G83:I83"/>
    <mergeCell ref="A84:C84"/>
    <mergeCell ref="G84:I84"/>
    <mergeCell ref="H68:I68"/>
    <mergeCell ref="H69:I69"/>
    <mergeCell ref="A73:F73"/>
    <mergeCell ref="A78:I78"/>
    <mergeCell ref="A80:C80"/>
    <mergeCell ref="G80:I80"/>
    <mergeCell ref="F63:G63"/>
    <mergeCell ref="A68:A70"/>
    <mergeCell ref="B68:B70"/>
    <mergeCell ref="C68:C70"/>
    <mergeCell ref="D68:D70"/>
    <mergeCell ref="E68:F69"/>
    <mergeCell ref="G68:G70"/>
    <mergeCell ref="A59:C59"/>
    <mergeCell ref="A60:C60"/>
    <mergeCell ref="A61:C61"/>
    <mergeCell ref="A62:C62"/>
    <mergeCell ref="B63:C63"/>
    <mergeCell ref="A28:C28"/>
    <mergeCell ref="G28:I28"/>
    <mergeCell ref="A29:C29"/>
    <mergeCell ref="G29:I29"/>
    <mergeCell ref="A56:I56"/>
    <mergeCell ref="H13:I13"/>
    <mergeCell ref="H14:I14"/>
    <mergeCell ref="A18:F18"/>
    <mergeCell ref="A23:I23"/>
    <mergeCell ref="A25:C25"/>
    <mergeCell ref="G25:I25"/>
    <mergeCell ref="B8:C8"/>
    <mergeCell ref="F8:G8"/>
    <mergeCell ref="A13:A15"/>
    <mergeCell ref="B13:B15"/>
    <mergeCell ref="C13:C15"/>
    <mergeCell ref="D13:D15"/>
    <mergeCell ref="E13:F14"/>
    <mergeCell ref="G13:G15"/>
    <mergeCell ref="A1:I1"/>
    <mergeCell ref="A4:C4"/>
    <mergeCell ref="A5:C5"/>
    <mergeCell ref="A6:C6"/>
    <mergeCell ref="A7:C7"/>
  </mergeCells>
  <pageMargins left="0.19" right="0.13" top="0.75" bottom="0.75" header="0.3" footer="0.3"/>
  <pageSetup paperSize="5" orientation="portrait" horizontalDpi="0" verticalDpi="0" r:id="rId1"/>
</worksheet>
</file>

<file path=xl/worksheets/sheet8.xml><?xml version="1.0" encoding="utf-8"?>
<worksheet xmlns="http://schemas.openxmlformats.org/spreadsheetml/2006/main" xmlns:r="http://schemas.openxmlformats.org/officeDocument/2006/relationships">
  <dimension ref="A1:K147"/>
  <sheetViews>
    <sheetView view="pageBreakPreview" topLeftCell="A118" zoomScaleSheetLayoutView="100" workbookViewId="0">
      <selection activeCell="A136" sqref="A136:I136"/>
    </sheetView>
  </sheetViews>
  <sheetFormatPr defaultRowHeight="15"/>
  <cols>
    <col min="1" max="1" width="3.85546875" style="79" customWidth="1"/>
    <col min="2" max="2" width="12.140625" style="79" customWidth="1"/>
    <col min="3" max="3" width="11.28515625" style="79" customWidth="1"/>
    <col min="4" max="4" width="28.28515625" style="79" customWidth="1"/>
    <col min="5" max="5" width="8.5703125" style="79" customWidth="1"/>
    <col min="6" max="6" width="9.140625" style="79"/>
    <col min="7" max="7" width="10.5703125" style="79" bestFit="1" customWidth="1"/>
    <col min="8" max="8" width="9.7109375" style="79" bestFit="1" customWidth="1"/>
    <col min="9" max="9" width="9.28515625" style="79" bestFit="1" customWidth="1"/>
    <col min="10" max="16384" width="9.140625" style="79"/>
  </cols>
  <sheetData>
    <row r="1" spans="1:9">
      <c r="A1" s="503" t="s">
        <v>172</v>
      </c>
      <c r="B1" s="503"/>
      <c r="C1" s="503"/>
      <c r="D1" s="503"/>
      <c r="E1" s="503"/>
      <c r="F1" s="503"/>
      <c r="G1" s="503"/>
      <c r="H1" s="503"/>
      <c r="I1" s="503"/>
    </row>
    <row r="2" spans="1:9">
      <c r="A2" s="197"/>
      <c r="B2" s="197"/>
      <c r="C2" s="197"/>
      <c r="D2" s="159" t="s">
        <v>173</v>
      </c>
      <c r="E2" s="197"/>
      <c r="F2" s="237"/>
      <c r="G2" s="197"/>
      <c r="H2" s="160"/>
      <c r="I2" s="160"/>
    </row>
    <row r="3" spans="1:9">
      <c r="A3" s="197"/>
      <c r="B3" s="197"/>
      <c r="C3" s="197"/>
      <c r="D3" s="197"/>
      <c r="E3" s="197"/>
      <c r="F3" s="237"/>
      <c r="G3" s="197"/>
      <c r="H3" s="160"/>
      <c r="I3" s="160"/>
    </row>
    <row r="4" spans="1:9">
      <c r="A4" s="504" t="s">
        <v>174</v>
      </c>
      <c r="B4" s="504"/>
      <c r="C4" s="504"/>
      <c r="D4" s="195" t="s">
        <v>175</v>
      </c>
      <c r="E4" s="162"/>
      <c r="F4" s="162"/>
      <c r="G4" s="162"/>
      <c r="H4" s="160"/>
      <c r="I4" s="160"/>
    </row>
    <row r="5" spans="1:9">
      <c r="A5" s="504" t="s">
        <v>176</v>
      </c>
      <c r="B5" s="504"/>
      <c r="C5" s="504"/>
      <c r="D5" s="195" t="s">
        <v>260</v>
      </c>
      <c r="E5" s="162"/>
      <c r="F5" s="162"/>
      <c r="G5" s="162"/>
      <c r="H5" s="160"/>
      <c r="I5" s="160"/>
    </row>
    <row r="6" spans="1:9">
      <c r="A6" s="504" t="s">
        <v>178</v>
      </c>
      <c r="B6" s="504"/>
      <c r="C6" s="504"/>
      <c r="D6" s="195" t="s">
        <v>179</v>
      </c>
      <c r="E6" s="162"/>
      <c r="F6" s="162"/>
      <c r="G6" s="162"/>
      <c r="H6" s="160"/>
      <c r="I6" s="160"/>
    </row>
    <row r="7" spans="1:9">
      <c r="A7" s="504" t="s">
        <v>180</v>
      </c>
      <c r="B7" s="504"/>
      <c r="C7" s="504"/>
      <c r="D7" s="195" t="s">
        <v>357</v>
      </c>
      <c r="E7" s="162"/>
      <c r="F7" s="162"/>
      <c r="G7" s="162"/>
      <c r="H7" s="160"/>
      <c r="I7" s="160"/>
    </row>
    <row r="8" spans="1:9">
      <c r="A8" s="196"/>
      <c r="B8" s="505"/>
      <c r="C8" s="505"/>
      <c r="D8" s="196"/>
      <c r="E8" s="162"/>
      <c r="F8" s="506"/>
      <c r="G8" s="506"/>
      <c r="H8" s="160"/>
      <c r="I8" s="160"/>
    </row>
    <row r="9" spans="1:9">
      <c r="A9" s="164" t="s">
        <v>182</v>
      </c>
      <c r="B9" s="164"/>
      <c r="C9" s="164"/>
      <c r="D9" s="164"/>
      <c r="E9" s="164"/>
      <c r="F9" s="164"/>
      <c r="G9" s="164"/>
      <c r="H9" s="160"/>
      <c r="I9" s="160"/>
    </row>
    <row r="10" spans="1:9">
      <c r="A10" s="164" t="s">
        <v>183</v>
      </c>
      <c r="B10" s="164"/>
      <c r="C10" s="164"/>
      <c r="D10" s="164"/>
      <c r="E10" s="164"/>
      <c r="F10" s="164"/>
      <c r="G10" s="164"/>
      <c r="H10" s="160"/>
      <c r="I10" s="160"/>
    </row>
    <row r="11" spans="1:9">
      <c r="A11" s="164" t="s">
        <v>184</v>
      </c>
      <c r="B11" s="164"/>
      <c r="C11" s="164"/>
      <c r="D11" s="164"/>
      <c r="E11" s="164"/>
      <c r="F11" s="164"/>
      <c r="G11" s="164"/>
      <c r="H11" s="160"/>
      <c r="I11" s="160"/>
    </row>
    <row r="12" spans="1:9">
      <c r="A12" s="195"/>
      <c r="B12" s="195"/>
      <c r="C12" s="195"/>
      <c r="D12" s="195"/>
      <c r="E12" s="195"/>
      <c r="F12" s="238"/>
      <c r="G12" s="195"/>
      <c r="H12" s="160"/>
      <c r="I12" s="160"/>
    </row>
    <row r="13" spans="1:9">
      <c r="A13" s="507" t="s">
        <v>185</v>
      </c>
      <c r="B13" s="507" t="s">
        <v>186</v>
      </c>
      <c r="C13" s="507" t="s">
        <v>187</v>
      </c>
      <c r="D13" s="507" t="s">
        <v>188</v>
      </c>
      <c r="E13" s="510" t="s">
        <v>189</v>
      </c>
      <c r="F13" s="511"/>
      <c r="G13" s="507" t="s">
        <v>166</v>
      </c>
      <c r="H13" s="514" t="s">
        <v>190</v>
      </c>
      <c r="I13" s="515"/>
    </row>
    <row r="14" spans="1:9">
      <c r="A14" s="508"/>
      <c r="B14" s="508"/>
      <c r="C14" s="508"/>
      <c r="D14" s="508"/>
      <c r="E14" s="512"/>
      <c r="F14" s="513"/>
      <c r="G14" s="508"/>
      <c r="H14" s="516" t="s">
        <v>191</v>
      </c>
      <c r="I14" s="517"/>
    </row>
    <row r="15" spans="1:9">
      <c r="A15" s="509"/>
      <c r="B15" s="509"/>
      <c r="C15" s="509"/>
      <c r="D15" s="509"/>
      <c r="E15" s="165" t="s">
        <v>192</v>
      </c>
      <c r="F15" s="165" t="s">
        <v>193</v>
      </c>
      <c r="G15" s="509"/>
      <c r="H15" s="165" t="s">
        <v>194</v>
      </c>
      <c r="I15" s="165" t="s">
        <v>195</v>
      </c>
    </row>
    <row r="16" spans="1:9">
      <c r="A16" s="165" t="s">
        <v>196</v>
      </c>
      <c r="B16" s="165" t="s">
        <v>197</v>
      </c>
      <c r="C16" s="165" t="s">
        <v>198</v>
      </c>
      <c r="D16" s="166" t="s">
        <v>199</v>
      </c>
      <c r="E16" s="166" t="s">
        <v>200</v>
      </c>
      <c r="F16" s="166" t="s">
        <v>201</v>
      </c>
      <c r="G16" s="167" t="s">
        <v>202</v>
      </c>
      <c r="H16" s="168" t="s">
        <v>203</v>
      </c>
      <c r="I16" s="168" t="s">
        <v>204</v>
      </c>
    </row>
    <row r="17" spans="1:9" ht="33.75">
      <c r="A17" s="8">
        <v>1</v>
      </c>
      <c r="B17" s="157" t="s">
        <v>358</v>
      </c>
      <c r="C17" s="133" t="s">
        <v>428</v>
      </c>
      <c r="D17" s="133" t="s">
        <v>427</v>
      </c>
      <c r="E17" s="98"/>
      <c r="F17" s="99">
        <v>125</v>
      </c>
      <c r="G17" s="134">
        <v>882000</v>
      </c>
      <c r="H17" s="134">
        <v>0</v>
      </c>
      <c r="I17" s="134">
        <v>35280</v>
      </c>
    </row>
    <row r="18" spans="1:9" ht="20.25" customHeight="1">
      <c r="A18" s="518" t="s">
        <v>208</v>
      </c>
      <c r="B18" s="519"/>
      <c r="C18" s="519"/>
      <c r="D18" s="519"/>
      <c r="E18" s="519"/>
      <c r="F18" s="520"/>
      <c r="G18" s="102">
        <f>SUM(G17)</f>
        <v>882000</v>
      </c>
      <c r="H18" s="103"/>
      <c r="I18" s="103">
        <f>SUM(I17)</f>
        <v>35280</v>
      </c>
    </row>
    <row r="19" spans="1:9">
      <c r="A19" s="193"/>
      <c r="B19" s="193"/>
      <c r="C19" s="106"/>
      <c r="D19" s="106"/>
      <c r="E19" s="107"/>
      <c r="F19" s="107"/>
      <c r="G19" s="108"/>
      <c r="H19" s="108"/>
      <c r="I19" s="108"/>
    </row>
    <row r="20" spans="1:9">
      <c r="A20" s="194" t="s">
        <v>209</v>
      </c>
      <c r="B20" s="154"/>
      <c r="C20" s="106"/>
      <c r="D20" s="106"/>
      <c r="E20" s="107"/>
      <c r="F20" s="108"/>
      <c r="G20" s="108"/>
    </row>
    <row r="21" spans="1:9">
      <c r="A21" s="107" t="s">
        <v>210</v>
      </c>
      <c r="B21" s="154"/>
      <c r="C21" s="106"/>
      <c r="D21" s="106"/>
      <c r="E21" s="112"/>
      <c r="F21" s="108"/>
      <c r="G21" s="108"/>
    </row>
    <row r="22" spans="1:9">
      <c r="A22" s="193"/>
      <c r="B22" s="106"/>
      <c r="C22" s="106"/>
      <c r="D22" s="106"/>
      <c r="E22" s="106"/>
      <c r="F22" s="106"/>
      <c r="G22" s="108"/>
      <c r="H22" s="113"/>
      <c r="I22" s="113"/>
    </row>
    <row r="23" spans="1:9">
      <c r="A23" s="521" t="s">
        <v>211</v>
      </c>
      <c r="B23" s="521"/>
      <c r="C23" s="521"/>
      <c r="D23" s="521"/>
      <c r="E23" s="521"/>
      <c r="F23" s="521"/>
      <c r="G23" s="521"/>
      <c r="H23" s="521"/>
      <c r="I23" s="521"/>
    </row>
    <row r="24" spans="1:9">
      <c r="A24" s="193"/>
      <c r="B24" s="106"/>
      <c r="C24" s="106"/>
      <c r="D24" s="106"/>
      <c r="E24" s="106"/>
      <c r="F24" s="106"/>
      <c r="G24" s="108"/>
      <c r="H24" s="113"/>
      <c r="I24" s="113"/>
    </row>
    <row r="25" spans="1:9">
      <c r="A25" s="522" t="s">
        <v>212</v>
      </c>
      <c r="B25" s="522"/>
      <c r="C25" s="522"/>
      <c r="D25" s="107"/>
      <c r="E25" s="106"/>
      <c r="F25" s="106"/>
      <c r="G25" s="481" t="s">
        <v>213</v>
      </c>
      <c r="H25" s="481"/>
      <c r="I25" s="481"/>
    </row>
    <row r="26" spans="1:9">
      <c r="A26" s="193"/>
      <c r="B26" s="106"/>
      <c r="C26" s="106"/>
      <c r="D26" s="106"/>
      <c r="E26" s="106"/>
      <c r="F26" s="106"/>
      <c r="G26" s="108"/>
      <c r="H26" s="113"/>
      <c r="I26" s="113"/>
    </row>
    <row r="27" spans="1:9">
      <c r="A27" s="193"/>
      <c r="B27" s="106"/>
      <c r="C27" s="106"/>
      <c r="D27" s="106"/>
      <c r="E27" s="106"/>
      <c r="F27" s="106"/>
      <c r="G27" s="108"/>
    </row>
    <row r="28" spans="1:9">
      <c r="A28" s="483" t="s">
        <v>214</v>
      </c>
      <c r="B28" s="483"/>
      <c r="C28" s="483"/>
      <c r="D28" s="106"/>
      <c r="E28" s="106"/>
      <c r="F28" s="106"/>
      <c r="G28" s="483" t="s">
        <v>215</v>
      </c>
      <c r="H28" s="483"/>
      <c r="I28" s="483"/>
    </row>
    <row r="29" spans="1:9">
      <c r="A29" s="522" t="s">
        <v>216</v>
      </c>
      <c r="B29" s="522"/>
      <c r="C29" s="522"/>
      <c r="D29" s="106"/>
      <c r="E29" s="106"/>
      <c r="F29" s="106"/>
      <c r="G29" s="481" t="s">
        <v>217</v>
      </c>
      <c r="H29" s="481"/>
      <c r="I29" s="481"/>
    </row>
    <row r="30" spans="1:9">
      <c r="A30" s="193"/>
      <c r="B30" s="193"/>
      <c r="C30" s="193"/>
      <c r="D30" s="106"/>
      <c r="E30" s="106"/>
      <c r="F30" s="106"/>
      <c r="G30" s="192"/>
      <c r="H30" s="192"/>
      <c r="I30" s="192"/>
    </row>
    <row r="61" spans="1:9">
      <c r="A61" s="503" t="s">
        <v>172</v>
      </c>
      <c r="B61" s="503"/>
      <c r="C61" s="503"/>
      <c r="D61" s="503"/>
      <c r="E61" s="503"/>
      <c r="F61" s="503"/>
      <c r="G61" s="503"/>
      <c r="H61" s="503"/>
      <c r="I61" s="503"/>
    </row>
    <row r="62" spans="1:9">
      <c r="A62" s="188"/>
      <c r="B62" s="188"/>
      <c r="C62" s="188"/>
      <c r="D62" s="159" t="s">
        <v>173</v>
      </c>
      <c r="E62" s="188"/>
      <c r="F62" s="237"/>
      <c r="G62" s="188"/>
      <c r="H62" s="160"/>
      <c r="I62" s="160"/>
    </row>
    <row r="63" spans="1:9">
      <c r="A63" s="188"/>
      <c r="B63" s="188"/>
      <c r="C63" s="188"/>
      <c r="D63" s="188"/>
      <c r="E63" s="188"/>
      <c r="F63" s="237"/>
      <c r="G63" s="188"/>
      <c r="H63" s="160"/>
      <c r="I63" s="160"/>
    </row>
    <row r="64" spans="1:9">
      <c r="A64" s="504" t="s">
        <v>174</v>
      </c>
      <c r="B64" s="504"/>
      <c r="C64" s="504"/>
      <c r="D64" s="189" t="s">
        <v>175</v>
      </c>
      <c r="E64" s="162"/>
      <c r="F64" s="162"/>
      <c r="G64" s="162"/>
      <c r="H64" s="160"/>
      <c r="I64" s="160"/>
    </row>
    <row r="65" spans="1:11">
      <c r="A65" s="504" t="s">
        <v>176</v>
      </c>
      <c r="B65" s="504"/>
      <c r="C65" s="504"/>
      <c r="D65" s="189" t="s">
        <v>260</v>
      </c>
      <c r="E65" s="162"/>
      <c r="F65" s="162"/>
      <c r="G65" s="162"/>
      <c r="H65" s="160"/>
      <c r="I65" s="160"/>
    </row>
    <row r="66" spans="1:11">
      <c r="A66" s="504" t="s">
        <v>178</v>
      </c>
      <c r="B66" s="504"/>
      <c r="C66" s="504"/>
      <c r="D66" s="189" t="s">
        <v>179</v>
      </c>
      <c r="E66" s="162"/>
      <c r="F66" s="162"/>
      <c r="G66" s="162"/>
      <c r="H66" s="160"/>
      <c r="I66" s="160"/>
    </row>
    <row r="67" spans="1:11">
      <c r="A67" s="504" t="s">
        <v>180</v>
      </c>
      <c r="B67" s="504"/>
      <c r="C67" s="504"/>
      <c r="D67" s="189" t="s">
        <v>414</v>
      </c>
      <c r="E67" s="162"/>
      <c r="F67" s="162"/>
      <c r="G67" s="162"/>
      <c r="H67" s="160"/>
      <c r="I67" s="160"/>
    </row>
    <row r="68" spans="1:11">
      <c r="A68" s="187"/>
      <c r="B68" s="505"/>
      <c r="C68" s="505"/>
      <c r="D68" s="187"/>
      <c r="E68" s="162"/>
      <c r="F68" s="506"/>
      <c r="G68" s="506"/>
      <c r="H68" s="160"/>
      <c r="I68" s="160"/>
    </row>
    <row r="69" spans="1:11">
      <c r="A69" s="164" t="s">
        <v>182</v>
      </c>
      <c r="B69" s="164"/>
      <c r="C69" s="164"/>
      <c r="D69" s="164"/>
      <c r="E69" s="164"/>
      <c r="F69" s="164"/>
      <c r="G69" s="164"/>
      <c r="H69" s="160"/>
      <c r="I69" s="160"/>
    </row>
    <row r="70" spans="1:11">
      <c r="A70" s="164" t="s">
        <v>183</v>
      </c>
      <c r="B70" s="164"/>
      <c r="C70" s="164"/>
      <c r="D70" s="164"/>
      <c r="E70" s="164"/>
      <c r="F70" s="164"/>
      <c r="G70" s="164"/>
      <c r="H70" s="160"/>
      <c r="I70" s="160"/>
    </row>
    <row r="71" spans="1:11">
      <c r="A71" s="164" t="s">
        <v>184</v>
      </c>
      <c r="B71" s="164"/>
      <c r="C71" s="164"/>
      <c r="D71" s="164"/>
      <c r="E71" s="164"/>
      <c r="F71" s="164"/>
      <c r="G71" s="164"/>
      <c r="H71" s="160"/>
      <c r="I71" s="160"/>
    </row>
    <row r="72" spans="1:11">
      <c r="A72" s="189"/>
      <c r="B72" s="189"/>
      <c r="C72" s="189"/>
      <c r="D72" s="189"/>
      <c r="E72" s="189"/>
      <c r="F72" s="238"/>
      <c r="G72" s="189"/>
      <c r="H72" s="160"/>
      <c r="I72" s="160"/>
    </row>
    <row r="73" spans="1:11">
      <c r="A73" s="507" t="s">
        <v>185</v>
      </c>
      <c r="B73" s="507" t="s">
        <v>186</v>
      </c>
      <c r="C73" s="507" t="s">
        <v>187</v>
      </c>
      <c r="D73" s="507" t="s">
        <v>188</v>
      </c>
      <c r="E73" s="510" t="s">
        <v>189</v>
      </c>
      <c r="F73" s="511"/>
      <c r="G73" s="507" t="s">
        <v>166</v>
      </c>
      <c r="H73" s="514" t="s">
        <v>190</v>
      </c>
      <c r="I73" s="515"/>
    </row>
    <row r="74" spans="1:11">
      <c r="A74" s="508"/>
      <c r="B74" s="508"/>
      <c r="C74" s="508"/>
      <c r="D74" s="508"/>
      <c r="E74" s="512"/>
      <c r="F74" s="513"/>
      <c r="G74" s="508"/>
      <c r="H74" s="516" t="s">
        <v>191</v>
      </c>
      <c r="I74" s="517"/>
    </row>
    <row r="75" spans="1:11">
      <c r="A75" s="509"/>
      <c r="B75" s="509"/>
      <c r="C75" s="509"/>
      <c r="D75" s="509"/>
      <c r="E75" s="165" t="s">
        <v>192</v>
      </c>
      <c r="F75" s="165" t="s">
        <v>193</v>
      </c>
      <c r="G75" s="509"/>
      <c r="H75" s="165" t="s">
        <v>194</v>
      </c>
      <c r="I75" s="165" t="s">
        <v>195</v>
      </c>
    </row>
    <row r="76" spans="1:11">
      <c r="A76" s="165" t="s">
        <v>196</v>
      </c>
      <c r="B76" s="165" t="s">
        <v>197</v>
      </c>
      <c r="C76" s="165" t="s">
        <v>198</v>
      </c>
      <c r="D76" s="166" t="s">
        <v>199</v>
      </c>
      <c r="E76" s="166" t="s">
        <v>200</v>
      </c>
      <c r="F76" s="166" t="s">
        <v>201</v>
      </c>
      <c r="G76" s="167" t="s">
        <v>202</v>
      </c>
      <c r="H76" s="168" t="s">
        <v>203</v>
      </c>
      <c r="I76" s="168" t="s">
        <v>204</v>
      </c>
    </row>
    <row r="77" spans="1:11" ht="67.5" customHeight="1">
      <c r="A77" s="8">
        <v>1</v>
      </c>
      <c r="B77" s="157" t="s">
        <v>415</v>
      </c>
      <c r="C77" s="133" t="s">
        <v>417</v>
      </c>
      <c r="D77" s="133" t="s">
        <v>416</v>
      </c>
      <c r="E77" s="98"/>
      <c r="F77" s="99">
        <v>126</v>
      </c>
      <c r="G77" s="134">
        <v>2700000</v>
      </c>
      <c r="H77" s="134">
        <v>0</v>
      </c>
      <c r="I77" s="134" t="s">
        <v>418</v>
      </c>
    </row>
    <row r="78" spans="1:11" ht="56.25" customHeight="1">
      <c r="A78" s="8">
        <v>2</v>
      </c>
      <c r="B78" s="157"/>
      <c r="C78" s="133" t="s">
        <v>423</v>
      </c>
      <c r="D78" s="133" t="s">
        <v>419</v>
      </c>
      <c r="E78" s="98"/>
      <c r="F78" s="99">
        <v>127</v>
      </c>
      <c r="G78" s="134">
        <v>2700000</v>
      </c>
      <c r="H78" s="134"/>
      <c r="I78" s="134" t="s">
        <v>420</v>
      </c>
      <c r="K78" s="216"/>
    </row>
    <row r="79" spans="1:11" ht="57.75" customHeight="1">
      <c r="A79" s="8">
        <v>3</v>
      </c>
      <c r="B79" s="157"/>
      <c r="C79" s="133" t="s">
        <v>422</v>
      </c>
      <c r="D79" s="133" t="s">
        <v>419</v>
      </c>
      <c r="E79" s="98"/>
      <c r="F79" s="99">
        <v>128</v>
      </c>
      <c r="G79" s="134">
        <v>1800000</v>
      </c>
      <c r="H79" s="134"/>
      <c r="I79" s="134" t="s">
        <v>421</v>
      </c>
      <c r="K79" s="216"/>
    </row>
    <row r="80" spans="1:11" ht="20.25" customHeight="1">
      <c r="A80" s="518" t="s">
        <v>208</v>
      </c>
      <c r="B80" s="519"/>
      <c r="C80" s="519"/>
      <c r="D80" s="519"/>
      <c r="E80" s="519"/>
      <c r="F80" s="520"/>
      <c r="G80" s="102">
        <f>G79+G78+G77</f>
        <v>7200000</v>
      </c>
      <c r="H80" s="103"/>
      <c r="I80" s="103">
        <f>I79+I78+I77</f>
        <v>630000</v>
      </c>
    </row>
    <row r="81" spans="1:9">
      <c r="A81" s="190"/>
      <c r="B81" s="190"/>
      <c r="C81" s="106"/>
      <c r="D81" s="106"/>
      <c r="E81" s="107"/>
      <c r="F81" s="107"/>
      <c r="G81" s="108"/>
      <c r="H81" s="108"/>
      <c r="I81" s="108"/>
    </row>
    <row r="82" spans="1:9">
      <c r="A82" s="191" t="s">
        <v>209</v>
      </c>
      <c r="B82" s="154"/>
      <c r="C82" s="106"/>
      <c r="D82" s="106"/>
      <c r="E82" s="107"/>
      <c r="F82" s="108"/>
      <c r="G82" s="108"/>
    </row>
    <row r="83" spans="1:9">
      <c r="A83" s="107" t="s">
        <v>210</v>
      </c>
      <c r="B83" s="154"/>
      <c r="C83" s="106"/>
      <c r="D83" s="106"/>
      <c r="E83" s="112"/>
      <c r="F83" s="108"/>
      <c r="G83" s="108"/>
    </row>
    <row r="84" spans="1:9">
      <c r="A84" s="190"/>
      <c r="B84" s="106"/>
      <c r="C84" s="106"/>
      <c r="D84" s="106"/>
      <c r="E84" s="106"/>
      <c r="F84" s="106"/>
      <c r="G84" s="108"/>
      <c r="H84" s="113"/>
      <c r="I84" s="113"/>
    </row>
    <row r="85" spans="1:9">
      <c r="A85" s="521" t="s">
        <v>211</v>
      </c>
      <c r="B85" s="521"/>
      <c r="C85" s="521"/>
      <c r="D85" s="521"/>
      <c r="E85" s="521"/>
      <c r="F85" s="521"/>
      <c r="G85" s="521"/>
      <c r="H85" s="521"/>
      <c r="I85" s="521"/>
    </row>
    <row r="86" spans="1:9">
      <c r="A86" s="190"/>
      <c r="B86" s="106"/>
      <c r="C86" s="106"/>
      <c r="D86" s="106"/>
      <c r="E86" s="106"/>
      <c r="F86" s="106"/>
      <c r="G86" s="108"/>
      <c r="H86" s="113"/>
      <c r="I86" s="113"/>
    </row>
    <row r="87" spans="1:9">
      <c r="A87" s="522" t="s">
        <v>212</v>
      </c>
      <c r="B87" s="522"/>
      <c r="C87" s="522"/>
      <c r="D87" s="107"/>
      <c r="E87" s="106"/>
      <c r="F87" s="106"/>
      <c r="G87" s="481" t="s">
        <v>213</v>
      </c>
      <c r="H87" s="481"/>
      <c r="I87" s="481"/>
    </row>
    <row r="88" spans="1:9">
      <c r="A88" s="190"/>
      <c r="B88" s="106"/>
      <c r="C88" s="106"/>
      <c r="D88" s="106"/>
      <c r="E88" s="106"/>
      <c r="F88" s="106"/>
      <c r="G88" s="108"/>
      <c r="H88" s="113"/>
      <c r="I88" s="113"/>
    </row>
    <row r="89" spans="1:9">
      <c r="A89" s="190"/>
      <c r="B89" s="106"/>
      <c r="C89" s="106"/>
      <c r="D89" s="106"/>
      <c r="E89" s="106"/>
      <c r="F89" s="106"/>
      <c r="G89" s="108"/>
    </row>
    <row r="90" spans="1:9">
      <c r="A90" s="483" t="s">
        <v>214</v>
      </c>
      <c r="B90" s="483"/>
      <c r="C90" s="483"/>
      <c r="D90" s="106"/>
      <c r="E90" s="106"/>
      <c r="F90" s="106"/>
      <c r="G90" s="483" t="s">
        <v>215</v>
      </c>
      <c r="H90" s="483"/>
      <c r="I90" s="483"/>
    </row>
    <row r="91" spans="1:9">
      <c r="A91" s="522" t="s">
        <v>216</v>
      </c>
      <c r="B91" s="522"/>
      <c r="C91" s="522"/>
      <c r="D91" s="106"/>
      <c r="E91" s="106"/>
      <c r="F91" s="106"/>
      <c r="G91" s="481" t="s">
        <v>217</v>
      </c>
      <c r="H91" s="481"/>
      <c r="I91" s="481"/>
    </row>
    <row r="92" spans="1:9">
      <c r="A92" s="190"/>
      <c r="B92" s="190"/>
      <c r="C92" s="190"/>
      <c r="D92" s="106"/>
      <c r="E92" s="106"/>
      <c r="F92" s="106"/>
      <c r="G92" s="186"/>
      <c r="H92" s="186"/>
      <c r="I92" s="186"/>
    </row>
    <row r="113" spans="1:9">
      <c r="A113" s="468" t="s">
        <v>172</v>
      </c>
      <c r="B113" s="468"/>
      <c r="C113" s="468"/>
      <c r="D113" s="468"/>
      <c r="E113" s="468"/>
      <c r="F113" s="468"/>
      <c r="G113" s="468"/>
      <c r="H113" s="468"/>
      <c r="I113" s="468"/>
    </row>
    <row r="114" spans="1:9">
      <c r="A114" s="180"/>
      <c r="B114" s="180"/>
      <c r="C114" s="180"/>
      <c r="D114" s="116" t="s">
        <v>173</v>
      </c>
      <c r="E114" s="180"/>
      <c r="F114" s="82"/>
      <c r="G114" s="82"/>
      <c r="H114"/>
      <c r="I114"/>
    </row>
    <row r="115" spans="1:9">
      <c r="A115" s="180"/>
      <c r="B115" s="180"/>
      <c r="C115" s="180"/>
      <c r="D115" s="180"/>
      <c r="E115" s="180"/>
      <c r="F115" s="82"/>
      <c r="G115" s="82"/>
      <c r="H115"/>
      <c r="I115"/>
    </row>
    <row r="116" spans="1:9">
      <c r="A116" s="469" t="s">
        <v>174</v>
      </c>
      <c r="B116" s="469"/>
      <c r="C116" s="469"/>
      <c r="D116" s="181" t="s">
        <v>175</v>
      </c>
      <c r="E116" s="117"/>
      <c r="F116" s="84"/>
      <c r="G116" s="84"/>
      <c r="H116"/>
      <c r="I116"/>
    </row>
    <row r="117" spans="1:9">
      <c r="A117" s="469" t="s">
        <v>176</v>
      </c>
      <c r="B117" s="469"/>
      <c r="C117" s="469"/>
      <c r="D117" s="181" t="s">
        <v>260</v>
      </c>
      <c r="E117" s="117"/>
      <c r="F117" s="84"/>
      <c r="G117" s="84"/>
      <c r="H117"/>
      <c r="I117"/>
    </row>
    <row r="118" spans="1:9">
      <c r="A118" s="469" t="s">
        <v>178</v>
      </c>
      <c r="B118" s="469"/>
      <c r="C118" s="469"/>
      <c r="D118" s="181" t="s">
        <v>179</v>
      </c>
      <c r="E118" s="117"/>
      <c r="F118" s="84"/>
      <c r="G118" s="84"/>
      <c r="H118"/>
      <c r="I118"/>
    </row>
    <row r="119" spans="1:9">
      <c r="A119" s="469" t="s">
        <v>180</v>
      </c>
      <c r="B119" s="469"/>
      <c r="C119" s="469"/>
      <c r="D119" s="181" t="s">
        <v>181</v>
      </c>
      <c r="E119" s="117"/>
      <c r="F119" s="84"/>
      <c r="G119" s="84"/>
      <c r="H119"/>
      <c r="I119"/>
    </row>
    <row r="120" spans="1:9">
      <c r="A120" s="182"/>
      <c r="B120" s="470"/>
      <c r="C120" s="470"/>
      <c r="D120" s="182"/>
      <c r="E120" s="117"/>
      <c r="F120" s="484"/>
      <c r="G120" s="484"/>
      <c r="H120"/>
      <c r="I120"/>
    </row>
    <row r="121" spans="1:9">
      <c r="A121" s="87" t="s">
        <v>182</v>
      </c>
      <c r="B121" s="87"/>
      <c r="C121" s="87"/>
      <c r="D121" s="87"/>
      <c r="E121" s="87"/>
      <c r="F121" s="88"/>
      <c r="G121" s="88"/>
      <c r="H121"/>
      <c r="I121"/>
    </row>
    <row r="122" spans="1:9">
      <c r="A122" s="87" t="s">
        <v>183</v>
      </c>
      <c r="B122" s="87"/>
      <c r="C122" s="87"/>
      <c r="D122" s="87"/>
      <c r="E122" s="87"/>
      <c r="F122" s="88"/>
      <c r="G122" s="88"/>
      <c r="H122"/>
      <c r="I122"/>
    </row>
    <row r="123" spans="1:9">
      <c r="A123" s="87" t="s">
        <v>184</v>
      </c>
      <c r="B123" s="87"/>
      <c r="C123" s="87"/>
      <c r="D123" s="87"/>
      <c r="E123" s="87"/>
      <c r="F123" s="88"/>
      <c r="G123" s="88"/>
      <c r="H123"/>
      <c r="I123"/>
    </row>
    <row r="124" spans="1:9">
      <c r="A124" s="181"/>
      <c r="B124" s="181"/>
      <c r="C124" s="181"/>
      <c r="D124" s="181"/>
      <c r="E124" s="181"/>
      <c r="F124" s="83"/>
      <c r="G124" s="83"/>
      <c r="H124"/>
      <c r="I124"/>
    </row>
    <row r="125" spans="1:9">
      <c r="A125" s="492" t="s">
        <v>185</v>
      </c>
      <c r="B125" s="492" t="s">
        <v>186</v>
      </c>
      <c r="C125" s="492" t="s">
        <v>187</v>
      </c>
      <c r="D125" s="492" t="s">
        <v>188</v>
      </c>
      <c r="E125" s="495" t="s">
        <v>189</v>
      </c>
      <c r="F125" s="496"/>
      <c r="G125" s="499" t="s">
        <v>166</v>
      </c>
      <c r="H125" s="485" t="s">
        <v>190</v>
      </c>
      <c r="I125" s="486"/>
    </row>
    <row r="126" spans="1:9">
      <c r="A126" s="493"/>
      <c r="B126" s="493"/>
      <c r="C126" s="493"/>
      <c r="D126" s="493"/>
      <c r="E126" s="497"/>
      <c r="F126" s="498"/>
      <c r="G126" s="500"/>
      <c r="H126" s="487" t="s">
        <v>191</v>
      </c>
      <c r="I126" s="488"/>
    </row>
    <row r="127" spans="1:9">
      <c r="A127" s="494"/>
      <c r="B127" s="494"/>
      <c r="C127" s="494"/>
      <c r="D127" s="494"/>
      <c r="E127" s="91" t="s">
        <v>192</v>
      </c>
      <c r="F127" s="90" t="s">
        <v>193</v>
      </c>
      <c r="G127" s="501"/>
      <c r="H127" s="91" t="s">
        <v>194</v>
      </c>
      <c r="I127" s="91" t="s">
        <v>195</v>
      </c>
    </row>
    <row r="128" spans="1:9">
      <c r="A128" s="91" t="s">
        <v>196</v>
      </c>
      <c r="B128" s="91" t="s">
        <v>197</v>
      </c>
      <c r="C128" s="91" t="s">
        <v>198</v>
      </c>
      <c r="D128" s="118" t="s">
        <v>199</v>
      </c>
      <c r="E128" s="118" t="s">
        <v>200</v>
      </c>
      <c r="F128" s="92" t="s">
        <v>201</v>
      </c>
      <c r="G128" s="93" t="s">
        <v>202</v>
      </c>
      <c r="H128" s="119" t="s">
        <v>203</v>
      </c>
      <c r="I128" s="119" t="s">
        <v>204</v>
      </c>
    </row>
    <row r="129" spans="1:9" ht="45" customHeight="1">
      <c r="A129" s="183">
        <v>1</v>
      </c>
      <c r="B129" s="96" t="s">
        <v>205</v>
      </c>
      <c r="C129" s="114" t="s">
        <v>261</v>
      </c>
      <c r="D129" s="97" t="s">
        <v>425</v>
      </c>
      <c r="E129" s="120"/>
      <c r="F129" s="99">
        <v>129</v>
      </c>
      <c r="G129" s="134">
        <v>9855500</v>
      </c>
      <c r="H129" s="134">
        <v>895955</v>
      </c>
      <c r="I129" s="134">
        <v>134393</v>
      </c>
    </row>
    <row r="130" spans="1:9" ht="48.75" customHeight="1">
      <c r="A130" s="183">
        <v>2</v>
      </c>
      <c r="B130" s="96"/>
      <c r="C130" s="114" t="s">
        <v>261</v>
      </c>
      <c r="D130" s="97" t="s">
        <v>426</v>
      </c>
      <c r="E130" s="120"/>
      <c r="F130" s="99">
        <v>130</v>
      </c>
      <c r="G130" s="134">
        <v>13214500</v>
      </c>
      <c r="H130" s="134">
        <v>1201318.1818181819</v>
      </c>
      <c r="I130" s="134">
        <v>180197.72727272726</v>
      </c>
    </row>
    <row r="131" spans="1:9" ht="24.75" customHeight="1">
      <c r="A131" s="489" t="s">
        <v>208</v>
      </c>
      <c r="B131" s="490"/>
      <c r="C131" s="490"/>
      <c r="D131" s="490"/>
      <c r="E131" s="490"/>
      <c r="F131" s="491"/>
      <c r="G131" s="198">
        <f>SUM(G129:G130)</f>
        <v>23070000</v>
      </c>
      <c r="H131" s="198">
        <f>H130+H129</f>
        <v>2097273.1818181816</v>
      </c>
      <c r="I131" s="198">
        <f>I130+I129</f>
        <v>314590.72727272729</v>
      </c>
    </row>
    <row r="132" spans="1:9">
      <c r="A132" s="185"/>
      <c r="B132" s="185"/>
      <c r="C132" s="105"/>
      <c r="D132" s="105"/>
      <c r="E132" s="111"/>
      <c r="F132" s="107"/>
      <c r="G132" s="108"/>
      <c r="H132" s="122"/>
      <c r="I132" s="122"/>
    </row>
    <row r="133" spans="1:9">
      <c r="A133" s="184" t="s">
        <v>209</v>
      </c>
      <c r="B133" s="110"/>
      <c r="C133" s="105"/>
      <c r="D133" s="105"/>
      <c r="E133" s="111"/>
      <c r="F133" s="108"/>
      <c r="G133" s="108"/>
      <c r="H133"/>
      <c r="I133"/>
    </row>
    <row r="134" spans="1:9">
      <c r="A134" s="111" t="s">
        <v>210</v>
      </c>
      <c r="B134" s="110"/>
      <c r="C134" s="105"/>
      <c r="D134" s="105"/>
      <c r="E134" s="123"/>
      <c r="F134" s="108"/>
      <c r="G134" s="108"/>
      <c r="H134"/>
      <c r="I134"/>
    </row>
    <row r="135" spans="1:9" ht="21" customHeight="1">
      <c r="A135" s="185"/>
      <c r="B135" s="105"/>
      <c r="C135" s="105"/>
      <c r="D135" s="105"/>
      <c r="E135" s="105"/>
      <c r="F135" s="106"/>
      <c r="G135" s="108"/>
      <c r="H135" s="124"/>
      <c r="I135" s="124"/>
    </row>
    <row r="136" spans="1:9">
      <c r="A136" s="479" t="s">
        <v>211</v>
      </c>
      <c r="B136" s="479"/>
      <c r="C136" s="479"/>
      <c r="D136" s="479"/>
      <c r="E136" s="479"/>
      <c r="F136" s="479"/>
      <c r="G136" s="479"/>
      <c r="H136" s="479"/>
      <c r="I136" s="479"/>
    </row>
    <row r="137" spans="1:9">
      <c r="A137" s="185"/>
      <c r="B137" s="105"/>
      <c r="C137" s="105"/>
      <c r="D137" s="105"/>
      <c r="E137" s="105"/>
      <c r="F137" s="106"/>
      <c r="G137" s="108"/>
      <c r="H137" s="124"/>
      <c r="I137" s="124"/>
    </row>
    <row r="138" spans="1:9">
      <c r="A138" s="480" t="s">
        <v>212</v>
      </c>
      <c r="B138" s="480"/>
      <c r="C138" s="480"/>
      <c r="D138" s="111"/>
      <c r="E138" s="105"/>
      <c r="F138" s="106"/>
      <c r="G138" s="502" t="s">
        <v>213</v>
      </c>
      <c r="H138" s="502"/>
      <c r="I138" s="502"/>
    </row>
    <row r="139" spans="1:9">
      <c r="A139" s="185"/>
      <c r="B139" s="105"/>
      <c r="C139" s="105"/>
      <c r="D139" s="105"/>
      <c r="E139" s="105"/>
      <c r="F139" s="106"/>
      <c r="G139" s="108"/>
      <c r="H139" s="124"/>
      <c r="I139" s="124"/>
    </row>
    <row r="140" spans="1:9">
      <c r="A140" s="185"/>
      <c r="B140" s="105"/>
      <c r="C140" s="105"/>
      <c r="D140" s="105"/>
      <c r="E140" s="105"/>
      <c r="F140" s="106"/>
      <c r="G140" s="108"/>
      <c r="H140"/>
      <c r="I140"/>
    </row>
    <row r="141" spans="1:9">
      <c r="A141" s="482" t="s">
        <v>214</v>
      </c>
      <c r="B141" s="482"/>
      <c r="C141" s="482"/>
      <c r="D141" s="105"/>
      <c r="E141" s="105"/>
      <c r="F141" s="106"/>
      <c r="G141" s="482" t="s">
        <v>215</v>
      </c>
      <c r="H141" s="482"/>
      <c r="I141" s="482"/>
    </row>
    <row r="142" spans="1:9">
      <c r="A142" s="480" t="s">
        <v>216</v>
      </c>
      <c r="B142" s="480"/>
      <c r="C142" s="480"/>
      <c r="D142" s="105"/>
      <c r="E142" s="105"/>
      <c r="F142" s="106"/>
      <c r="G142" s="502" t="s">
        <v>217</v>
      </c>
      <c r="H142" s="502"/>
      <c r="I142" s="502"/>
    </row>
    <row r="143" spans="1:9">
      <c r="A143"/>
      <c r="B143"/>
      <c r="C143"/>
      <c r="D143"/>
      <c r="E143"/>
      <c r="G143"/>
      <c r="H143"/>
      <c r="I143"/>
    </row>
    <row r="144" spans="1:9">
      <c r="A144"/>
      <c r="B144"/>
      <c r="C144"/>
      <c r="D144"/>
      <c r="E144"/>
      <c r="G144"/>
      <c r="H144"/>
      <c r="I144"/>
    </row>
    <row r="145" spans="1:9">
      <c r="A145"/>
      <c r="B145"/>
      <c r="C145"/>
      <c r="D145"/>
      <c r="E145"/>
      <c r="G145"/>
      <c r="H145"/>
      <c r="I145"/>
    </row>
    <row r="146" spans="1:9">
      <c r="A146"/>
      <c r="B146"/>
      <c r="C146"/>
      <c r="D146"/>
      <c r="E146"/>
      <c r="G146"/>
      <c r="H146"/>
      <c r="I146"/>
    </row>
    <row r="147" spans="1:9">
      <c r="A147"/>
      <c r="B147"/>
      <c r="C147"/>
      <c r="D147"/>
      <c r="E147"/>
      <c r="G147"/>
      <c r="H147"/>
      <c r="I147"/>
    </row>
  </sheetData>
  <mergeCells count="69">
    <mergeCell ref="A28:C28"/>
    <mergeCell ref="G28:I28"/>
    <mergeCell ref="A29:C29"/>
    <mergeCell ref="G29:I29"/>
    <mergeCell ref="H14:I14"/>
    <mergeCell ref="A18:F18"/>
    <mergeCell ref="A23:I23"/>
    <mergeCell ref="A25:C25"/>
    <mergeCell ref="G25:I25"/>
    <mergeCell ref="B68:C68"/>
    <mergeCell ref="F68:G68"/>
    <mergeCell ref="A1:I1"/>
    <mergeCell ref="A4:C4"/>
    <mergeCell ref="A5:C5"/>
    <mergeCell ref="A6:C6"/>
    <mergeCell ref="A7:C7"/>
    <mergeCell ref="B8:C8"/>
    <mergeCell ref="F8:G8"/>
    <mergeCell ref="A13:A15"/>
    <mergeCell ref="B13:B15"/>
    <mergeCell ref="C13:C15"/>
    <mergeCell ref="D13:D15"/>
    <mergeCell ref="E13:F14"/>
    <mergeCell ref="G13:G15"/>
    <mergeCell ref="H13:I13"/>
    <mergeCell ref="A61:I61"/>
    <mergeCell ref="A64:C64"/>
    <mergeCell ref="A65:C65"/>
    <mergeCell ref="A66:C66"/>
    <mergeCell ref="A67:C67"/>
    <mergeCell ref="H73:I73"/>
    <mergeCell ref="H74:I74"/>
    <mergeCell ref="A80:F80"/>
    <mergeCell ref="A85:I85"/>
    <mergeCell ref="A87:C87"/>
    <mergeCell ref="G87:I87"/>
    <mergeCell ref="A73:A75"/>
    <mergeCell ref="B73:B75"/>
    <mergeCell ref="C73:C75"/>
    <mergeCell ref="D73:D75"/>
    <mergeCell ref="E73:F74"/>
    <mergeCell ref="G73:G75"/>
    <mergeCell ref="A90:C90"/>
    <mergeCell ref="G90:I90"/>
    <mergeCell ref="A91:C91"/>
    <mergeCell ref="G91:I91"/>
    <mergeCell ref="F120:G120"/>
    <mergeCell ref="B120:C120"/>
    <mergeCell ref="A142:C142"/>
    <mergeCell ref="G142:I142"/>
    <mergeCell ref="A141:C141"/>
    <mergeCell ref="G141:I141"/>
    <mergeCell ref="A113:I113"/>
    <mergeCell ref="A116:C116"/>
    <mergeCell ref="A117:C117"/>
    <mergeCell ref="A118:C118"/>
    <mergeCell ref="A119:C119"/>
    <mergeCell ref="H125:I125"/>
    <mergeCell ref="H126:I126"/>
    <mergeCell ref="A131:F131"/>
    <mergeCell ref="A136:I136"/>
    <mergeCell ref="A138:C138"/>
    <mergeCell ref="G138:I138"/>
    <mergeCell ref="A125:A127"/>
    <mergeCell ref="B125:B127"/>
    <mergeCell ref="C125:C127"/>
    <mergeCell ref="D125:D127"/>
    <mergeCell ref="E125:F126"/>
    <mergeCell ref="G125:G127"/>
  </mergeCells>
  <pageMargins left="0.22" right="0.16" top="0.75" bottom="0.75" header="0.3" footer="0.3"/>
  <pageSetup paperSize="5" orientation="portrait" horizontalDpi="0" verticalDpi="0" r:id="rId1"/>
</worksheet>
</file>

<file path=xl/worksheets/sheet9.xml><?xml version="1.0" encoding="utf-8"?>
<worksheet xmlns="http://schemas.openxmlformats.org/spreadsheetml/2006/main" xmlns:r="http://schemas.openxmlformats.org/officeDocument/2006/relationships">
  <dimension ref="A1:I198"/>
  <sheetViews>
    <sheetView view="pageBreakPreview" topLeftCell="A178" zoomScaleNormal="55" zoomScaleSheetLayoutView="100" workbookViewId="0">
      <selection activeCell="B185" sqref="B185:I185"/>
    </sheetView>
  </sheetViews>
  <sheetFormatPr defaultRowHeight="15"/>
  <cols>
    <col min="1" max="1" width="7.7109375" customWidth="1"/>
    <col min="4" max="4" width="27.42578125" customWidth="1"/>
    <col min="6" max="6" width="9.140625" style="79"/>
    <col min="7" max="7" width="9.7109375" bestFit="1" customWidth="1"/>
    <col min="8" max="8" width="9.28515625" bestFit="1" customWidth="1"/>
  </cols>
  <sheetData>
    <row r="1" spans="1:9">
      <c r="A1" s="503" t="s">
        <v>172</v>
      </c>
      <c r="B1" s="503"/>
      <c r="C1" s="503"/>
      <c r="D1" s="503"/>
      <c r="E1" s="503"/>
      <c r="F1" s="503"/>
      <c r="G1" s="503"/>
      <c r="H1" s="503"/>
      <c r="I1" s="503"/>
    </row>
    <row r="2" spans="1:9">
      <c r="A2" s="211"/>
      <c r="B2" s="211"/>
      <c r="C2" s="211"/>
      <c r="D2" s="159" t="s">
        <v>173</v>
      </c>
      <c r="E2" s="211"/>
      <c r="F2" s="237"/>
      <c r="G2" s="211"/>
      <c r="H2" s="160"/>
      <c r="I2" s="160"/>
    </row>
    <row r="3" spans="1:9">
      <c r="A3" s="211"/>
      <c r="B3" s="211"/>
      <c r="C3" s="211"/>
      <c r="D3" s="211"/>
      <c r="E3" s="211"/>
      <c r="F3" s="237"/>
      <c r="G3" s="211"/>
      <c r="H3" s="160"/>
      <c r="I3" s="160"/>
    </row>
    <row r="4" spans="1:9">
      <c r="A4" s="504" t="s">
        <v>174</v>
      </c>
      <c r="B4" s="504"/>
      <c r="C4" s="504"/>
      <c r="D4" s="212" t="s">
        <v>175</v>
      </c>
      <c r="E4" s="162"/>
      <c r="F4" s="162"/>
      <c r="G4" s="162"/>
      <c r="H4" s="160"/>
      <c r="I4" s="160"/>
    </row>
    <row r="5" spans="1:9">
      <c r="A5" s="504" t="s">
        <v>176</v>
      </c>
      <c r="B5" s="504"/>
      <c r="C5" s="504"/>
      <c r="D5" s="212" t="s">
        <v>218</v>
      </c>
      <c r="E5" s="162"/>
      <c r="F5" s="162"/>
      <c r="G5" s="162"/>
      <c r="H5" s="160"/>
      <c r="I5" s="160"/>
    </row>
    <row r="6" spans="1:9">
      <c r="A6" s="504" t="s">
        <v>178</v>
      </c>
      <c r="B6" s="504"/>
      <c r="C6" s="504"/>
      <c r="D6" s="212" t="s">
        <v>179</v>
      </c>
      <c r="E6" s="162"/>
      <c r="F6" s="162"/>
      <c r="G6" s="162"/>
      <c r="H6" s="160"/>
      <c r="I6" s="160"/>
    </row>
    <row r="7" spans="1:9">
      <c r="A7" s="504" t="s">
        <v>180</v>
      </c>
      <c r="B7" s="504"/>
      <c r="C7" s="504"/>
      <c r="D7" s="212" t="s">
        <v>451</v>
      </c>
      <c r="E7" s="162"/>
      <c r="F7" s="162"/>
      <c r="G7" s="162"/>
      <c r="H7" s="160"/>
      <c r="I7" s="160"/>
    </row>
    <row r="8" spans="1:9">
      <c r="A8" s="213"/>
      <c r="B8" s="505"/>
      <c r="C8" s="505"/>
      <c r="D8" s="213"/>
      <c r="E8" s="162"/>
      <c r="F8" s="506"/>
      <c r="G8" s="506"/>
      <c r="H8" s="160"/>
      <c r="I8" s="160"/>
    </row>
    <row r="9" spans="1:9">
      <c r="A9" s="164" t="s">
        <v>182</v>
      </c>
      <c r="B9" s="164"/>
      <c r="C9" s="164"/>
      <c r="D9" s="164"/>
      <c r="E9" s="164"/>
      <c r="F9" s="164"/>
      <c r="G9" s="164"/>
      <c r="H9" s="160"/>
      <c r="I9" s="160"/>
    </row>
    <row r="10" spans="1:9">
      <c r="A10" s="164" t="s">
        <v>183</v>
      </c>
      <c r="B10" s="164"/>
      <c r="C10" s="164"/>
      <c r="D10" s="164"/>
      <c r="E10" s="164"/>
      <c r="F10" s="164"/>
      <c r="G10" s="164"/>
      <c r="H10" s="160"/>
      <c r="I10" s="160"/>
    </row>
    <row r="11" spans="1:9">
      <c r="A11" s="164" t="s">
        <v>184</v>
      </c>
      <c r="B11" s="164"/>
      <c r="C11" s="164"/>
      <c r="D11" s="164"/>
      <c r="E11" s="164"/>
      <c r="F11" s="164"/>
      <c r="G11" s="164"/>
      <c r="H11" s="160"/>
      <c r="I11" s="160"/>
    </row>
    <row r="12" spans="1:9">
      <c r="A12" s="212"/>
      <c r="B12" s="212"/>
      <c r="C12" s="212"/>
      <c r="D12" s="212"/>
      <c r="E12" s="212"/>
      <c r="F12" s="238"/>
      <c r="G12" s="212"/>
      <c r="H12" s="160"/>
      <c r="I12" s="160"/>
    </row>
    <row r="13" spans="1:9">
      <c r="A13" s="507" t="s">
        <v>185</v>
      </c>
      <c r="B13" s="507" t="s">
        <v>186</v>
      </c>
      <c r="C13" s="507" t="s">
        <v>187</v>
      </c>
      <c r="D13" s="507" t="s">
        <v>188</v>
      </c>
      <c r="E13" s="510" t="s">
        <v>189</v>
      </c>
      <c r="F13" s="511"/>
      <c r="G13" s="507" t="s">
        <v>166</v>
      </c>
      <c r="H13" s="514" t="s">
        <v>190</v>
      </c>
      <c r="I13" s="515"/>
    </row>
    <row r="14" spans="1:9">
      <c r="A14" s="508"/>
      <c r="B14" s="508"/>
      <c r="C14" s="508"/>
      <c r="D14" s="508"/>
      <c r="E14" s="512"/>
      <c r="F14" s="513"/>
      <c r="G14" s="508"/>
      <c r="H14" s="516" t="s">
        <v>191</v>
      </c>
      <c r="I14" s="517"/>
    </row>
    <row r="15" spans="1:9">
      <c r="A15" s="509"/>
      <c r="B15" s="509"/>
      <c r="C15" s="509"/>
      <c r="D15" s="509"/>
      <c r="E15" s="165" t="s">
        <v>192</v>
      </c>
      <c r="F15" s="165" t="s">
        <v>193</v>
      </c>
      <c r="G15" s="509"/>
      <c r="H15" s="165" t="s">
        <v>194</v>
      </c>
      <c r="I15" s="165" t="s">
        <v>195</v>
      </c>
    </row>
    <row r="16" spans="1:9">
      <c r="A16" s="165" t="s">
        <v>196</v>
      </c>
      <c r="B16" s="165" t="s">
        <v>197</v>
      </c>
      <c r="C16" s="165" t="s">
        <v>198</v>
      </c>
      <c r="D16" s="166" t="s">
        <v>199</v>
      </c>
      <c r="E16" s="166" t="s">
        <v>200</v>
      </c>
      <c r="F16" s="166" t="s">
        <v>201</v>
      </c>
      <c r="G16" s="167" t="s">
        <v>202</v>
      </c>
      <c r="H16" s="168" t="s">
        <v>203</v>
      </c>
      <c r="I16" s="168" t="s">
        <v>204</v>
      </c>
    </row>
    <row r="17" spans="1:9" ht="76.5" customHeight="1">
      <c r="A17" s="8">
        <v>1</v>
      </c>
      <c r="B17" s="157" t="s">
        <v>450</v>
      </c>
      <c r="C17" s="133" t="s">
        <v>449</v>
      </c>
      <c r="D17" s="133" t="s">
        <v>452</v>
      </c>
      <c r="E17" s="166"/>
      <c r="F17" s="99">
        <v>131</v>
      </c>
      <c r="G17" s="134">
        <v>700000</v>
      </c>
      <c r="H17" s="156" t="s">
        <v>246</v>
      </c>
      <c r="I17" s="156" t="s">
        <v>454</v>
      </c>
    </row>
    <row r="18" spans="1:9" ht="76.5" customHeight="1">
      <c r="A18" s="8">
        <v>2</v>
      </c>
      <c r="B18" s="157"/>
      <c r="C18" s="133" t="s">
        <v>447</v>
      </c>
      <c r="D18" s="133" t="s">
        <v>453</v>
      </c>
      <c r="E18" s="98"/>
      <c r="F18" s="99">
        <v>132</v>
      </c>
      <c r="G18" s="134">
        <v>700000</v>
      </c>
      <c r="H18" s="156">
        <v>0</v>
      </c>
      <c r="I18" s="156" t="s">
        <v>454</v>
      </c>
    </row>
    <row r="19" spans="1:9">
      <c r="A19" s="518" t="s">
        <v>208</v>
      </c>
      <c r="B19" s="519"/>
      <c r="C19" s="519"/>
      <c r="D19" s="519"/>
      <c r="E19" s="519"/>
      <c r="F19" s="520"/>
      <c r="G19" s="102">
        <f>SUM(G6:G18)</f>
        <v>1400000</v>
      </c>
      <c r="H19" s="103">
        <f>H18+H17</f>
        <v>0</v>
      </c>
      <c r="I19" s="103">
        <f>I18+I17</f>
        <v>70000</v>
      </c>
    </row>
    <row r="20" spans="1:9">
      <c r="A20" s="215"/>
      <c r="B20" s="215"/>
      <c r="C20" s="106"/>
      <c r="D20" s="106"/>
      <c r="E20" s="107"/>
      <c r="F20" s="107"/>
      <c r="G20" s="108"/>
      <c r="H20" s="108"/>
      <c r="I20" s="108"/>
    </row>
    <row r="21" spans="1:9">
      <c r="A21" s="214" t="s">
        <v>209</v>
      </c>
      <c r="B21" s="154"/>
      <c r="C21" s="106"/>
      <c r="D21" s="106"/>
      <c r="E21" s="107"/>
      <c r="F21" s="108"/>
      <c r="G21" s="108"/>
      <c r="H21" s="79"/>
      <c r="I21" s="79"/>
    </row>
    <row r="22" spans="1:9">
      <c r="A22" s="107" t="s">
        <v>210</v>
      </c>
      <c r="B22" s="154"/>
      <c r="C22" s="106"/>
      <c r="D22" s="106"/>
      <c r="E22" s="112"/>
      <c r="F22" s="108"/>
      <c r="G22" s="108"/>
      <c r="H22" s="79"/>
      <c r="I22" s="79"/>
    </row>
    <row r="23" spans="1:9">
      <c r="A23" s="215"/>
      <c r="B23" s="106"/>
      <c r="C23" s="106"/>
      <c r="D23" s="106"/>
      <c r="E23" s="106"/>
      <c r="F23" s="106"/>
      <c r="G23" s="108"/>
      <c r="H23" s="113"/>
      <c r="I23" s="113"/>
    </row>
    <row r="24" spans="1:9">
      <c r="A24" s="521" t="s">
        <v>211</v>
      </c>
      <c r="B24" s="521"/>
      <c r="C24" s="521"/>
      <c r="D24" s="521"/>
      <c r="E24" s="521"/>
      <c r="F24" s="521"/>
      <c r="G24" s="521"/>
      <c r="H24" s="521"/>
      <c r="I24" s="521"/>
    </row>
    <row r="25" spans="1:9">
      <c r="A25" s="215"/>
      <c r="B25" s="106"/>
      <c r="C25" s="106"/>
      <c r="D25" s="106"/>
      <c r="E25" s="106"/>
      <c r="F25" s="106"/>
      <c r="G25" s="108"/>
      <c r="H25" s="113"/>
      <c r="I25" s="113"/>
    </row>
    <row r="26" spans="1:9">
      <c r="A26" s="522" t="s">
        <v>212</v>
      </c>
      <c r="B26" s="522"/>
      <c r="C26" s="522"/>
      <c r="D26" s="107"/>
      <c r="E26" s="106"/>
      <c r="F26" s="106"/>
      <c r="G26" s="481" t="s">
        <v>213</v>
      </c>
      <c r="H26" s="481"/>
      <c r="I26" s="481"/>
    </row>
    <row r="27" spans="1:9">
      <c r="A27" s="215"/>
      <c r="B27" s="106"/>
      <c r="C27" s="106"/>
      <c r="D27" s="106"/>
      <c r="E27" s="106"/>
      <c r="F27" s="106"/>
      <c r="G27" s="108"/>
      <c r="H27" s="113"/>
      <c r="I27" s="113"/>
    </row>
    <row r="28" spans="1:9">
      <c r="A28" s="215"/>
      <c r="B28" s="106"/>
      <c r="C28" s="106"/>
      <c r="D28" s="106"/>
      <c r="E28" s="106"/>
      <c r="F28" s="106"/>
      <c r="G28" s="108"/>
      <c r="H28" s="79"/>
      <c r="I28" s="79"/>
    </row>
    <row r="29" spans="1:9">
      <c r="A29" s="483" t="s">
        <v>214</v>
      </c>
      <c r="B29" s="483"/>
      <c r="C29" s="483"/>
      <c r="D29" s="106"/>
      <c r="E29" s="106"/>
      <c r="F29" s="106"/>
      <c r="G29" s="483" t="s">
        <v>215</v>
      </c>
      <c r="H29" s="483"/>
      <c r="I29" s="483"/>
    </row>
    <row r="30" spans="1:9">
      <c r="A30" s="522" t="s">
        <v>216</v>
      </c>
      <c r="B30" s="522"/>
      <c r="C30" s="522"/>
      <c r="D30" s="106"/>
      <c r="E30" s="106"/>
      <c r="F30" s="106"/>
      <c r="G30" s="481" t="s">
        <v>217</v>
      </c>
      <c r="H30" s="481"/>
      <c r="I30" s="481"/>
    </row>
    <row r="31" spans="1:9">
      <c r="A31" s="215"/>
      <c r="B31" s="215"/>
      <c r="C31" s="215"/>
      <c r="D31" s="106"/>
      <c r="E31" s="106"/>
      <c r="F31" s="106"/>
      <c r="G31" s="210"/>
      <c r="H31" s="210"/>
      <c r="I31" s="210"/>
    </row>
    <row r="32" spans="1:9">
      <c r="A32" s="79"/>
      <c r="B32" s="79"/>
      <c r="C32" s="79"/>
      <c r="D32" s="79"/>
      <c r="E32" s="79"/>
      <c r="G32" s="79"/>
      <c r="H32" s="79"/>
      <c r="I32" s="79"/>
    </row>
    <row r="33" spans="1:9">
      <c r="A33" s="79"/>
      <c r="B33" s="79"/>
      <c r="C33" s="79"/>
      <c r="D33" s="79"/>
      <c r="E33" s="79"/>
      <c r="G33" s="79"/>
      <c r="H33" s="79"/>
      <c r="I33" s="79"/>
    </row>
    <row r="52" spans="1:9">
      <c r="A52" s="503" t="s">
        <v>172</v>
      </c>
      <c r="B52" s="503"/>
      <c r="C52" s="503"/>
      <c r="D52" s="503"/>
      <c r="E52" s="503"/>
      <c r="F52" s="503"/>
      <c r="G52" s="503"/>
      <c r="H52" s="503"/>
      <c r="I52" s="503"/>
    </row>
    <row r="53" spans="1:9">
      <c r="A53" s="158"/>
      <c r="B53" s="158"/>
      <c r="C53" s="158"/>
      <c r="D53" s="159" t="s">
        <v>173</v>
      </c>
      <c r="E53" s="158"/>
      <c r="F53" s="237"/>
      <c r="G53" s="158"/>
      <c r="H53" s="160"/>
      <c r="I53" s="160"/>
    </row>
    <row r="54" spans="1:9">
      <c r="A54" s="158"/>
      <c r="B54" s="158"/>
      <c r="C54" s="158"/>
      <c r="D54" s="158"/>
      <c r="E54" s="158"/>
      <c r="F54" s="237"/>
      <c r="G54" s="158"/>
      <c r="H54" s="160"/>
      <c r="I54" s="160"/>
    </row>
    <row r="55" spans="1:9">
      <c r="A55" s="504" t="s">
        <v>174</v>
      </c>
      <c r="B55" s="504"/>
      <c r="C55" s="504"/>
      <c r="D55" s="161" t="s">
        <v>175</v>
      </c>
      <c r="E55" s="162"/>
      <c r="F55" s="162"/>
      <c r="G55" s="162"/>
      <c r="H55" s="160"/>
      <c r="I55" s="160"/>
    </row>
    <row r="56" spans="1:9">
      <c r="A56" s="504" t="s">
        <v>176</v>
      </c>
      <c r="B56" s="504"/>
      <c r="C56" s="504"/>
      <c r="D56" s="161" t="s">
        <v>218</v>
      </c>
      <c r="E56" s="162"/>
      <c r="F56" s="162"/>
      <c r="G56" s="162"/>
      <c r="H56" s="160"/>
      <c r="I56" s="160"/>
    </row>
    <row r="57" spans="1:9">
      <c r="A57" s="504" t="s">
        <v>178</v>
      </c>
      <c r="B57" s="504"/>
      <c r="C57" s="504"/>
      <c r="D57" s="161" t="s">
        <v>179</v>
      </c>
      <c r="E57" s="162"/>
      <c r="F57" s="162"/>
      <c r="G57" s="162"/>
      <c r="H57" s="160"/>
      <c r="I57" s="160"/>
    </row>
    <row r="58" spans="1:9">
      <c r="A58" s="504" t="s">
        <v>180</v>
      </c>
      <c r="B58" s="504"/>
      <c r="C58" s="504"/>
      <c r="D58" s="161" t="s">
        <v>219</v>
      </c>
      <c r="E58" s="162"/>
      <c r="F58" s="162"/>
      <c r="G58" s="162"/>
      <c r="H58" s="160"/>
      <c r="I58" s="160"/>
    </row>
    <row r="59" spans="1:9">
      <c r="A59" s="163"/>
      <c r="B59" s="505"/>
      <c r="C59" s="505"/>
      <c r="D59" s="163"/>
      <c r="E59" s="162"/>
      <c r="F59" s="506"/>
      <c r="G59" s="506"/>
      <c r="H59" s="160"/>
      <c r="I59" s="160"/>
    </row>
    <row r="60" spans="1:9">
      <c r="A60" s="164" t="s">
        <v>182</v>
      </c>
      <c r="B60" s="164"/>
      <c r="C60" s="164"/>
      <c r="D60" s="164"/>
      <c r="E60" s="164"/>
      <c r="F60" s="164"/>
      <c r="G60" s="164"/>
      <c r="H60" s="160"/>
      <c r="I60" s="160"/>
    </row>
    <row r="61" spans="1:9">
      <c r="A61" s="164" t="s">
        <v>183</v>
      </c>
      <c r="B61" s="164"/>
      <c r="C61" s="164"/>
      <c r="D61" s="164"/>
      <c r="E61" s="164"/>
      <c r="F61" s="164"/>
      <c r="G61" s="164"/>
      <c r="H61" s="160"/>
      <c r="I61" s="160"/>
    </row>
    <row r="62" spans="1:9">
      <c r="A62" s="164" t="s">
        <v>184</v>
      </c>
      <c r="B62" s="164"/>
      <c r="C62" s="164"/>
      <c r="D62" s="164"/>
      <c r="E62" s="164"/>
      <c r="F62" s="164"/>
      <c r="G62" s="164"/>
      <c r="H62" s="160"/>
      <c r="I62" s="160"/>
    </row>
    <row r="63" spans="1:9">
      <c r="A63" s="161"/>
      <c r="B63" s="161"/>
      <c r="C63" s="161"/>
      <c r="D63" s="161"/>
      <c r="E63" s="161"/>
      <c r="F63" s="238"/>
      <c r="G63" s="161"/>
      <c r="H63" s="160"/>
      <c r="I63" s="160"/>
    </row>
    <row r="64" spans="1:9">
      <c r="A64" s="507" t="s">
        <v>185</v>
      </c>
      <c r="B64" s="507" t="s">
        <v>186</v>
      </c>
      <c r="C64" s="507" t="s">
        <v>187</v>
      </c>
      <c r="D64" s="507" t="s">
        <v>188</v>
      </c>
      <c r="E64" s="510" t="s">
        <v>189</v>
      </c>
      <c r="F64" s="511"/>
      <c r="G64" s="507" t="s">
        <v>166</v>
      </c>
      <c r="H64" s="514" t="s">
        <v>190</v>
      </c>
      <c r="I64" s="515"/>
    </row>
    <row r="65" spans="1:9">
      <c r="A65" s="508"/>
      <c r="B65" s="508"/>
      <c r="C65" s="508"/>
      <c r="D65" s="508"/>
      <c r="E65" s="512"/>
      <c r="F65" s="513"/>
      <c r="G65" s="508"/>
      <c r="H65" s="516" t="s">
        <v>191</v>
      </c>
      <c r="I65" s="517"/>
    </row>
    <row r="66" spans="1:9">
      <c r="A66" s="509"/>
      <c r="B66" s="509"/>
      <c r="C66" s="509"/>
      <c r="D66" s="509"/>
      <c r="E66" s="165" t="s">
        <v>192</v>
      </c>
      <c r="F66" s="165" t="s">
        <v>193</v>
      </c>
      <c r="G66" s="509"/>
      <c r="H66" s="165" t="s">
        <v>194</v>
      </c>
      <c r="I66" s="165" t="s">
        <v>195</v>
      </c>
    </row>
    <row r="67" spans="1:9">
      <c r="A67" s="165" t="s">
        <v>196</v>
      </c>
      <c r="B67" s="165" t="s">
        <v>197</v>
      </c>
      <c r="C67" s="165" t="s">
        <v>198</v>
      </c>
      <c r="D67" s="166" t="s">
        <v>199</v>
      </c>
      <c r="E67" s="166" t="s">
        <v>200</v>
      </c>
      <c r="F67" s="166" t="s">
        <v>201</v>
      </c>
      <c r="G67" s="167" t="s">
        <v>202</v>
      </c>
      <c r="H67" s="168" t="s">
        <v>203</v>
      </c>
      <c r="I67" s="168" t="s">
        <v>204</v>
      </c>
    </row>
    <row r="68" spans="1:9" ht="82.5" customHeight="1">
      <c r="A68" s="8">
        <v>1</v>
      </c>
      <c r="B68" s="157" t="s">
        <v>220</v>
      </c>
      <c r="C68" s="132" t="s">
        <v>370</v>
      </c>
      <c r="D68" s="133" t="s">
        <v>435</v>
      </c>
      <c r="E68" s="166"/>
      <c r="F68" s="99">
        <v>133</v>
      </c>
      <c r="G68" s="134">
        <v>350000</v>
      </c>
      <c r="H68" s="156" t="s">
        <v>246</v>
      </c>
      <c r="I68" s="156" t="s">
        <v>246</v>
      </c>
    </row>
    <row r="69" spans="1:9" ht="53.25" customHeight="1">
      <c r="A69" s="8">
        <v>2</v>
      </c>
      <c r="B69" s="157"/>
      <c r="C69" s="132" t="s">
        <v>221</v>
      </c>
      <c r="D69" s="133" t="s">
        <v>373</v>
      </c>
      <c r="E69" s="98"/>
      <c r="F69" s="99">
        <v>134</v>
      </c>
      <c r="G69" s="134">
        <v>100000</v>
      </c>
      <c r="H69" s="156">
        <v>0</v>
      </c>
      <c r="I69" s="156">
        <v>0</v>
      </c>
    </row>
    <row r="70" spans="1:9" ht="82.5" customHeight="1">
      <c r="A70" s="8">
        <v>3</v>
      </c>
      <c r="B70" s="157"/>
      <c r="C70" s="133" t="s">
        <v>366</v>
      </c>
      <c r="D70" s="133" t="s">
        <v>429</v>
      </c>
      <c r="E70" s="98"/>
      <c r="F70" s="99">
        <v>135</v>
      </c>
      <c r="G70" s="134">
        <v>350000</v>
      </c>
      <c r="H70" s="156">
        <v>0</v>
      </c>
      <c r="I70" s="156">
        <v>0</v>
      </c>
    </row>
    <row r="71" spans="1:9" ht="83.25" customHeight="1">
      <c r="A71" s="8">
        <v>4</v>
      </c>
      <c r="B71" s="157"/>
      <c r="C71" s="133" t="s">
        <v>367</v>
      </c>
      <c r="D71" s="133" t="s">
        <v>430</v>
      </c>
      <c r="E71" s="98"/>
      <c r="F71" s="99">
        <v>136</v>
      </c>
      <c r="G71" s="134">
        <v>350000</v>
      </c>
      <c r="H71" s="134">
        <v>0</v>
      </c>
      <c r="I71" s="156">
        <v>0</v>
      </c>
    </row>
    <row r="72" spans="1:9" ht="76.5" customHeight="1">
      <c r="A72" s="8">
        <v>5</v>
      </c>
      <c r="B72" s="157"/>
      <c r="C72" s="133" t="s">
        <v>449</v>
      </c>
      <c r="D72" s="133" t="s">
        <v>448</v>
      </c>
      <c r="E72" s="98"/>
      <c r="F72" s="99">
        <v>137</v>
      </c>
      <c r="G72" s="134">
        <v>150000</v>
      </c>
      <c r="H72" s="134">
        <v>0</v>
      </c>
      <c r="I72" s="156">
        <v>0</v>
      </c>
    </row>
    <row r="73" spans="1:9" ht="80.25" customHeight="1">
      <c r="A73" s="8">
        <v>6</v>
      </c>
      <c r="B73" s="157"/>
      <c r="C73" s="133" t="s">
        <v>447</v>
      </c>
      <c r="D73" s="133" t="s">
        <v>446</v>
      </c>
      <c r="E73" s="98"/>
      <c r="F73" s="99">
        <v>138</v>
      </c>
      <c r="G73" s="134">
        <v>150000</v>
      </c>
      <c r="H73" s="134">
        <v>0</v>
      </c>
      <c r="I73" s="156">
        <v>0</v>
      </c>
    </row>
    <row r="74" spans="1:9" ht="76.5" customHeight="1">
      <c r="A74" s="8">
        <v>7</v>
      </c>
      <c r="B74" s="157"/>
      <c r="C74" s="133" t="s">
        <v>368</v>
      </c>
      <c r="D74" s="133" t="s">
        <v>431</v>
      </c>
      <c r="E74" s="98"/>
      <c r="F74" s="99">
        <v>139</v>
      </c>
      <c r="G74" s="134">
        <v>350000</v>
      </c>
      <c r="H74" s="134">
        <v>0</v>
      </c>
      <c r="I74" s="156">
        <v>0</v>
      </c>
    </row>
    <row r="75" spans="1:9" ht="68.25" customHeight="1">
      <c r="A75" s="8">
        <v>8</v>
      </c>
      <c r="B75" s="209"/>
      <c r="C75" s="133" t="s">
        <v>367</v>
      </c>
      <c r="D75" s="133" t="s">
        <v>434</v>
      </c>
      <c r="E75" s="98"/>
      <c r="F75" s="99">
        <v>140</v>
      </c>
      <c r="G75" s="134">
        <v>350000</v>
      </c>
      <c r="H75" s="134">
        <v>0</v>
      </c>
      <c r="I75" s="156">
        <v>0</v>
      </c>
    </row>
    <row r="76" spans="1:9" ht="73.5" customHeight="1">
      <c r="A76" s="8">
        <v>9</v>
      </c>
      <c r="B76" s="155"/>
      <c r="C76" s="133" t="s">
        <v>366</v>
      </c>
      <c r="D76" s="133" t="s">
        <v>433</v>
      </c>
      <c r="E76" s="98"/>
      <c r="F76" s="99">
        <v>141</v>
      </c>
      <c r="G76" s="134">
        <v>350000</v>
      </c>
      <c r="H76" s="134">
        <v>0</v>
      </c>
      <c r="I76" s="156">
        <v>0</v>
      </c>
    </row>
    <row r="77" spans="1:9" ht="75.75" customHeight="1">
      <c r="A77" s="8">
        <v>10</v>
      </c>
      <c r="B77" s="155"/>
      <c r="C77" s="132" t="s">
        <v>236</v>
      </c>
      <c r="D77" s="133" t="s">
        <v>369</v>
      </c>
      <c r="E77" s="98"/>
      <c r="F77" s="99">
        <v>142</v>
      </c>
      <c r="G77" s="134">
        <v>350000</v>
      </c>
      <c r="H77" s="134">
        <v>0</v>
      </c>
      <c r="I77" s="156">
        <v>0</v>
      </c>
    </row>
    <row r="78" spans="1:9" ht="76.5" customHeight="1">
      <c r="A78" s="8">
        <v>11</v>
      </c>
      <c r="B78" s="155"/>
      <c r="C78" s="132" t="s">
        <v>368</v>
      </c>
      <c r="D78" s="133" t="s">
        <v>432</v>
      </c>
      <c r="E78" s="98"/>
      <c r="F78" s="99">
        <v>143</v>
      </c>
      <c r="G78" s="134">
        <v>350000</v>
      </c>
      <c r="H78" s="134">
        <v>0</v>
      </c>
      <c r="I78" s="156">
        <v>0</v>
      </c>
    </row>
    <row r="79" spans="1:9" ht="76.5" customHeight="1">
      <c r="A79" s="8">
        <v>12</v>
      </c>
      <c r="B79" s="155"/>
      <c r="C79" s="132" t="s">
        <v>370</v>
      </c>
      <c r="D79" s="133" t="s">
        <v>371</v>
      </c>
      <c r="E79" s="98"/>
      <c r="F79" s="99">
        <v>144</v>
      </c>
      <c r="G79" s="134">
        <v>350000</v>
      </c>
      <c r="H79" s="134">
        <v>0</v>
      </c>
      <c r="I79" s="156">
        <v>0</v>
      </c>
    </row>
    <row r="80" spans="1:9" ht="76.5" customHeight="1">
      <c r="A80" s="8">
        <v>13</v>
      </c>
      <c r="B80" s="155"/>
      <c r="C80" s="132" t="s">
        <v>370</v>
      </c>
      <c r="D80" s="133" t="s">
        <v>372</v>
      </c>
      <c r="E80" s="98"/>
      <c r="F80" s="99">
        <v>145</v>
      </c>
      <c r="G80" s="134">
        <v>350000</v>
      </c>
      <c r="H80" s="134">
        <v>0</v>
      </c>
      <c r="I80" s="156">
        <v>0</v>
      </c>
    </row>
    <row r="81" spans="1:9" ht="20.25" customHeight="1">
      <c r="A81" s="518" t="s">
        <v>208</v>
      </c>
      <c r="B81" s="519"/>
      <c r="C81" s="519"/>
      <c r="D81" s="519"/>
      <c r="E81" s="519"/>
      <c r="F81" s="520"/>
      <c r="G81" s="102">
        <f>SUM(G68:G80)</f>
        <v>3900000</v>
      </c>
      <c r="H81" s="103">
        <f>SUM(H54:H59)</f>
        <v>0</v>
      </c>
      <c r="I81" s="103">
        <f>SUM(I54:I59)</f>
        <v>0</v>
      </c>
    </row>
    <row r="82" spans="1:9">
      <c r="A82" s="152"/>
      <c r="B82" s="152"/>
      <c r="C82" s="106"/>
      <c r="D82" s="106"/>
      <c r="E82" s="107"/>
      <c r="F82" s="107"/>
      <c r="G82" s="108"/>
      <c r="H82" s="108"/>
      <c r="I82" s="108"/>
    </row>
    <row r="83" spans="1:9">
      <c r="A83" s="153" t="s">
        <v>209</v>
      </c>
      <c r="B83" s="154"/>
      <c r="C83" s="106"/>
      <c r="D83" s="106"/>
      <c r="E83" s="107"/>
      <c r="F83" s="108"/>
      <c r="G83" s="108"/>
      <c r="H83" s="79"/>
      <c r="I83" s="79"/>
    </row>
    <row r="84" spans="1:9">
      <c r="A84" s="107" t="s">
        <v>210</v>
      </c>
      <c r="B84" s="154"/>
      <c r="C84" s="106"/>
      <c r="D84" s="106"/>
      <c r="E84" s="112"/>
      <c r="F84" s="108"/>
      <c r="G84" s="108"/>
      <c r="H84" s="79"/>
      <c r="I84" s="79"/>
    </row>
    <row r="85" spans="1:9">
      <c r="A85" s="152"/>
      <c r="B85" s="106"/>
      <c r="C85" s="106"/>
      <c r="D85" s="106"/>
      <c r="E85" s="106"/>
      <c r="F85" s="106"/>
      <c r="G85" s="108"/>
      <c r="H85" s="113"/>
      <c r="I85" s="113"/>
    </row>
    <row r="86" spans="1:9">
      <c r="A86" s="521" t="s">
        <v>211</v>
      </c>
      <c r="B86" s="521"/>
      <c r="C86" s="521"/>
      <c r="D86" s="521"/>
      <c r="E86" s="521"/>
      <c r="F86" s="521"/>
      <c r="G86" s="521"/>
      <c r="H86" s="521"/>
      <c r="I86" s="521"/>
    </row>
    <row r="87" spans="1:9">
      <c r="A87" s="152"/>
      <c r="B87" s="106"/>
      <c r="C87" s="106"/>
      <c r="D87" s="106"/>
      <c r="E87" s="106"/>
      <c r="F87" s="106"/>
      <c r="G87" s="108"/>
      <c r="H87" s="113"/>
      <c r="I87" s="113"/>
    </row>
    <row r="88" spans="1:9">
      <c r="A88" s="522" t="s">
        <v>212</v>
      </c>
      <c r="B88" s="522"/>
      <c r="C88" s="522"/>
      <c r="D88" s="107"/>
      <c r="E88" s="106"/>
      <c r="F88" s="106"/>
      <c r="G88" s="481" t="s">
        <v>213</v>
      </c>
      <c r="H88" s="481"/>
      <c r="I88" s="481"/>
    </row>
    <row r="89" spans="1:9">
      <c r="A89" s="152"/>
      <c r="B89" s="106"/>
      <c r="C89" s="106"/>
      <c r="D89" s="106"/>
      <c r="E89" s="106"/>
      <c r="F89" s="106"/>
      <c r="G89" s="108"/>
      <c r="H89" s="113"/>
      <c r="I89" s="113"/>
    </row>
    <row r="90" spans="1:9">
      <c r="A90" s="152"/>
      <c r="B90" s="106"/>
      <c r="C90" s="106"/>
      <c r="D90" s="106"/>
      <c r="E90" s="106"/>
      <c r="F90" s="106"/>
      <c r="G90" s="108"/>
      <c r="H90" s="79"/>
      <c r="I90" s="79"/>
    </row>
    <row r="91" spans="1:9">
      <c r="A91" s="483" t="s">
        <v>214</v>
      </c>
      <c r="B91" s="483"/>
      <c r="C91" s="483"/>
      <c r="D91" s="106"/>
      <c r="E91" s="106"/>
      <c r="F91" s="106"/>
      <c r="G91" s="483" t="s">
        <v>215</v>
      </c>
      <c r="H91" s="483"/>
      <c r="I91" s="483"/>
    </row>
    <row r="92" spans="1:9">
      <c r="A92" s="522" t="s">
        <v>216</v>
      </c>
      <c r="B92" s="522"/>
      <c r="C92" s="522"/>
      <c r="D92" s="106"/>
      <c r="E92" s="106"/>
      <c r="F92" s="106"/>
      <c r="G92" s="481" t="s">
        <v>217</v>
      </c>
      <c r="H92" s="481"/>
      <c r="I92" s="481"/>
    </row>
    <row r="93" spans="1:9">
      <c r="A93" s="152"/>
      <c r="B93" s="152"/>
      <c r="C93" s="152"/>
      <c r="D93" s="106"/>
      <c r="E93" s="106"/>
      <c r="F93" s="106"/>
      <c r="G93" s="147"/>
      <c r="H93" s="147"/>
      <c r="I93" s="147"/>
    </row>
    <row r="94" spans="1:9">
      <c r="A94" s="79"/>
      <c r="B94" s="79"/>
      <c r="C94" s="79"/>
      <c r="D94" s="79"/>
      <c r="E94" s="79"/>
      <c r="G94" s="79"/>
      <c r="H94" s="79"/>
      <c r="I94" s="79"/>
    </row>
    <row r="95" spans="1:9">
      <c r="A95" s="79"/>
      <c r="B95" s="79"/>
      <c r="C95" s="79"/>
      <c r="D95" s="79"/>
      <c r="E95" s="79"/>
      <c r="G95" s="79"/>
      <c r="H95" s="79"/>
      <c r="I95" s="79"/>
    </row>
    <row r="114" spans="1:9">
      <c r="A114" s="503" t="s">
        <v>172</v>
      </c>
      <c r="B114" s="503"/>
      <c r="C114" s="503"/>
      <c r="D114" s="503"/>
      <c r="E114" s="503"/>
      <c r="F114" s="503"/>
      <c r="G114" s="503"/>
      <c r="H114" s="503"/>
      <c r="I114" s="503"/>
    </row>
    <row r="115" spans="1:9">
      <c r="A115" s="208"/>
      <c r="B115" s="208"/>
      <c r="C115" s="208"/>
      <c r="D115" s="159" t="s">
        <v>173</v>
      </c>
      <c r="E115" s="208"/>
      <c r="F115" s="237"/>
      <c r="G115" s="208"/>
      <c r="H115" s="160"/>
      <c r="I115" s="160"/>
    </row>
    <row r="116" spans="1:9">
      <c r="A116" s="208"/>
      <c r="B116" s="208"/>
      <c r="C116" s="208"/>
      <c r="D116" s="208"/>
      <c r="E116" s="208"/>
      <c r="F116" s="237"/>
      <c r="G116" s="208"/>
      <c r="H116" s="160"/>
      <c r="I116" s="160"/>
    </row>
    <row r="117" spans="1:9">
      <c r="A117" s="504" t="s">
        <v>174</v>
      </c>
      <c r="B117" s="504"/>
      <c r="C117" s="504"/>
      <c r="D117" s="206" t="s">
        <v>175</v>
      </c>
      <c r="E117" s="162"/>
      <c r="F117" s="162"/>
      <c r="G117" s="162"/>
      <c r="H117" s="160"/>
      <c r="I117" s="160"/>
    </row>
    <row r="118" spans="1:9">
      <c r="A118" s="504" t="s">
        <v>176</v>
      </c>
      <c r="B118" s="504"/>
      <c r="C118" s="504"/>
      <c r="D118" s="206" t="s">
        <v>218</v>
      </c>
      <c r="E118" s="162"/>
      <c r="F118" s="162"/>
      <c r="G118" s="162"/>
      <c r="H118" s="160"/>
      <c r="I118" s="160"/>
    </row>
    <row r="119" spans="1:9">
      <c r="A119" s="504" t="s">
        <v>178</v>
      </c>
      <c r="B119" s="504"/>
      <c r="C119" s="504"/>
      <c r="D119" s="206" t="s">
        <v>179</v>
      </c>
      <c r="E119" s="162"/>
      <c r="F119" s="162"/>
      <c r="G119" s="162"/>
      <c r="H119" s="160"/>
      <c r="I119" s="160"/>
    </row>
    <row r="120" spans="1:9">
      <c r="A120" s="504" t="s">
        <v>180</v>
      </c>
      <c r="B120" s="504"/>
      <c r="C120" s="504"/>
      <c r="D120" s="206" t="s">
        <v>250</v>
      </c>
      <c r="E120" s="162"/>
      <c r="F120" s="162"/>
      <c r="G120" s="162"/>
      <c r="H120" s="160"/>
      <c r="I120" s="160"/>
    </row>
    <row r="121" spans="1:9">
      <c r="A121" s="207"/>
      <c r="B121" s="505"/>
      <c r="C121" s="505"/>
      <c r="D121" s="207"/>
      <c r="E121" s="162"/>
      <c r="F121" s="506"/>
      <c r="G121" s="506"/>
      <c r="H121" s="160"/>
      <c r="I121" s="160"/>
    </row>
    <row r="122" spans="1:9">
      <c r="A122" s="164" t="s">
        <v>182</v>
      </c>
      <c r="B122" s="164"/>
      <c r="C122" s="164"/>
      <c r="D122" s="164"/>
      <c r="E122" s="164"/>
      <c r="F122" s="164"/>
      <c r="G122" s="164"/>
      <c r="H122" s="160"/>
      <c r="I122" s="160"/>
    </row>
    <row r="123" spans="1:9">
      <c r="A123" s="164" t="s">
        <v>183</v>
      </c>
      <c r="B123" s="164"/>
      <c r="C123" s="164"/>
      <c r="D123" s="164"/>
      <c r="E123" s="164"/>
      <c r="F123" s="164"/>
      <c r="G123" s="164"/>
      <c r="H123" s="160"/>
      <c r="I123" s="160"/>
    </row>
    <row r="124" spans="1:9">
      <c r="A124" s="164" t="s">
        <v>184</v>
      </c>
      <c r="B124" s="164"/>
      <c r="C124" s="164"/>
      <c r="D124" s="164"/>
      <c r="E124" s="164"/>
      <c r="F124" s="164"/>
      <c r="G124" s="164"/>
      <c r="H124" s="160"/>
      <c r="I124" s="160"/>
    </row>
    <row r="125" spans="1:9">
      <c r="A125" s="206"/>
      <c r="B125" s="206"/>
      <c r="C125" s="206"/>
      <c r="D125" s="206"/>
      <c r="E125" s="206"/>
      <c r="F125" s="238"/>
      <c r="G125" s="206"/>
      <c r="H125" s="160"/>
      <c r="I125" s="160"/>
    </row>
    <row r="126" spans="1:9">
      <c r="A126" s="507" t="s">
        <v>185</v>
      </c>
      <c r="B126" s="507" t="s">
        <v>186</v>
      </c>
      <c r="C126" s="507" t="s">
        <v>187</v>
      </c>
      <c r="D126" s="507" t="s">
        <v>188</v>
      </c>
      <c r="E126" s="510" t="s">
        <v>189</v>
      </c>
      <c r="F126" s="511"/>
      <c r="G126" s="507" t="s">
        <v>166</v>
      </c>
      <c r="H126" s="514" t="s">
        <v>190</v>
      </c>
      <c r="I126" s="515"/>
    </row>
    <row r="127" spans="1:9">
      <c r="A127" s="508"/>
      <c r="B127" s="508"/>
      <c r="C127" s="508"/>
      <c r="D127" s="508"/>
      <c r="E127" s="512"/>
      <c r="F127" s="513"/>
      <c r="G127" s="508"/>
      <c r="H127" s="516" t="s">
        <v>191</v>
      </c>
      <c r="I127" s="517"/>
    </row>
    <row r="128" spans="1:9">
      <c r="A128" s="509"/>
      <c r="B128" s="509"/>
      <c r="C128" s="509"/>
      <c r="D128" s="509"/>
      <c r="E128" s="165" t="s">
        <v>192</v>
      </c>
      <c r="F128" s="165" t="s">
        <v>193</v>
      </c>
      <c r="G128" s="509"/>
      <c r="H128" s="165" t="s">
        <v>194</v>
      </c>
      <c r="I128" s="165" t="s">
        <v>195</v>
      </c>
    </row>
    <row r="129" spans="1:9">
      <c r="A129" s="165" t="s">
        <v>196</v>
      </c>
      <c r="B129" s="165" t="s">
        <v>197</v>
      </c>
      <c r="C129" s="165" t="s">
        <v>198</v>
      </c>
      <c r="D129" s="166" t="s">
        <v>199</v>
      </c>
      <c r="E129" s="166" t="s">
        <v>200</v>
      </c>
      <c r="F129" s="166" t="s">
        <v>201</v>
      </c>
      <c r="G129" s="167" t="s">
        <v>202</v>
      </c>
      <c r="H129" s="168" t="s">
        <v>203</v>
      </c>
      <c r="I129" s="168" t="s">
        <v>204</v>
      </c>
    </row>
    <row r="130" spans="1:9" ht="67.5">
      <c r="A130" s="8">
        <v>1</v>
      </c>
      <c r="B130" s="157" t="s">
        <v>251</v>
      </c>
      <c r="C130" s="132" t="s">
        <v>444</v>
      </c>
      <c r="D130" s="133" t="s">
        <v>442</v>
      </c>
      <c r="E130" s="166"/>
      <c r="F130" s="99">
        <v>146</v>
      </c>
      <c r="G130" s="134">
        <v>1120000</v>
      </c>
      <c r="H130" s="156" t="s">
        <v>246</v>
      </c>
      <c r="I130" s="156" t="s">
        <v>443</v>
      </c>
    </row>
    <row r="131" spans="1:9">
      <c r="A131" s="518" t="s">
        <v>208</v>
      </c>
      <c r="B131" s="519"/>
      <c r="C131" s="519"/>
      <c r="D131" s="519"/>
      <c r="E131" s="519"/>
      <c r="F131" s="520"/>
      <c r="G131" s="102">
        <f>SUM(G120:G130)</f>
        <v>1120000</v>
      </c>
      <c r="H131" s="103">
        <v>0</v>
      </c>
      <c r="I131" s="103" t="str">
        <f>I130</f>
        <v>448000</v>
      </c>
    </row>
    <row r="132" spans="1:9">
      <c r="A132" s="204"/>
      <c r="B132" s="204"/>
      <c r="C132" s="106"/>
      <c r="D132" s="106"/>
      <c r="E132" s="107"/>
      <c r="F132" s="107"/>
      <c r="G132" s="108"/>
      <c r="H132" s="108"/>
      <c r="I132" s="108"/>
    </row>
    <row r="133" spans="1:9">
      <c r="A133" s="205" t="s">
        <v>209</v>
      </c>
      <c r="B133" s="154"/>
      <c r="C133" s="106"/>
      <c r="D133" s="106"/>
      <c r="E133" s="107"/>
      <c r="F133" s="108"/>
      <c r="G133" s="108"/>
      <c r="H133" s="79"/>
      <c r="I133" s="79"/>
    </row>
    <row r="134" spans="1:9">
      <c r="A134" s="107" t="s">
        <v>210</v>
      </c>
      <c r="B134" s="154"/>
      <c r="C134" s="106"/>
      <c r="D134" s="106"/>
      <c r="E134" s="112"/>
      <c r="F134" s="108"/>
      <c r="G134" s="108"/>
      <c r="H134" s="79"/>
      <c r="I134" s="79"/>
    </row>
    <row r="135" spans="1:9">
      <c r="A135" s="204"/>
      <c r="B135" s="106"/>
      <c r="C135" s="106"/>
      <c r="D135" s="106"/>
      <c r="E135" s="106"/>
      <c r="F135" s="106"/>
      <c r="G135" s="108"/>
      <c r="H135" s="113"/>
      <c r="I135" s="113"/>
    </row>
    <row r="136" spans="1:9">
      <c r="A136" s="521" t="s">
        <v>211</v>
      </c>
      <c r="B136" s="521"/>
      <c r="C136" s="521"/>
      <c r="D136" s="521"/>
      <c r="E136" s="521"/>
      <c r="F136" s="521"/>
      <c r="G136" s="521"/>
      <c r="H136" s="521"/>
      <c r="I136" s="521"/>
    </row>
    <row r="137" spans="1:9">
      <c r="A137" s="204"/>
      <c r="B137" s="106"/>
      <c r="C137" s="106"/>
      <c r="D137" s="106"/>
      <c r="E137" s="106"/>
      <c r="F137" s="106"/>
      <c r="G137" s="108"/>
      <c r="H137" s="113"/>
      <c r="I137" s="113"/>
    </row>
    <row r="138" spans="1:9">
      <c r="A138" s="522" t="s">
        <v>212</v>
      </c>
      <c r="B138" s="522"/>
      <c r="C138" s="522"/>
      <c r="D138" s="107"/>
      <c r="E138" s="106"/>
      <c r="F138" s="106"/>
      <c r="G138" s="481" t="s">
        <v>213</v>
      </c>
      <c r="H138" s="481"/>
      <c r="I138" s="481"/>
    </row>
    <row r="139" spans="1:9">
      <c r="A139" s="204"/>
      <c r="B139" s="106"/>
      <c r="C139" s="106"/>
      <c r="D139" s="106"/>
      <c r="E139" s="106"/>
      <c r="F139" s="106"/>
      <c r="G139" s="108"/>
      <c r="H139" s="113"/>
      <c r="I139" s="113"/>
    </row>
    <row r="140" spans="1:9">
      <c r="A140" s="204"/>
      <c r="B140" s="106"/>
      <c r="C140" s="106"/>
      <c r="D140" s="106"/>
      <c r="E140" s="106"/>
      <c r="F140" s="106"/>
      <c r="G140" s="108"/>
      <c r="H140" s="79"/>
      <c r="I140" s="79"/>
    </row>
    <row r="141" spans="1:9">
      <c r="A141" s="483" t="s">
        <v>214</v>
      </c>
      <c r="B141" s="483"/>
      <c r="C141" s="483"/>
      <c r="D141" s="106"/>
      <c r="E141" s="106"/>
      <c r="F141" s="106"/>
      <c r="G141" s="483" t="s">
        <v>215</v>
      </c>
      <c r="H141" s="483"/>
      <c r="I141" s="483"/>
    </row>
    <row r="142" spans="1:9">
      <c r="A142" s="522" t="s">
        <v>216</v>
      </c>
      <c r="B142" s="522"/>
      <c r="C142" s="522"/>
      <c r="D142" s="106"/>
      <c r="E142" s="106"/>
      <c r="F142" s="106"/>
      <c r="G142" s="481" t="s">
        <v>217</v>
      </c>
      <c r="H142" s="481"/>
      <c r="I142" s="481"/>
    </row>
    <row r="143" spans="1:9">
      <c r="A143" s="204"/>
      <c r="B143" s="204"/>
      <c r="C143" s="204"/>
      <c r="D143" s="106"/>
      <c r="E143" s="106"/>
      <c r="F143" s="106"/>
      <c r="G143" s="203"/>
      <c r="H143" s="203"/>
      <c r="I143" s="203"/>
    </row>
    <row r="169" spans="1:9">
      <c r="A169" s="503" t="s">
        <v>172</v>
      </c>
      <c r="B169" s="503"/>
      <c r="C169" s="503"/>
      <c r="D169" s="503"/>
      <c r="E169" s="503"/>
      <c r="F169" s="503"/>
      <c r="G169" s="503"/>
      <c r="H169" s="503"/>
      <c r="I169" s="503"/>
    </row>
    <row r="170" spans="1:9">
      <c r="A170" s="208"/>
      <c r="B170" s="208"/>
      <c r="C170" s="208"/>
      <c r="D170" s="159" t="s">
        <v>173</v>
      </c>
      <c r="E170" s="208"/>
      <c r="F170" s="237"/>
      <c r="G170" s="208"/>
      <c r="H170" s="160"/>
      <c r="I170" s="160"/>
    </row>
    <row r="171" spans="1:9">
      <c r="A171" s="208"/>
      <c r="B171" s="208"/>
      <c r="C171" s="208"/>
      <c r="D171" s="208"/>
      <c r="E171" s="208"/>
      <c r="F171" s="237"/>
      <c r="G171" s="208"/>
      <c r="H171" s="160"/>
      <c r="I171" s="160"/>
    </row>
    <row r="172" spans="1:9">
      <c r="A172" s="504" t="s">
        <v>174</v>
      </c>
      <c r="B172" s="504"/>
      <c r="C172" s="504"/>
      <c r="D172" s="206" t="s">
        <v>175</v>
      </c>
      <c r="E172" s="162"/>
      <c r="F172" s="162"/>
      <c r="G172" s="162"/>
      <c r="H172" s="160"/>
      <c r="I172" s="160"/>
    </row>
    <row r="173" spans="1:9">
      <c r="A173" s="504" t="s">
        <v>176</v>
      </c>
      <c r="B173" s="504"/>
      <c r="C173" s="504"/>
      <c r="D173" s="206" t="s">
        <v>438</v>
      </c>
      <c r="E173" s="162"/>
      <c r="F173" s="162"/>
      <c r="G173" s="162"/>
      <c r="H173" s="160"/>
      <c r="I173" s="160"/>
    </row>
    <row r="174" spans="1:9">
      <c r="A174" s="504" t="s">
        <v>178</v>
      </c>
      <c r="B174" s="504"/>
      <c r="C174" s="504"/>
      <c r="D174" s="206" t="s">
        <v>179</v>
      </c>
      <c r="E174" s="162"/>
      <c r="F174" s="162"/>
      <c r="G174" s="162"/>
      <c r="H174" s="160"/>
      <c r="I174" s="160"/>
    </row>
    <row r="175" spans="1:9">
      <c r="A175" s="504" t="s">
        <v>180</v>
      </c>
      <c r="B175" s="504"/>
      <c r="C175" s="504"/>
      <c r="D175" s="206" t="s">
        <v>439</v>
      </c>
      <c r="E175" s="162"/>
      <c r="F175" s="162"/>
      <c r="G175" s="162"/>
      <c r="H175" s="160"/>
      <c r="I175" s="160"/>
    </row>
    <row r="176" spans="1:9">
      <c r="A176" s="207"/>
      <c r="B176" s="505"/>
      <c r="C176" s="505"/>
      <c r="D176" s="207"/>
      <c r="E176" s="162"/>
      <c r="F176" s="506"/>
      <c r="G176" s="506"/>
      <c r="H176" s="160"/>
      <c r="I176" s="160"/>
    </row>
    <row r="177" spans="1:9">
      <c r="A177" s="164" t="s">
        <v>182</v>
      </c>
      <c r="B177" s="164"/>
      <c r="C177" s="164"/>
      <c r="D177" s="164"/>
      <c r="E177" s="164"/>
      <c r="F177" s="164"/>
      <c r="G177" s="164"/>
      <c r="H177" s="160"/>
      <c r="I177" s="160"/>
    </row>
    <row r="178" spans="1:9">
      <c r="A178" s="164" t="s">
        <v>183</v>
      </c>
      <c r="B178" s="164"/>
      <c r="C178" s="164"/>
      <c r="D178" s="164"/>
      <c r="E178" s="164"/>
      <c r="F178" s="164"/>
      <c r="G178" s="164"/>
      <c r="H178" s="160"/>
      <c r="I178" s="160"/>
    </row>
    <row r="179" spans="1:9">
      <c r="A179" s="164" t="s">
        <v>184</v>
      </c>
      <c r="B179" s="164"/>
      <c r="C179" s="164"/>
      <c r="D179" s="164"/>
      <c r="E179" s="164"/>
      <c r="F179" s="164"/>
      <c r="G179" s="164"/>
      <c r="H179" s="160"/>
      <c r="I179" s="160"/>
    </row>
    <row r="180" spans="1:9">
      <c r="A180" s="206"/>
      <c r="B180" s="206"/>
      <c r="C180" s="206"/>
      <c r="D180" s="206"/>
      <c r="E180" s="206"/>
      <c r="F180" s="238"/>
      <c r="G180" s="206"/>
      <c r="H180" s="160"/>
      <c r="I180" s="160"/>
    </row>
    <row r="181" spans="1:9">
      <c r="A181" s="507" t="s">
        <v>185</v>
      </c>
      <c r="B181" s="507" t="s">
        <v>186</v>
      </c>
      <c r="C181" s="507" t="s">
        <v>187</v>
      </c>
      <c r="D181" s="507" t="s">
        <v>188</v>
      </c>
      <c r="E181" s="510" t="s">
        <v>189</v>
      </c>
      <c r="F181" s="511"/>
      <c r="G181" s="507" t="s">
        <v>166</v>
      </c>
      <c r="H181" s="514" t="s">
        <v>190</v>
      </c>
      <c r="I181" s="515"/>
    </row>
    <row r="182" spans="1:9">
      <c r="A182" s="508"/>
      <c r="B182" s="508"/>
      <c r="C182" s="508"/>
      <c r="D182" s="508"/>
      <c r="E182" s="512"/>
      <c r="F182" s="513"/>
      <c r="G182" s="508"/>
      <c r="H182" s="516" t="s">
        <v>191</v>
      </c>
      <c r="I182" s="517"/>
    </row>
    <row r="183" spans="1:9">
      <c r="A183" s="509"/>
      <c r="B183" s="509"/>
      <c r="C183" s="509"/>
      <c r="D183" s="509"/>
      <c r="E183" s="165" t="s">
        <v>192</v>
      </c>
      <c r="F183" s="165" t="s">
        <v>193</v>
      </c>
      <c r="G183" s="509"/>
      <c r="H183" s="165" t="s">
        <v>194</v>
      </c>
      <c r="I183" s="165" t="s">
        <v>195</v>
      </c>
    </row>
    <row r="184" spans="1:9">
      <c r="A184" s="165" t="s">
        <v>196</v>
      </c>
      <c r="B184" s="165" t="s">
        <v>197</v>
      </c>
      <c r="C184" s="165" t="s">
        <v>198</v>
      </c>
      <c r="D184" s="166" t="s">
        <v>199</v>
      </c>
      <c r="E184" s="166" t="s">
        <v>200</v>
      </c>
      <c r="F184" s="166" t="s">
        <v>201</v>
      </c>
      <c r="G184" s="167" t="s">
        <v>202</v>
      </c>
      <c r="H184" s="168" t="s">
        <v>203</v>
      </c>
      <c r="I184" s="168" t="s">
        <v>204</v>
      </c>
    </row>
    <row r="185" spans="1:9" ht="112.5">
      <c r="A185" s="8">
        <v>1</v>
      </c>
      <c r="B185" s="157" t="s">
        <v>437</v>
      </c>
      <c r="C185" s="132" t="s">
        <v>436</v>
      </c>
      <c r="D185" s="133" t="s">
        <v>455</v>
      </c>
      <c r="E185" s="166"/>
      <c r="F185" s="99">
        <v>147</v>
      </c>
      <c r="G185" s="134">
        <v>1800000</v>
      </c>
      <c r="H185" s="156" t="s">
        <v>246</v>
      </c>
      <c r="I185" s="156" t="s">
        <v>246</v>
      </c>
    </row>
    <row r="186" spans="1:9">
      <c r="A186" s="518" t="s">
        <v>208</v>
      </c>
      <c r="B186" s="519"/>
      <c r="C186" s="519"/>
      <c r="D186" s="519"/>
      <c r="E186" s="519"/>
      <c r="F186" s="520"/>
      <c r="G186" s="102">
        <f>SUM(G175:G185)</f>
        <v>1800000</v>
      </c>
      <c r="H186" s="103">
        <f>SUM(H167:H168)</f>
        <v>0</v>
      </c>
      <c r="I186" s="103">
        <f>SUM(I167:I168)</f>
        <v>0</v>
      </c>
    </row>
    <row r="187" spans="1:9">
      <c r="A187" s="204"/>
      <c r="B187" s="204"/>
      <c r="C187" s="106"/>
      <c r="D187" s="106"/>
      <c r="E187" s="107"/>
      <c r="F187" s="107"/>
      <c r="G187" s="108"/>
      <c r="H187" s="108"/>
      <c r="I187" s="108"/>
    </row>
    <row r="188" spans="1:9">
      <c r="A188" s="205" t="s">
        <v>209</v>
      </c>
      <c r="B188" s="154"/>
      <c r="C188" s="106"/>
      <c r="D188" s="106"/>
      <c r="E188" s="107"/>
      <c r="F188" s="108"/>
      <c r="G188" s="108"/>
      <c r="H188" s="79"/>
      <c r="I188" s="79"/>
    </row>
    <row r="189" spans="1:9">
      <c r="A189" s="107" t="s">
        <v>210</v>
      </c>
      <c r="B189" s="154"/>
      <c r="C189" s="106"/>
      <c r="D189" s="106"/>
      <c r="E189" s="112"/>
      <c r="F189" s="108"/>
      <c r="G189" s="108"/>
      <c r="H189" s="79"/>
      <c r="I189" s="79"/>
    </row>
    <row r="190" spans="1:9">
      <c r="A190" s="204"/>
      <c r="B190" s="106"/>
      <c r="C190" s="106"/>
      <c r="D190" s="106"/>
      <c r="E190" s="106"/>
      <c r="F190" s="106"/>
      <c r="G190" s="108"/>
      <c r="H190" s="113"/>
      <c r="I190" s="113"/>
    </row>
    <row r="191" spans="1:9">
      <c r="A191" s="521" t="s">
        <v>211</v>
      </c>
      <c r="B191" s="521"/>
      <c r="C191" s="521"/>
      <c r="D191" s="521"/>
      <c r="E191" s="521"/>
      <c r="F191" s="521"/>
      <c r="G191" s="521"/>
      <c r="H191" s="521"/>
      <c r="I191" s="521"/>
    </row>
    <row r="192" spans="1:9">
      <c r="A192" s="204"/>
      <c r="B192" s="106"/>
      <c r="C192" s="106"/>
      <c r="D192" s="106"/>
      <c r="E192" s="106"/>
      <c r="F192" s="106"/>
      <c r="G192" s="108"/>
      <c r="H192" s="113"/>
      <c r="I192" s="113"/>
    </row>
    <row r="193" spans="1:9">
      <c r="A193" s="522" t="s">
        <v>212</v>
      </c>
      <c r="B193" s="522"/>
      <c r="C193" s="522"/>
      <c r="D193" s="107"/>
      <c r="E193" s="106"/>
      <c r="F193" s="106"/>
      <c r="G193" s="481" t="s">
        <v>213</v>
      </c>
      <c r="H193" s="481"/>
      <c r="I193" s="481"/>
    </row>
    <row r="194" spans="1:9">
      <c r="A194" s="204"/>
      <c r="B194" s="106"/>
      <c r="C194" s="106"/>
      <c r="D194" s="106"/>
      <c r="E194" s="106"/>
      <c r="F194" s="106"/>
      <c r="G194" s="108"/>
      <c r="H194" s="113"/>
      <c r="I194" s="113"/>
    </row>
    <row r="195" spans="1:9">
      <c r="A195" s="204"/>
      <c r="B195" s="106"/>
      <c r="C195" s="106"/>
      <c r="D195" s="106"/>
      <c r="E195" s="106"/>
      <c r="F195" s="106"/>
      <c r="G195" s="108"/>
      <c r="H195" s="79"/>
      <c r="I195" s="79"/>
    </row>
    <row r="196" spans="1:9">
      <c r="A196" s="483" t="s">
        <v>214</v>
      </c>
      <c r="B196" s="483"/>
      <c r="C196" s="483"/>
      <c r="D196" s="106"/>
      <c r="E196" s="106"/>
      <c r="F196" s="106"/>
      <c r="G196" s="483" t="s">
        <v>215</v>
      </c>
      <c r="H196" s="483"/>
      <c r="I196" s="483"/>
    </row>
    <row r="197" spans="1:9">
      <c r="A197" s="522" t="s">
        <v>216</v>
      </c>
      <c r="B197" s="522"/>
      <c r="C197" s="522"/>
      <c r="D197" s="106"/>
      <c r="E197" s="106"/>
      <c r="F197" s="106"/>
      <c r="G197" s="481" t="s">
        <v>217</v>
      </c>
      <c r="H197" s="481"/>
      <c r="I197" s="481"/>
    </row>
    <row r="198" spans="1:9">
      <c r="A198" s="204"/>
      <c r="B198" s="204"/>
      <c r="C198" s="204"/>
      <c r="D198" s="106"/>
      <c r="E198" s="106"/>
      <c r="F198" s="106"/>
      <c r="G198" s="203"/>
      <c r="H198" s="203"/>
      <c r="I198" s="203"/>
    </row>
  </sheetData>
  <mergeCells count="92">
    <mergeCell ref="A138:C138"/>
    <mergeCell ref="G138:I138"/>
    <mergeCell ref="A141:C141"/>
    <mergeCell ref="G141:I141"/>
    <mergeCell ref="A142:C142"/>
    <mergeCell ref="G142:I142"/>
    <mergeCell ref="G126:G128"/>
    <mergeCell ref="H126:I126"/>
    <mergeCell ref="H127:I127"/>
    <mergeCell ref="A131:F131"/>
    <mergeCell ref="A136:I136"/>
    <mergeCell ref="A196:C196"/>
    <mergeCell ref="G196:I196"/>
    <mergeCell ref="A197:C197"/>
    <mergeCell ref="G197:I197"/>
    <mergeCell ref="A114:I114"/>
    <mergeCell ref="A117:C117"/>
    <mergeCell ref="A118:C118"/>
    <mergeCell ref="A119:C119"/>
    <mergeCell ref="A120:C120"/>
    <mergeCell ref="B121:C121"/>
    <mergeCell ref="F121:G121"/>
    <mergeCell ref="A126:A128"/>
    <mergeCell ref="B126:B128"/>
    <mergeCell ref="C126:C128"/>
    <mergeCell ref="D126:D128"/>
    <mergeCell ref="E126:F127"/>
    <mergeCell ref="H181:I181"/>
    <mergeCell ref="H182:I182"/>
    <mergeCell ref="A186:F186"/>
    <mergeCell ref="A191:I191"/>
    <mergeCell ref="A193:C193"/>
    <mergeCell ref="G193:I193"/>
    <mergeCell ref="B176:C176"/>
    <mergeCell ref="F176:G176"/>
    <mergeCell ref="A181:A183"/>
    <mergeCell ref="B181:B183"/>
    <mergeCell ref="C181:C183"/>
    <mergeCell ref="D181:D183"/>
    <mergeCell ref="E181:F182"/>
    <mergeCell ref="G181:G183"/>
    <mergeCell ref="A169:I169"/>
    <mergeCell ref="A172:C172"/>
    <mergeCell ref="A173:C173"/>
    <mergeCell ref="A174:C174"/>
    <mergeCell ref="A175:C175"/>
    <mergeCell ref="B59:C59"/>
    <mergeCell ref="F59:G59"/>
    <mergeCell ref="A52:I52"/>
    <mergeCell ref="A55:C55"/>
    <mergeCell ref="A56:C56"/>
    <mergeCell ref="A57:C57"/>
    <mergeCell ref="A58:C58"/>
    <mergeCell ref="G64:G66"/>
    <mergeCell ref="A91:C91"/>
    <mergeCell ref="G91:I91"/>
    <mergeCell ref="A92:C92"/>
    <mergeCell ref="G92:I92"/>
    <mergeCell ref="H64:I64"/>
    <mergeCell ref="H65:I65"/>
    <mergeCell ref="A81:F81"/>
    <mergeCell ref="A86:I86"/>
    <mergeCell ref="A88:C88"/>
    <mergeCell ref="G88:I88"/>
    <mergeCell ref="A64:A66"/>
    <mergeCell ref="B64:B66"/>
    <mergeCell ref="C64:C66"/>
    <mergeCell ref="D64:D66"/>
    <mergeCell ref="E64:F65"/>
    <mergeCell ref="A1:I1"/>
    <mergeCell ref="A4:C4"/>
    <mergeCell ref="A5:C5"/>
    <mergeCell ref="A6:C6"/>
    <mergeCell ref="A7:C7"/>
    <mergeCell ref="B8:C8"/>
    <mergeCell ref="F8:G8"/>
    <mergeCell ref="A13:A15"/>
    <mergeCell ref="B13:B15"/>
    <mergeCell ref="C13:C15"/>
    <mergeCell ref="D13:D15"/>
    <mergeCell ref="E13:F14"/>
    <mergeCell ref="G13:G15"/>
    <mergeCell ref="A29:C29"/>
    <mergeCell ref="G29:I29"/>
    <mergeCell ref="A30:C30"/>
    <mergeCell ref="G30:I30"/>
    <mergeCell ref="H13:I13"/>
    <mergeCell ref="H14:I14"/>
    <mergeCell ref="A19:F19"/>
    <mergeCell ref="A24:I24"/>
    <mergeCell ref="A26:C26"/>
    <mergeCell ref="G26:I26"/>
  </mergeCells>
  <pageMargins left="0.26" right="0.14000000000000001" top="0.75" bottom="1.26" header="0.3" footer="0.3"/>
  <pageSetup paperSize="5"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23</vt:i4>
      </vt:variant>
    </vt:vector>
  </HeadingPairs>
  <TitlesOfParts>
    <vt:vector size="23" baseType="lpstr">
      <vt:lpstr>RKAKL</vt:lpstr>
      <vt:lpstr>1</vt:lpstr>
      <vt:lpstr>2</vt:lpstr>
      <vt:lpstr>3</vt:lpstr>
      <vt:lpstr>4</vt:lpstr>
      <vt:lpstr>5</vt:lpstr>
      <vt:lpstr>6</vt:lpstr>
      <vt:lpstr>7</vt:lpstr>
      <vt:lpstr>8</vt:lpstr>
      <vt:lpstr>9</vt:lpstr>
      <vt:lpstr>10</vt:lpstr>
      <vt:lpstr>11</vt:lpstr>
      <vt:lpstr>12</vt:lpstr>
      <vt:lpstr>13</vt:lpstr>
      <vt:lpstr>14</vt:lpstr>
      <vt:lpstr>15</vt:lpstr>
      <vt:lpstr>16</vt:lpstr>
      <vt:lpstr>17</vt:lpstr>
      <vt:lpstr>18</vt:lpstr>
      <vt:lpstr>19</vt:lpstr>
      <vt:lpstr>20</vt:lpstr>
      <vt:lpstr>21</vt:lpstr>
      <vt:lpstr>Sheet2</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GIZI</dc:creator>
  <cp:lastModifiedBy>GIZI</cp:lastModifiedBy>
  <cp:lastPrinted>2020-10-15T02:12:45Z</cp:lastPrinted>
  <dcterms:created xsi:type="dcterms:W3CDTF">2020-03-18T07:24:11Z</dcterms:created>
  <dcterms:modified xsi:type="dcterms:W3CDTF">2020-10-15T05:18:33Z</dcterms:modified>
</cp:coreProperties>
</file>