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defaultThemeVersion="124226"/>
  <mc:AlternateContent xmlns:mc="http://schemas.openxmlformats.org/markup-compatibility/2006">
    <mc:Choice Requires="x15">
      <x15ac:absPath xmlns:x15ac="http://schemas.microsoft.com/office/spreadsheetml/2010/11/ac" url="C:\Users\maspa\OneDrive\Documents\KEUANGAN\SPTJ\"/>
    </mc:Choice>
  </mc:AlternateContent>
  <xr:revisionPtr revIDLastSave="0" documentId="13_ncr:1_{50DDC893-E9A5-4705-A6F6-103D7623D649}" xr6:coauthVersionLast="45" xr6:coauthVersionMax="45" xr10:uidLastSave="{00000000-0000-0000-0000-000000000000}"/>
  <bookViews>
    <workbookView xWindow="-120" yWindow="-120" windowWidth="20730" windowHeight="11160" tabRatio="707" firstSheet="8" activeTab="10" xr2:uid="{00000000-000D-0000-FFFF-FFFF00000000}"/>
  </bookViews>
  <sheets>
    <sheet name="FA 525113" sheetId="2" r:id="rId1"/>
    <sheet name="FA 525115" sheetId="3" r:id="rId2"/>
    <sheet name="FB 525113" sheetId="4" r:id="rId3"/>
    <sheet name="FB 525115" sheetId="5" r:id="rId4"/>
    <sheet name="525113 UAS NASKAH DIII TLM" sheetId="9" r:id="rId5"/>
    <sheet name="525113 UAS KOREKSI DIII TLM" sheetId="10" r:id="rId6"/>
    <sheet name="525113 UAS NASKAH DIII TBD" sheetId="11" r:id="rId7"/>
    <sheet name="525113 UAS KOREKSI DIII TBD" sheetId="12" r:id="rId8"/>
    <sheet name="525113 UAS NASKAH STr TLM" sheetId="13" r:id="rId9"/>
    <sheet name="525113 KOREKSI STr TLM" sheetId="14" r:id="rId10"/>
    <sheet name="REALISASI SPJ KE 5 ANALIS" sheetId="15" r:id="rId11"/>
    <sheet name="Sheet1" sheetId="16" r:id="rId12"/>
  </sheets>
  <calcPr calcId="191029"/>
</workbook>
</file>

<file path=xl/calcChain.xml><?xml version="1.0" encoding="utf-8"?>
<calcChain xmlns="http://schemas.openxmlformats.org/spreadsheetml/2006/main">
  <c r="E556" i="15" l="1"/>
  <c r="E511" i="15"/>
  <c r="E504" i="15"/>
  <c r="E474" i="15"/>
  <c r="E459" i="15"/>
  <c r="E442" i="15"/>
  <c r="C581" i="15" l="1"/>
  <c r="F580" i="15"/>
  <c r="F579" i="15"/>
  <c r="F578" i="15"/>
  <c r="F577" i="15"/>
  <c r="F576" i="15"/>
  <c r="G576" i="15" s="1"/>
  <c r="F574" i="15"/>
  <c r="F573" i="15"/>
  <c r="F572" i="15"/>
  <c r="F571" i="15"/>
  <c r="F570" i="15"/>
  <c r="F569" i="15"/>
  <c r="F568" i="15"/>
  <c r="F567" i="15"/>
  <c r="G567" i="15" s="1"/>
  <c r="F565" i="15"/>
  <c r="F564" i="15"/>
  <c r="F563" i="15"/>
  <c r="F555" i="15"/>
  <c r="F554" i="15"/>
  <c r="F553" i="15"/>
  <c r="F552" i="15"/>
  <c r="H552" i="15" s="1"/>
  <c r="F550" i="15"/>
  <c r="F549" i="15"/>
  <c r="F548" i="15"/>
  <c r="F547" i="15"/>
  <c r="F546" i="15"/>
  <c r="F545" i="15"/>
  <c r="H545" i="15" s="1"/>
  <c r="F543" i="15"/>
  <c r="F542" i="15"/>
  <c r="F541" i="15"/>
  <c r="F540" i="15"/>
  <c r="F539" i="15"/>
  <c r="F538" i="15"/>
  <c r="F537" i="15"/>
  <c r="F536" i="15"/>
  <c r="F535" i="15"/>
  <c r="G535" i="15" s="1"/>
  <c r="F533" i="15"/>
  <c r="F532" i="15"/>
  <c r="F531" i="15"/>
  <c r="F530" i="15"/>
  <c r="F529" i="15"/>
  <c r="F528" i="15"/>
  <c r="F527" i="15"/>
  <c r="H527" i="15" s="1"/>
  <c r="F526" i="15"/>
  <c r="G526" i="15" s="1"/>
  <c r="F524" i="15"/>
  <c r="F523" i="15"/>
  <c r="F522" i="15"/>
  <c r="F521" i="15"/>
  <c r="F520" i="15"/>
  <c r="G520" i="15" s="1"/>
  <c r="F518" i="15"/>
  <c r="H518" i="15" s="1"/>
  <c r="F517" i="15"/>
  <c r="G517" i="15" s="1"/>
  <c r="F516" i="15"/>
  <c r="H516" i="15" s="1"/>
  <c r="F515" i="15"/>
  <c r="F514" i="15"/>
  <c r="H514" i="15" s="1"/>
  <c r="F513" i="15"/>
  <c r="G513" i="15" s="1"/>
  <c r="F512" i="15"/>
  <c r="F511" i="15"/>
  <c r="G511" i="15" s="1"/>
  <c r="F503" i="15"/>
  <c r="F502" i="15"/>
  <c r="F501" i="15"/>
  <c r="F500" i="15"/>
  <c r="F499" i="15"/>
  <c r="F498" i="15"/>
  <c r="F497" i="15"/>
  <c r="F496" i="15"/>
  <c r="F495" i="15"/>
  <c r="F494" i="15"/>
  <c r="F493" i="15"/>
  <c r="H493" i="15" s="1"/>
  <c r="F491" i="15"/>
  <c r="F490" i="15"/>
  <c r="F489" i="15"/>
  <c r="F488" i="15"/>
  <c r="F487" i="15"/>
  <c r="F486" i="15"/>
  <c r="F485" i="15"/>
  <c r="G485" i="15" s="1"/>
  <c r="F483" i="15"/>
  <c r="F482" i="15"/>
  <c r="F481" i="15"/>
  <c r="F480" i="15"/>
  <c r="G480" i="15" s="1"/>
  <c r="F479" i="15"/>
  <c r="H479" i="15" s="1"/>
  <c r="F478" i="15"/>
  <c r="F477" i="15"/>
  <c r="F476" i="15"/>
  <c r="F475" i="15"/>
  <c r="F474" i="15"/>
  <c r="G474" i="15" s="1"/>
  <c r="F472" i="15"/>
  <c r="F471" i="15"/>
  <c r="F470" i="15"/>
  <c r="F469" i="15"/>
  <c r="F468" i="15"/>
  <c r="F467" i="15"/>
  <c r="G467" i="15" s="1"/>
  <c r="F466" i="15"/>
  <c r="G466" i="15" s="1"/>
  <c r="F458" i="15"/>
  <c r="F457" i="15"/>
  <c r="F456" i="15"/>
  <c r="F455" i="15"/>
  <c r="F454" i="15"/>
  <c r="F453" i="15"/>
  <c r="G453" i="15" s="1"/>
  <c r="F451" i="15"/>
  <c r="H451" i="15" s="1"/>
  <c r="H450" i="15"/>
  <c r="F450" i="15"/>
  <c r="G450" i="15" s="1"/>
  <c r="F449" i="15"/>
  <c r="H449" i="15" s="1"/>
  <c r="F448" i="15"/>
  <c r="F446" i="15"/>
  <c r="F445" i="15"/>
  <c r="F444" i="15"/>
  <c r="F443" i="15"/>
  <c r="F442" i="15"/>
  <c r="C442" i="15"/>
  <c r="F440" i="15"/>
  <c r="F439" i="15"/>
  <c r="F438" i="15"/>
  <c r="F437" i="15"/>
  <c r="F436" i="15"/>
  <c r="F435" i="15"/>
  <c r="F434" i="15"/>
  <c r="F433" i="15"/>
  <c r="F432" i="15"/>
  <c r="F431" i="15"/>
  <c r="F430" i="15"/>
  <c r="H430" i="15" s="1"/>
  <c r="F429" i="15"/>
  <c r="G429" i="15" s="1"/>
  <c r="F428" i="15"/>
  <c r="G428" i="15" s="1"/>
  <c r="F426" i="15"/>
  <c r="F425" i="15"/>
  <c r="F424" i="15"/>
  <c r="F423" i="15"/>
  <c r="H423" i="15" s="1"/>
  <c r="F421" i="15"/>
  <c r="F420" i="15"/>
  <c r="F419" i="15"/>
  <c r="F418" i="15"/>
  <c r="F417" i="15"/>
  <c r="G416" i="15"/>
  <c r="F416" i="15"/>
  <c r="H416" i="15" s="1"/>
  <c r="F414" i="15"/>
  <c r="F413" i="15"/>
  <c r="F405" i="15"/>
  <c r="F404" i="15"/>
  <c r="F403" i="15"/>
  <c r="F402" i="15"/>
  <c r="H402" i="15" s="1"/>
  <c r="F400" i="15"/>
  <c r="F399" i="15"/>
  <c r="F398" i="15"/>
  <c r="F397" i="15"/>
  <c r="G397" i="15" s="1"/>
  <c r="F396" i="15"/>
  <c r="H397" i="15" s="1"/>
  <c r="F394" i="15"/>
  <c r="F393" i="15"/>
  <c r="F392" i="15"/>
  <c r="F391" i="15"/>
  <c r="H391" i="15" s="1"/>
  <c r="F389" i="15"/>
  <c r="F388" i="15"/>
  <c r="F387" i="15"/>
  <c r="F386" i="15"/>
  <c r="F385" i="15"/>
  <c r="F384" i="15"/>
  <c r="H384" i="15" s="1"/>
  <c r="F382" i="15"/>
  <c r="F381" i="15"/>
  <c r="F380" i="15"/>
  <c r="F379" i="15"/>
  <c r="F378" i="15"/>
  <c r="F377" i="15"/>
  <c r="H377" i="15" s="1"/>
  <c r="F375" i="15"/>
  <c r="F374" i="15"/>
  <c r="F373" i="15"/>
  <c r="F372" i="15"/>
  <c r="F371" i="15"/>
  <c r="G371" i="15" s="1"/>
  <c r="F369" i="15"/>
  <c r="F368" i="15"/>
  <c r="F367" i="15"/>
  <c r="F366" i="15"/>
  <c r="F364" i="15"/>
  <c r="F363" i="15"/>
  <c r="F362" i="15"/>
  <c r="G362" i="15" s="1"/>
  <c r="F360" i="15"/>
  <c r="F359" i="15"/>
  <c r="F358" i="15"/>
  <c r="G358" i="15" s="1"/>
  <c r="F357" i="15"/>
  <c r="G357" i="15" s="1"/>
  <c r="F348" i="15"/>
  <c r="F347" i="15"/>
  <c r="F346" i="15"/>
  <c r="H346" i="15" s="1"/>
  <c r="F344" i="15"/>
  <c r="F343" i="15"/>
  <c r="F342" i="15"/>
  <c r="F340" i="15"/>
  <c r="F339" i="15"/>
  <c r="F338" i="15"/>
  <c r="H338" i="15" s="1"/>
  <c r="F336" i="15"/>
  <c r="F335" i="15"/>
  <c r="F334" i="15"/>
  <c r="F333" i="15"/>
  <c r="F332" i="15"/>
  <c r="F330" i="15"/>
  <c r="F329" i="15"/>
  <c r="F328" i="15"/>
  <c r="F327" i="15"/>
  <c r="G327" i="15" s="1"/>
  <c r="F325" i="15"/>
  <c r="F324" i="15"/>
  <c r="F323" i="15"/>
  <c r="F322" i="15"/>
  <c r="F321" i="15"/>
  <c r="F320" i="15"/>
  <c r="F319" i="15"/>
  <c r="F318" i="15"/>
  <c r="F317" i="15"/>
  <c r="F316" i="15"/>
  <c r="G316" i="15" s="1"/>
  <c r="F314" i="15"/>
  <c r="F313" i="15"/>
  <c r="F312" i="15"/>
  <c r="F311" i="15"/>
  <c r="F310" i="15"/>
  <c r="F309" i="15"/>
  <c r="F308" i="15"/>
  <c r="F307" i="15"/>
  <c r="F305" i="15"/>
  <c r="F304" i="15"/>
  <c r="F303" i="15"/>
  <c r="F295" i="15"/>
  <c r="F294" i="15"/>
  <c r="F293" i="15"/>
  <c r="F292" i="15"/>
  <c r="F291" i="15"/>
  <c r="F290" i="15"/>
  <c r="G290" i="15" s="1"/>
  <c r="F289" i="15"/>
  <c r="G289" i="15" s="1"/>
  <c r="F288" i="15"/>
  <c r="G288" i="15" s="1"/>
  <c r="F286" i="15"/>
  <c r="F285" i="15"/>
  <c r="F284" i="15"/>
  <c r="F283" i="15"/>
  <c r="H283" i="15" s="1"/>
  <c r="F281" i="15"/>
  <c r="F280" i="15"/>
  <c r="F279" i="15"/>
  <c r="F278" i="15"/>
  <c r="G278" i="15" s="1"/>
  <c r="F277" i="15"/>
  <c r="F276" i="15"/>
  <c r="F275" i="15"/>
  <c r="F274" i="15"/>
  <c r="F273" i="15"/>
  <c r="G273" i="15" s="1"/>
  <c r="F272" i="15"/>
  <c r="G272" i="15" s="1"/>
  <c r="F270" i="15"/>
  <c r="F269" i="15"/>
  <c r="F268" i="15"/>
  <c r="F267" i="15"/>
  <c r="G267" i="15" s="1"/>
  <c r="F265" i="15"/>
  <c r="F264" i="15"/>
  <c r="F263" i="15"/>
  <c r="F262" i="15"/>
  <c r="G262" i="15" s="1"/>
  <c r="F260" i="15"/>
  <c r="F259" i="15"/>
  <c r="F258" i="15"/>
  <c r="F257" i="15"/>
  <c r="G257" i="15" s="1"/>
  <c r="F256" i="15"/>
  <c r="G256" i="15" s="1"/>
  <c r="F247" i="15"/>
  <c r="F246" i="15"/>
  <c r="F245" i="15"/>
  <c r="F244" i="15"/>
  <c r="F243" i="15"/>
  <c r="F242" i="15"/>
  <c r="F241" i="15"/>
  <c r="F240" i="15"/>
  <c r="G240" i="15" s="1"/>
  <c r="F238" i="15"/>
  <c r="F237" i="15"/>
  <c r="F236" i="15"/>
  <c r="F235" i="15"/>
  <c r="F234" i="15"/>
  <c r="H234" i="15" s="1"/>
  <c r="F232" i="15"/>
  <c r="F231" i="15"/>
  <c r="F230" i="15"/>
  <c r="F229" i="15"/>
  <c r="F228" i="15"/>
  <c r="F227" i="15"/>
  <c r="H227" i="15" s="1"/>
  <c r="F226" i="15"/>
  <c r="G226" i="15" s="1"/>
  <c r="F224" i="15"/>
  <c r="F223" i="15"/>
  <c r="F222" i="15"/>
  <c r="F221" i="15"/>
  <c r="F220" i="15"/>
  <c r="F219" i="15"/>
  <c r="F216" i="15"/>
  <c r="F215" i="15"/>
  <c r="G215" i="15" s="1"/>
  <c r="F213" i="15"/>
  <c r="F212" i="15"/>
  <c r="F211" i="15"/>
  <c r="F210" i="15"/>
  <c r="F209" i="15"/>
  <c r="H209" i="15" s="1"/>
  <c r="F207" i="15"/>
  <c r="F206" i="15"/>
  <c r="F205" i="15"/>
  <c r="F197" i="15"/>
  <c r="F196" i="15"/>
  <c r="F195" i="15"/>
  <c r="H195" i="15" s="1"/>
  <c r="F194" i="15"/>
  <c r="G194" i="15" s="1"/>
  <c r="F192" i="15"/>
  <c r="F191" i="15"/>
  <c r="F190" i="15"/>
  <c r="F189" i="15"/>
  <c r="F188" i="15"/>
  <c r="F187" i="15"/>
  <c r="F186" i="15"/>
  <c r="F185" i="15"/>
  <c r="G185" i="15" s="1"/>
  <c r="F183" i="15"/>
  <c r="F182" i="15"/>
  <c r="F181" i="15"/>
  <c r="F180" i="15"/>
  <c r="F179" i="15"/>
  <c r="H179" i="15" s="1"/>
  <c r="F177" i="15"/>
  <c r="F176" i="15"/>
  <c r="F175" i="15"/>
  <c r="F174" i="15"/>
  <c r="F173" i="15"/>
  <c r="F172" i="15"/>
  <c r="F171" i="15"/>
  <c r="G171" i="15" s="1"/>
  <c r="F169" i="15"/>
  <c r="F168" i="15"/>
  <c r="F167" i="15"/>
  <c r="F166" i="15"/>
  <c r="F165" i="15"/>
  <c r="H165" i="15" s="1"/>
  <c r="F163" i="15"/>
  <c r="F162" i="15"/>
  <c r="F161" i="15"/>
  <c r="G161" i="15" s="1"/>
  <c r="F159" i="15"/>
  <c r="F158" i="15"/>
  <c r="F157" i="15"/>
  <c r="H157" i="15" s="1"/>
  <c r="F148" i="15"/>
  <c r="F147" i="15"/>
  <c r="F146" i="15"/>
  <c r="G146" i="15" s="1"/>
  <c r="F145" i="15"/>
  <c r="H145" i="15" s="1"/>
  <c r="F144" i="15"/>
  <c r="G144" i="15" s="1"/>
  <c r="F142" i="15"/>
  <c r="F141" i="15"/>
  <c r="F140" i="15"/>
  <c r="F138" i="15"/>
  <c r="F137" i="15"/>
  <c r="F136" i="15"/>
  <c r="F135" i="15"/>
  <c r="H135" i="15" s="1"/>
  <c r="F133" i="15"/>
  <c r="F132" i="15"/>
  <c r="F131" i="15"/>
  <c r="G131" i="15" s="1"/>
  <c r="F129" i="15"/>
  <c r="F128" i="15"/>
  <c r="F127" i="15"/>
  <c r="H127" i="15" s="1"/>
  <c r="F125" i="15"/>
  <c r="F124" i="15"/>
  <c r="F123" i="15"/>
  <c r="G123" i="15" s="1"/>
  <c r="F121" i="15"/>
  <c r="F120" i="15"/>
  <c r="F119" i="15"/>
  <c r="F118" i="15"/>
  <c r="F117" i="15"/>
  <c r="F116" i="15"/>
  <c r="F115" i="15"/>
  <c r="F114" i="15"/>
  <c r="G114" i="15" s="1"/>
  <c r="F113" i="15"/>
  <c r="F111" i="15"/>
  <c r="F110" i="15"/>
  <c r="F109" i="15"/>
  <c r="F108" i="15"/>
  <c r="F107" i="15"/>
  <c r="F106" i="15"/>
  <c r="H106" i="15" s="1"/>
  <c r="F98" i="15"/>
  <c r="F97" i="15"/>
  <c r="F96" i="15"/>
  <c r="F95" i="15"/>
  <c r="F94" i="15"/>
  <c r="F93" i="15"/>
  <c r="H93" i="15" s="1"/>
  <c r="F91" i="15"/>
  <c r="F90" i="15"/>
  <c r="F89" i="15"/>
  <c r="F88" i="15"/>
  <c r="F87" i="15"/>
  <c r="F86" i="15"/>
  <c r="F85" i="15"/>
  <c r="G85" i="15" s="1"/>
  <c r="F84" i="15"/>
  <c r="F82" i="15"/>
  <c r="F81" i="15"/>
  <c r="F80" i="15"/>
  <c r="F79" i="15"/>
  <c r="F78" i="15"/>
  <c r="F77" i="15"/>
  <c r="H77" i="15" s="1"/>
  <c r="F75" i="15"/>
  <c r="F74" i="15"/>
  <c r="F73" i="15"/>
  <c r="F72" i="15"/>
  <c r="F71" i="15"/>
  <c r="F70" i="15"/>
  <c r="F69" i="15"/>
  <c r="F68" i="15"/>
  <c r="F67" i="15"/>
  <c r="F66" i="15"/>
  <c r="F65" i="15"/>
  <c r="G65" i="15" s="1"/>
  <c r="F63" i="15"/>
  <c r="F62" i="15"/>
  <c r="F61" i="15"/>
  <c r="H61" i="15" s="1"/>
  <c r="F59" i="15"/>
  <c r="F58" i="15"/>
  <c r="F57" i="15"/>
  <c r="F56" i="15"/>
  <c r="F55" i="15"/>
  <c r="F54" i="15"/>
  <c r="H54" i="15" s="1"/>
  <c r="E47" i="15"/>
  <c r="E53" i="15" s="1"/>
  <c r="E99" i="15" s="1"/>
  <c r="E105" i="15" s="1"/>
  <c r="E150" i="15" s="1"/>
  <c r="E156" i="15" s="1"/>
  <c r="E198" i="15" s="1"/>
  <c r="E204" i="15" s="1"/>
  <c r="E249" i="15" s="1"/>
  <c r="E255" i="15" s="1"/>
  <c r="E296" i="15" s="1"/>
  <c r="E302" i="15" s="1"/>
  <c r="E350" i="15" s="1"/>
  <c r="E356" i="15" s="1"/>
  <c r="E406" i="15" s="1"/>
  <c r="E412" i="15" s="1"/>
  <c r="E465" i="15" s="1"/>
  <c r="E510" i="15" s="1"/>
  <c r="E562" i="15" s="1"/>
  <c r="E581" i="15" s="1"/>
  <c r="D47" i="15"/>
  <c r="D53" i="15" s="1"/>
  <c r="D99" i="15" s="1"/>
  <c r="D105" i="15" s="1"/>
  <c r="D150" i="15" s="1"/>
  <c r="D156" i="15" s="1"/>
  <c r="D198" i="15" s="1"/>
  <c r="D204" i="15" s="1"/>
  <c r="D249" i="15" s="1"/>
  <c r="D255" i="15" s="1"/>
  <c r="D296" i="15" s="1"/>
  <c r="D302" i="15" s="1"/>
  <c r="D350" i="15" s="1"/>
  <c r="D356" i="15" s="1"/>
  <c r="D406" i="15" s="1"/>
  <c r="D412" i="15" s="1"/>
  <c r="D459" i="15" s="1"/>
  <c r="D465" i="15" s="1"/>
  <c r="D504" i="15" s="1"/>
  <c r="D510" i="15" s="1"/>
  <c r="D556" i="15" s="1"/>
  <c r="D562" i="15" s="1"/>
  <c r="D581" i="15" s="1"/>
  <c r="F45" i="15"/>
  <c r="F44" i="15"/>
  <c r="F43" i="15"/>
  <c r="F42" i="15"/>
  <c r="F41" i="15"/>
  <c r="G41" i="15" s="1"/>
  <c r="F39" i="15"/>
  <c r="F38" i="15"/>
  <c r="F37" i="15"/>
  <c r="F36" i="15"/>
  <c r="F35" i="15"/>
  <c r="F34" i="15"/>
  <c r="G34" i="15" s="1"/>
  <c r="F32" i="15"/>
  <c r="F31" i="15"/>
  <c r="F30" i="15"/>
  <c r="H30" i="15" s="1"/>
  <c r="F28" i="15"/>
  <c r="F27" i="15"/>
  <c r="F26" i="15"/>
  <c r="F25" i="15"/>
  <c r="H25" i="15" s="1"/>
  <c r="F23" i="15"/>
  <c r="F22" i="15"/>
  <c r="F21" i="15"/>
  <c r="F20" i="15"/>
  <c r="H20" i="15" s="1"/>
  <c r="F18" i="15"/>
  <c r="F17" i="15"/>
  <c r="F16" i="15"/>
  <c r="F15" i="15"/>
  <c r="F14" i="15"/>
  <c r="G14" i="15" s="1"/>
  <c r="F13" i="15"/>
  <c r="G13" i="15" s="1"/>
  <c r="F12" i="15"/>
  <c r="G12" i="15" s="1"/>
  <c r="F10" i="15"/>
  <c r="H10" i="15" s="1"/>
  <c r="F9" i="15"/>
  <c r="G9" i="15" s="1"/>
  <c r="F8" i="15"/>
  <c r="G8" i="15" s="1"/>
  <c r="F7" i="15"/>
  <c r="G19" i="14"/>
  <c r="I18" i="14"/>
  <c r="I17" i="14"/>
  <c r="G19" i="13"/>
  <c r="I18" i="13"/>
  <c r="I17" i="13"/>
  <c r="I19" i="13" s="1"/>
  <c r="G20" i="12"/>
  <c r="I19" i="12"/>
  <c r="I18" i="12"/>
  <c r="I20" i="12" s="1"/>
  <c r="G20" i="11"/>
  <c r="I19" i="11"/>
  <c r="I18" i="11"/>
  <c r="I20" i="11" s="1"/>
  <c r="G22" i="10"/>
  <c r="I21" i="10"/>
  <c r="I20" i="10"/>
  <c r="I19" i="10"/>
  <c r="I18" i="10"/>
  <c r="G22" i="9"/>
  <c r="I21" i="9"/>
  <c r="I20" i="9"/>
  <c r="I19" i="9"/>
  <c r="I18" i="9"/>
  <c r="H278" i="15" l="1"/>
  <c r="H9" i="15"/>
  <c r="H362" i="15"/>
  <c r="H371" i="15"/>
  <c r="G402" i="15"/>
  <c r="G145" i="15"/>
  <c r="H226" i="15"/>
  <c r="H290" i="15"/>
  <c r="G391" i="15"/>
  <c r="H8" i="15"/>
  <c r="G25" i="15"/>
  <c r="H428" i="15"/>
  <c r="G209" i="15"/>
  <c r="H442" i="15"/>
  <c r="G514" i="15"/>
  <c r="G516" i="15"/>
  <c r="G545" i="15"/>
  <c r="H358" i="15"/>
  <c r="G77" i="15"/>
  <c r="G106" i="15"/>
  <c r="G165" i="15"/>
  <c r="G195" i="15"/>
  <c r="G227" i="15"/>
  <c r="G234" i="15"/>
  <c r="H267" i="15"/>
  <c r="H327" i="15"/>
  <c r="G384" i="15"/>
  <c r="G396" i="15"/>
  <c r="G430" i="15"/>
  <c r="G449" i="15"/>
  <c r="H480" i="15"/>
  <c r="G493" i="15"/>
  <c r="G518" i="15"/>
  <c r="G10" i="15"/>
  <c r="I22" i="9"/>
  <c r="G20" i="15"/>
  <c r="G61" i="15"/>
  <c r="H85" i="15"/>
  <c r="G93" i="15"/>
  <c r="H123" i="15"/>
  <c r="G127" i="15"/>
  <c r="H131" i="15"/>
  <c r="G135" i="15"/>
  <c r="H144" i="15"/>
  <c r="H146" i="15"/>
  <c r="G157" i="15"/>
  <c r="G283" i="15"/>
  <c r="H316" i="15"/>
  <c r="G346" i="15"/>
  <c r="G377" i="15"/>
  <c r="G442" i="15"/>
  <c r="G451" i="15"/>
  <c r="G479" i="15"/>
  <c r="G527" i="15"/>
  <c r="H535" i="15"/>
  <c r="G30" i="15"/>
  <c r="I22" i="10"/>
  <c r="I19" i="14"/>
  <c r="G54" i="15"/>
  <c r="H194" i="15"/>
  <c r="G338" i="15"/>
  <c r="G423" i="15"/>
  <c r="H429" i="15"/>
  <c r="H517" i="15"/>
  <c r="G552" i="15"/>
  <c r="H576" i="15"/>
  <c r="G179" i="15"/>
  <c r="F47" i="15"/>
  <c r="F53" i="15" s="1"/>
  <c r="F99" i="15" s="1"/>
  <c r="F105" i="15" s="1"/>
  <c r="F150" i="15" s="1"/>
  <c r="F156" i="15" s="1"/>
  <c r="F198" i="15" s="1"/>
  <c r="F204" i="15" s="1"/>
  <c r="F249" i="15" s="1"/>
  <c r="F255" i="15" s="1"/>
  <c r="F296" i="15" s="1"/>
  <c r="F302" i="15" s="1"/>
  <c r="F350" i="15" s="1"/>
  <c r="F356" i="15" s="1"/>
  <c r="F406" i="15" s="1"/>
  <c r="F412" i="15" s="1"/>
  <c r="F459" i="15" s="1"/>
  <c r="F465" i="15" s="1"/>
  <c r="F504" i="15" s="1"/>
  <c r="F510" i="15" s="1"/>
  <c r="F556" i="15" s="1"/>
  <c r="F562" i="15" s="1"/>
  <c r="F581" i="15" s="1"/>
  <c r="H581" i="15" s="1"/>
  <c r="G7" i="15"/>
  <c r="H14" i="15"/>
  <c r="H41" i="15"/>
  <c r="H257" i="15"/>
  <c r="H273" i="15"/>
  <c r="H7" i="15"/>
  <c r="H34" i="15"/>
  <c r="H65" i="15"/>
  <c r="H114" i="15"/>
  <c r="H161" i="15"/>
  <c r="H185" i="15"/>
  <c r="H215" i="15"/>
  <c r="H262" i="15"/>
  <c r="G366" i="15"/>
  <c r="H366" i="15"/>
  <c r="G307" i="15"/>
  <c r="H307" i="15"/>
  <c r="G332" i="15"/>
  <c r="H332" i="15"/>
  <c r="H171" i="15"/>
  <c r="H240" i="15"/>
  <c r="G342" i="15"/>
  <c r="H342" i="15"/>
  <c r="H453" i="15"/>
  <c r="H467" i="15"/>
  <c r="H474" i="15"/>
  <c r="H485" i="15"/>
  <c r="H511" i="15"/>
  <c r="H513" i="15"/>
  <c r="H520" i="15"/>
  <c r="H567" i="15"/>
  <c r="I29" i="5" l="1"/>
  <c r="G29" i="5"/>
  <c r="I40" i="4"/>
  <c r="G40" i="4"/>
  <c r="H33" i="4"/>
  <c r="I29" i="4"/>
  <c r="H29" i="4"/>
  <c r="G29" i="4"/>
  <c r="I41" i="3"/>
  <c r="H41" i="3"/>
  <c r="G41" i="3"/>
  <c r="G27" i="3"/>
  <c r="I60" i="2"/>
  <c r="I43" i="2"/>
  <c r="G43" i="2"/>
  <c r="G50" i="2" s="1"/>
  <c r="G60" i="2" s="1"/>
  <c r="I27" i="2"/>
  <c r="G27" i="2"/>
</calcChain>
</file>

<file path=xl/sharedStrings.xml><?xml version="1.0" encoding="utf-8"?>
<sst xmlns="http://schemas.openxmlformats.org/spreadsheetml/2006/main" count="1180" uniqueCount="439">
  <si>
    <t>LAPORAN REALISASI</t>
  </si>
  <si>
    <t>JURUSAN ANALIS KESEHATAN POLTEKKES KEMENKES SEMARANG TAHUN 2020</t>
  </si>
  <si>
    <t>BULAN: AGUSTUS 2020</t>
  </si>
  <si>
    <t>MAK</t>
  </si>
  <si>
    <t>PROGRAM/KEGIATAN</t>
  </si>
  <si>
    <t>PAGU</t>
  </si>
  <si>
    <t>REALISASI</t>
  </si>
  <si>
    <t>JUMLAH</t>
  </si>
  <si>
    <t>SALDO</t>
  </si>
  <si>
    <t>PERSENTASE</t>
  </si>
  <si>
    <t>S/D BULAN LALU</t>
  </si>
  <si>
    <t>BULAN INI</t>
  </si>
  <si>
    <t>(%)</t>
  </si>
  <si>
    <t>024.12.10</t>
  </si>
  <si>
    <t>Program Pengembangan dan Pemberdayaan Sumber Daya Manusia Kesehatan (PPSDMK)</t>
  </si>
  <si>
    <t>Pembinaan dan Pengelolaan Pendidikan Tinggi</t>
  </si>
  <si>
    <t>Pendidikan Tenaga Kesehatan di Poltekkes Kemenkes RI [Base Line] (632 orang)</t>
  </si>
  <si>
    <t>5034.501.012</t>
  </si>
  <si>
    <t>Mahasiswa yang Dididik pada Jurusan Analis Kesehatan</t>
  </si>
  <si>
    <t>051</t>
  </si>
  <si>
    <t>Pelaksanaan Persiapan</t>
  </si>
  <si>
    <t>F</t>
  </si>
  <si>
    <t>JURUSAN ANALIS KESEHATAN</t>
  </si>
  <si>
    <t>Belanja Barang</t>
  </si>
  <si>
    <t>&gt; KEGIATAN PERSIAPAN PBM</t>
  </si>
  <si>
    <t xml:space="preserve">    - Konsumsi Workshop RPS (120x35k)</t>
  </si>
  <si>
    <t xml:space="preserve">    - Konsumsi Workshop Review Kurikulum (120x35k)</t>
  </si>
  <si>
    <t xml:space="preserve">    - Konsumsi Workshop Desain Praktik Klinik (180x35k) </t>
  </si>
  <si>
    <t>Belanja Jasa</t>
  </si>
  <si>
    <t xml:space="preserve">    - Narasumber Review Kurikulum 1 (18x500k)</t>
  </si>
  <si>
    <t xml:space="preserve">    - Narasumber Desain Praktik Klinik (18x500k)</t>
  </si>
  <si>
    <t>Belanja Perjalanan</t>
  </si>
  <si>
    <t>&gt; PENGEMBANGAN SDM</t>
  </si>
  <si>
    <t xml:space="preserve">    - Transport (12x200k)</t>
  </si>
  <si>
    <t xml:space="preserve">    - Uang Harian (12x300k)</t>
  </si>
  <si>
    <t>&gt; MONITORING DAN EVALUASI</t>
  </si>
  <si>
    <t xml:space="preserve">    - Transport (30x150k)</t>
  </si>
  <si>
    <t xml:space="preserve">    - Uang Harian (30x200k)</t>
  </si>
  <si>
    <t>Belanja Penyediaan Barang dan Jasa BLU Lainnya</t>
  </si>
  <si>
    <t xml:space="preserve">    - MMT Kuliah Pakar (2pkt x 400k)</t>
  </si>
  <si>
    <t xml:space="preserve">    - Biaya Kepesertaan Profesi (12x1000k)</t>
  </si>
  <si>
    <t xml:space="preserve">    - Biaya Kegiatan Asosiasi Perguruan Tinggi (6keg x 2000k)</t>
  </si>
  <si>
    <t>Belanja Barang Persediaan Barang Konsumsi - BLU</t>
  </si>
  <si>
    <t>&gt; BAHAN PRAKTEK LABORATORIUM</t>
  </si>
  <si>
    <t xml:space="preserve">    - Bahan Praktek Laboratorium Prodi DIII-AK (1pkt x 145.640k)</t>
  </si>
  <si>
    <t xml:space="preserve">    - Bahan Praktek Laboratorium Prodi DIII-TBD (1pkt x 100.000k)</t>
  </si>
  <si>
    <t xml:space="preserve">    - Bahan Praktek Laboratorium Prodi STr TLM (1pkt x 100.000k)</t>
  </si>
  <si>
    <t>Jumlah dipindahkan</t>
  </si>
  <si>
    <t>Halaman 1</t>
  </si>
  <si>
    <t>Jumlah pemindahan</t>
  </si>
  <si>
    <t>Belanja Modal Peralatan dan Mesin</t>
  </si>
  <si>
    <t xml:space="preserve">    - Personal Computer (3unit x 13000k)</t>
  </si>
  <si>
    <t xml:space="preserve">    - Laptop (1set x 5 Lab) (5unit x 17000k)</t>
  </si>
  <si>
    <t xml:space="preserve">    - LCD (1set x 5 Lab) (5unit x 9500k)</t>
  </si>
  <si>
    <t xml:space="preserve">    - Screen 96Inch x 96Inch (1set x 5 Lab) (5unit x 3000k)</t>
  </si>
  <si>
    <t xml:space="preserve">    - Printer Inkjet Plus Scanner (3unit x 6200k)</t>
  </si>
  <si>
    <t>Belanja Modal Fisik Lainnya</t>
  </si>
  <si>
    <t xml:space="preserve">    - Meja Kerja 1/2 Biro (3x3500k)</t>
  </si>
  <si>
    <t xml:space="preserve">    - Kursi Kerja (3x2100k)</t>
  </si>
  <si>
    <t>FA</t>
  </si>
  <si>
    <t>D-III ANALIS KESEHATAN</t>
  </si>
  <si>
    <t xml:space="preserve">    - Konsumsi Rapat Persiapan PBM (30org x 2smt) (60x35k)</t>
  </si>
  <si>
    <t xml:space="preserve">    - Cetak Buku Panduan Teknis Akademik (93exp x 15k)</t>
  </si>
  <si>
    <t xml:space="preserve">    - Cetak Buku Bimbingan dan Konseling (93exp x 10k)</t>
  </si>
  <si>
    <t xml:space="preserve">    - Penggandaan Modul Mata Ajar (84exp x 15k)</t>
  </si>
  <si>
    <t xml:space="preserve">    - Penggandaan Buku Panduan Praktek Lab (74exp x 15k)</t>
  </si>
  <si>
    <t xml:space="preserve">    - Cetak Buku Panduan PKL RS (3exp x 15k)</t>
  </si>
  <si>
    <t xml:space="preserve">    - Cetak Buku Panduan PKL Masyarakat (3exp x 15k)</t>
  </si>
  <si>
    <t xml:space="preserve">    - Cetak Buku Panduan KTI (3exp x 15k)</t>
  </si>
  <si>
    <t xml:space="preserve">    - Penggandaan Materi TryOut UKOM Internal (186 OK)</t>
  </si>
  <si>
    <t>&gt; RAPAT PERSIAPAN PBM</t>
  </si>
  <si>
    <t xml:space="preserve">    - Transport Rapat Persiapan PBM (30 OK x 100k)</t>
  </si>
  <si>
    <t xml:space="preserve">    - Transport (30 OT x 150k)</t>
  </si>
  <si>
    <t xml:space="preserve">    - Uang Harian (30 OH x 210k)</t>
  </si>
  <si>
    <t>FB</t>
  </si>
  <si>
    <t>D-III TEKNOLOGI BANK DARAH</t>
  </si>
  <si>
    <t xml:space="preserve">    - Konsumsi Rapat Persiapan PBM (60x20k)</t>
  </si>
  <si>
    <t xml:space="preserve">    - Cetak Buku Panduan Teknis Akademik (65exp x 15k)</t>
  </si>
  <si>
    <t xml:space="preserve">    - Cetak Buku Bimbingan dan Konseling (65exp x 10k)</t>
  </si>
  <si>
    <t xml:space="preserve">    - Penggandaan Modul Mata Ajar (280exp x 16k)</t>
  </si>
  <si>
    <t xml:space="preserve">    - Penggandaan Buku Panduan Praktek Laboratorium (280exp x 16k)</t>
  </si>
  <si>
    <t xml:space="preserve">    - Cetak Buku Panduan PKL RS</t>
  </si>
  <si>
    <t xml:space="preserve">    - Transport Rapat Persiapan PBM 20org x 2smt (40 OK x 100k)</t>
  </si>
  <si>
    <t xml:space="preserve">    - Trasnport Peserta (18 OT x 300k)</t>
  </si>
  <si>
    <t xml:space="preserve">    - Uang Harian ( 54 OH x 110k)</t>
  </si>
  <si>
    <t>Halaman 2</t>
  </si>
  <si>
    <t xml:space="preserve">    - MMT Workshop (1pkt x 378k)</t>
  </si>
  <si>
    <t xml:space="preserve">    - Biaya Kepesertaan Peningkatan Kompetensi SDM (9pkt x 1300k)</t>
  </si>
  <si>
    <t>FC</t>
  </si>
  <si>
    <t>SARJANA TERAPAN TEKNOLOGI LABORATORIUM MEDIS</t>
  </si>
  <si>
    <t xml:space="preserve">    - Konsumsi Rapat Persiapan PBM 30orgx2smt (60 OK x 15k)</t>
  </si>
  <si>
    <t xml:space="preserve">    - Kosnumsi Rapat Persiapan PBM 30orgx2mt (60 OK x 20k)</t>
  </si>
  <si>
    <t xml:space="preserve">    - Cetak Buku Panduan Teknis Akademik (40exp x 15k)</t>
  </si>
  <si>
    <t xml:space="preserve">    - Cetak Buku Bimbingan dan Konseling (40exp x 10k)</t>
  </si>
  <si>
    <t xml:space="preserve">    - Penggandaan Buku Panduan Praktek Lab (280exp x 16k)</t>
  </si>
  <si>
    <t xml:space="preserve">    - Cetak Buku Panduan PKL RS (6exp x 16k)</t>
  </si>
  <si>
    <t xml:space="preserve">    - Transport Peserta (18 OT x 300k)</t>
  </si>
  <si>
    <t xml:space="preserve">    - Uang Harian (54 OH x 110k)</t>
  </si>
  <si>
    <t xml:space="preserve">    - Biaya Kepesertaan Peningkatan Kompetensi SDM (9pkt x1200k)</t>
  </si>
  <si>
    <t>FD</t>
  </si>
  <si>
    <t>D-III ANALIS KESEHATAN NON-REGULER KELAS PURWOKERTO</t>
  </si>
  <si>
    <t xml:space="preserve">    - Konsumsi Rapat Persiapan PBM 30org x 2smt (40 OK x 15k)</t>
  </si>
  <si>
    <t>052</t>
  </si>
  <si>
    <t>Pembelajaran Teori dan Praktikum</t>
  </si>
  <si>
    <t>&gt; KULIAH PAKAR</t>
  </si>
  <si>
    <t xml:space="preserve">    - Penggandaan Materi Kuliah Pakar 75mhs x 3prodi (225 OK x 500)</t>
  </si>
  <si>
    <t>Halaman 3</t>
  </si>
  <si>
    <t xml:space="preserve">    - Honor Narasumber Kuliah Pakar 2org x 2jam x 3 Keg (12x500k)</t>
  </si>
  <si>
    <t xml:space="preserve">    - Transport Narasumber Kuliah Pakar 2org x 3keg (6 OK x 500k)</t>
  </si>
  <si>
    <t>&gt; KOMPETENSI PHLEBOTOMY</t>
  </si>
  <si>
    <t xml:space="preserve">    - Biaya Pemenuhan Kompetensi Mahasiswa Prodi D-III AK 104 mhs x 1 keg (104 OK x 250k)</t>
  </si>
  <si>
    <t xml:space="preserve">    - Biaya Pemenuhan Kompetensi Mahasiswa Prodi D-III TBD (47 OK x 250k)</t>
  </si>
  <si>
    <t xml:space="preserve">    - Biaya Pemenuhan Kompetensi Mahasiswa Prodi STr TLM 54 mhs x 1 Keg (54 OK x 250k)</t>
  </si>
  <si>
    <t>&gt; PBM</t>
  </si>
  <si>
    <t xml:space="preserve">    - Penggandaan Kontrak Belajar dan RPS 9 MK x 1pkt x 3 KL x 6 KLS (162 pkt x 1k)</t>
  </si>
  <si>
    <t xml:space="preserve">    - Penggandaan Laporan Pendidikan 1pkt x 1KL (1pkt x 50k)</t>
  </si>
  <si>
    <t>&gt; MONITORING PBM</t>
  </si>
  <si>
    <t xml:space="preserve">    - Konsumsi Rapat Monev PBM 30 org x 2 smt (60 OK x 15k)</t>
  </si>
  <si>
    <t xml:space="preserve">    - Honor Dosen Tidak Tetap (84 OK x 200k)</t>
  </si>
  <si>
    <t xml:space="preserve">    - Honor Dosen Tamu 3sks x 3MK x 2KL x 2TM x 2SMT (36 OK x 200k)</t>
  </si>
  <si>
    <t xml:space="preserve">    - Honor Instruktur Laboratorium/Praktek 3MK x 7TM x 6KLS x 2SMT (252 OK x 75k)</t>
  </si>
  <si>
    <t xml:space="preserve">    - Transport Dosen Tidak Tetap (64 OT x 150k)</t>
  </si>
  <si>
    <t xml:space="preserve">    - Transport Dosen Tamu (72 OK x 150k)</t>
  </si>
  <si>
    <t xml:space="preserve">    - Transport Instruktur Laboratorium/Praktek (168 OK x 150k)</t>
  </si>
  <si>
    <t xml:space="preserve">    - Transport Lokal Pengajar 3org x 14TMx 2SMT (84 OK x 100k)</t>
  </si>
  <si>
    <t xml:space="preserve">    - Transport Dosen Tidak Tetap Kegiatan Rapat Monev PBM (30 OT x 100k)</t>
  </si>
  <si>
    <t xml:space="preserve">    - Penggandaan Kontrak Belajar dan RPS 9MK x 1PKT x 3KL x 3KLS (81pkt x 1k)</t>
  </si>
  <si>
    <t>Halaman 4</t>
  </si>
  <si>
    <t xml:space="preserve">    - Penggandaan Laporan Pendidikan 1PKT x 1KL (1pkt x 50k)</t>
  </si>
  <si>
    <t xml:space="preserve">    - Konsumsi Rapat Monev PBM 30 org x 2SMT (60 OK x 15k)</t>
  </si>
  <si>
    <t xml:space="preserve">    - Honor Dosen Tidak Tetap 3SKS x 7TM x 3KLS x 2SMT (126 OK x 200k)</t>
  </si>
  <si>
    <t xml:space="preserve">    - Honor Dosen Tamu 3SKS x 3MK x 2TM x 2SMT (36OK x 200k)</t>
  </si>
  <si>
    <t xml:space="preserve">    - Honor Instruktur Laboratorium/Praktek 3MK x 7TM x 3KLS x 2SMT (126OK x 75k)</t>
  </si>
  <si>
    <t xml:space="preserve">    - Transport Dosen Tidak Tetap (96OK x 150k)</t>
  </si>
  <si>
    <t xml:space="preserve">    - Transport Dosen Tamu (36OK x 150k)</t>
  </si>
  <si>
    <t xml:space="preserve">    - Transport Instruktur Laboratorium/Praktek (96OK x 150k)</t>
  </si>
  <si>
    <t xml:space="preserve">    - Transport Pengajar Luar Kota (16OK x 270k)</t>
  </si>
  <si>
    <t xml:space="preserve">    - Transport Lokal Pengajar (120OK x 100k)</t>
  </si>
  <si>
    <t xml:space="preserve">    - Transport Dosen Tidak Tetap Kegiatan Rapat Monev PBM (30OK x 100k)</t>
  </si>
  <si>
    <t xml:space="preserve">    - Konsumsi Rapat Monev PBM 30 org x 2SMT (60 OK x 20k)</t>
  </si>
  <si>
    <t xml:space="preserve">    - Honor Dosen Tamu 3SKS x 3MK x 2KL x 2SMT (36OK x 200k)</t>
  </si>
  <si>
    <t xml:space="preserve">    - Transport Lokal Pengajar (72OK x 100k)</t>
  </si>
  <si>
    <t>Halaman 5</t>
  </si>
  <si>
    <t xml:space="preserve">    - Penggandaan Kontrak Belajar dan RPS 9MK x 1PKT x 3KL x 1KLS (27pkt x 1k)</t>
  </si>
  <si>
    <t xml:space="preserve">    - Honor Dosen Tidak Tetap 3SKS x 7TM x 1KLS x 2SMT (42 OK x 200k)</t>
  </si>
  <si>
    <t xml:space="preserve">    - Honor Instruktur Laboratorium/Praktek 3MK x 7TM x 1KLS x 2SMT (42OK x 75k)</t>
  </si>
  <si>
    <t xml:space="preserve">    - Transport Dosen Tidak Tetap 3SKS x 7TM x 1KLS x 2SMT (42OK x 150k)</t>
  </si>
  <si>
    <t xml:space="preserve">    - Transport Instruktur Laboratorium/Praktek 3MK x 7TM x 1KLS x 2SMT (42OK x150k)</t>
  </si>
  <si>
    <t>FE</t>
  </si>
  <si>
    <t>D-III ANALIS KESEHATAN REKOGNISI PEMBELAJARAN LAMPAU</t>
  </si>
  <si>
    <t>053</t>
  </si>
  <si>
    <t>Praktek Kerja Lapangan</t>
  </si>
  <si>
    <t>&gt; PRA KLINIK</t>
  </si>
  <si>
    <t xml:space="preserve">    - Konsumsi Pra Klinik 93 Mhs x 1 KL (93OK x 15k)</t>
  </si>
  <si>
    <t xml:space="preserve">    - Penggandaan Materi Pra Klinik 93 Mhs x 1 Pkt (93OK x 1k)</t>
  </si>
  <si>
    <t>&gt; PKL DAN PBL</t>
  </si>
  <si>
    <t xml:space="preserve">    - Konsumsi Rapat Koordinasi CI PKL 2org x 16 lahan (32OK x 15k)</t>
  </si>
  <si>
    <t>Halaman 6</t>
  </si>
  <si>
    <t xml:space="preserve">    - Konsumsi Kegiatan Serah Terima PKL 100org x 1KL (100OK x 15k)</t>
  </si>
  <si>
    <t xml:space="preserve">    - Konsumsi Kegiatan Penutupan PKL 100org x 1KL (100Ok x 15k)</t>
  </si>
  <si>
    <t xml:space="preserve">    - Konsumsi Kegiatan PBL 2MK x 104 Mhs (208 OK x 15k)</t>
  </si>
  <si>
    <t xml:space="preserve">    - Honor Narasumber Pra Klinik 2org x 2jam x 3MK (12 OJ x 500k)</t>
  </si>
  <si>
    <t xml:space="preserve">    - Honor Pembimbing PKL RS 16 Lahan x 2 Org (32 OK x 200k)</t>
  </si>
  <si>
    <t xml:space="preserve">    - Honor Pembimbing Laboratorium PBL 2MK x 2 Org (4 OK x 100k)</t>
  </si>
  <si>
    <t xml:space="preserve">    - Uang Harian Penjajagan Lahan PKL RS 16 Lahan x 1 Org (16 OK x 200k)</t>
  </si>
  <si>
    <t xml:space="preserve">    - Uang Harian Penjajagan Lahan PKL Masyarakat 20 Lahan x 1 Org (20 OK x 200k)</t>
  </si>
  <si>
    <t xml:space="preserve">    - Transport Narasumber Pra Klinik 2 Org x 1KL (2 OK x 150k)</t>
  </si>
  <si>
    <t xml:space="preserve">    - Transport Rapat Koordinasi CI PKL RS 16 Lahan x 2Org (32 OK x 150k)</t>
  </si>
  <si>
    <t xml:space="preserve">    - Transport Penjajagan Lahan PKL RS 16 Lahan x 1 Org (16 OK x 150k)</t>
  </si>
  <si>
    <t xml:space="preserve">    - Transport Penjajagan Lahan PKL Masyarakat 20 Lahan x 1 Org (20 OK x 150k)</t>
  </si>
  <si>
    <t xml:space="preserve">    - Transport Supervisi PKL RS 16 Lahan x 1 Org (16 OK x 150k)</t>
  </si>
  <si>
    <t xml:space="preserve">    - Transport Penjajagan Lahan PBL 2 Lahan x 1 Org (2 OK x 100k)</t>
  </si>
  <si>
    <t xml:space="preserve">    - Transport Pembimbing PBL 2 Lahan x 1 Org (2 OK x 100k)</t>
  </si>
  <si>
    <t>&gt; PKL dan PBL</t>
  </si>
  <si>
    <t xml:space="preserve">    - Biaya Lahan PKL RS (16pkt x 3000k)</t>
  </si>
  <si>
    <t xml:space="preserve">    - Biaya PBL di Rumah Sakit (2pkt x 1500k)</t>
  </si>
  <si>
    <t xml:space="preserve">    - Konsumsi Pra Klinik 47 Mhs x 1 KL (47OK x 15k)</t>
  </si>
  <si>
    <t xml:space="preserve">    - Penggandaan Materi Pra Klinik 47 Mhs x 1 Pkt (47OK x 1k)</t>
  </si>
  <si>
    <t xml:space="preserve">    - Honor Penguji Praktek PBL 47 mhs x 2 PBL (94 OK x 100k)</t>
  </si>
  <si>
    <t xml:space="preserve">    - Transport Pembimbing PBL 6 Lahan x 1 Org (6 OK x 100k)</t>
  </si>
  <si>
    <t xml:space="preserve">    - Biaya Lahan PBL 47 Mhs x 9MG x 6 UDD (2583 OK x 100k)</t>
  </si>
  <si>
    <t>Halaman 7</t>
  </si>
  <si>
    <t xml:space="preserve">    - Konsumsi Kegiatan PBL 2MK x 91 Mhs (182 OK x 15k)</t>
  </si>
  <si>
    <t xml:space="preserve">    - Honor Pembimbing Laboratorium PBL 2Org x 2jam x 2MK (8 OK x 100k)</t>
  </si>
  <si>
    <t xml:space="preserve">    - Transport Pembimbingan PBL 2 Lahan x 1 Org (2 OK x 100k)</t>
  </si>
  <si>
    <t xml:space="preserve">    - Konsumsi Kegiatan Serah Terima PKL 25org x 1KL (25OK x 20k)</t>
  </si>
  <si>
    <t xml:space="preserve">    - Konsumsi Kegiatan Penutupan PKL 25org x 1KL (25Ok x 20k)</t>
  </si>
  <si>
    <t xml:space="preserve">    - Honor Pembimbing PKL RS 5 Lahan x 2 Org (10 OK x 200k)</t>
  </si>
  <si>
    <t xml:space="preserve">    - Honor Pembimbing PKL Masyarakat 5 Lahan x 2 Org (10 OK x 150k)</t>
  </si>
  <si>
    <t xml:space="preserve">    - Uang Harian Penjajagan Lahan PKL RS 5 Lahan x 1 Org (5 OK x 200k)</t>
  </si>
  <si>
    <t xml:space="preserve">    - Uang Harian Penjajagan Lahan PKL Masyarakat 5 Lahan x 1 Org (5 OK x 200k)</t>
  </si>
  <si>
    <t xml:space="preserve">    - Transport Penjajagan Lahan PKL RS 5 Lahan x 1 Org (5 OK x 150k)</t>
  </si>
  <si>
    <t xml:space="preserve">    - Transport Penjajagan Lahan PKL Masyarakat 5 Lahan x 1 Org (5 OK x 150k)</t>
  </si>
  <si>
    <t xml:space="preserve">    - Transport Supervisi PKL RS 5 Lahan x 1 Org x 4KL (20 OK x 150k)</t>
  </si>
  <si>
    <t xml:space="preserve">    - Transport Supervisi PKL Masyarakat 5 Lahan x 1 Org x 2KL (10 OK x 150k)</t>
  </si>
  <si>
    <t xml:space="preserve">    - Biaya Lahan PKL RS 5 lahan x 1 PKT (5pkt x 2400k)</t>
  </si>
  <si>
    <t xml:space="preserve">    - Biaya lahan PKL Masyarakat 5 lahan x 1 PKT (5pkt x 600k)</t>
  </si>
  <si>
    <t xml:space="preserve">    - Konsumsi Kegiatan Serah Terima PKL 35org x 1KL (35OK x 15k)</t>
  </si>
  <si>
    <t xml:space="preserve">    - Konsumsi Kegiatan Penutupan PKL 35org x 1KL (35Ok x 15k)</t>
  </si>
  <si>
    <t>Halaman 8</t>
  </si>
  <si>
    <t xml:space="preserve">    - Biaya Lahan PKL RS 5 Lahan x 1 pkt (5pkt x 2400k)</t>
  </si>
  <si>
    <t xml:space="preserve">    - Biaya PKL Masyarakat 5 Lahan x 1 Org x 2KL (5pkt x 600k)</t>
  </si>
  <si>
    <t>054</t>
  </si>
  <si>
    <t>Pelaksanaan Ujian</t>
  </si>
  <si>
    <t>&gt; KTI</t>
  </si>
  <si>
    <t xml:space="preserve">    - Konsumsi Penguji Proposal KTI 3org x 93Mhs (279OK x 15k)</t>
  </si>
  <si>
    <t xml:space="preserve">    - Konsumsi Penguji KTI 3org x 93 Mhs (279OK x 15k)</t>
  </si>
  <si>
    <t>&gt; UJIAN SEMESTER</t>
  </si>
  <si>
    <t xml:space="preserve">    - Penggandaan Soal UTS UAS Tk.1 18MK x 104Mhs x 2Keg x 1pkt (3744pkt x 500)</t>
  </si>
  <si>
    <t xml:space="preserve">    - Penggandaan Soal UTS UAS Tk.2 15MK x 92Mhs x 2Keg x 1pkt (2760pkt x 500)</t>
  </si>
  <si>
    <t xml:space="preserve">    - Penggandaan Soal UTS UAS Tk.3 18MK x 93Mhs x 2Keg x 1pkt (3348pkt x 500)</t>
  </si>
  <si>
    <t xml:space="preserve">    - Penggandaan Instrument Penilaian Ujian Laboratorium Tk.1 7Mk x 104Mhs x 1pkt (728pkt x 500)</t>
  </si>
  <si>
    <t xml:space="preserve">    - Penggandaan Instrument Penilaian Ujian Laboratorium Tk.2 12Mk x 92Mhs x 1pkt (1104pkt x 500)</t>
  </si>
  <si>
    <t xml:space="preserve">    - Penggandaan Instrument Penilaian Ujian Laboratorium Tk.3 5Mk x 93Mhs x 1pkt (465pkt x 500)</t>
  </si>
  <si>
    <t xml:space="preserve">    - Honor Pembimbing KTI 10org x 1Keg (10OK x 400k)</t>
  </si>
  <si>
    <t xml:space="preserve">    - Honor Penguji Proposal KTI 10org x 3Mhs x 1Keg (30OK x 75k)</t>
  </si>
  <si>
    <t xml:space="preserve">    - Honor Penguji KTI 10org x 3Mhs x 1Keg (30OK x 100k)</t>
  </si>
  <si>
    <t xml:space="preserve">    - Honor Pembuatan Naskah Soal Ujian Teori 5MK x 6KLS (30OK x 230k)</t>
  </si>
  <si>
    <t xml:space="preserve">    - Honor Koreksi Soal Ujian Teori Akhir Semester 5MK x 289Mhs (1445OK x 10k)</t>
  </si>
  <si>
    <t xml:space="preserve">    - Honor Penguji Praktek Akhir Semester 3MK x 6KLS (18OK x 25k)</t>
  </si>
  <si>
    <t xml:space="preserve">    - Transport Penguji Proposal KTI 10org x 2Keg (20OK x 100k)</t>
  </si>
  <si>
    <t xml:space="preserve">    - Transport Penguji KTI 10org x 2Keg (20OKx100k)</t>
  </si>
  <si>
    <t xml:space="preserve">    - Transport Penguji Praktek Akhir Semester 3MK x 6KLS x 1Keg (18OK x 100k)</t>
  </si>
  <si>
    <t>Halaman 9</t>
  </si>
  <si>
    <t xml:space="preserve">    - Konsumsi Penguji Proposal KTI (141OK x 15k)</t>
  </si>
  <si>
    <t xml:space="preserve">    - Penggandaan Soal UTS dan UAS (43pkt x 50k)</t>
  </si>
  <si>
    <t xml:space="preserve">    - Penggandaan Instrument Penilaian Ujian Lab (17pkt x 50k)</t>
  </si>
  <si>
    <t xml:space="preserve">    - Honor Pembuatan Naskah Soal Ujian Teori 30MK x 1pkt (30OK x 230k)</t>
  </si>
  <si>
    <t xml:space="preserve">    - Honor Koreksi Soal Ujian Teori Akhir Semester 30MK x 151Mhs (4530x10k)</t>
  </si>
  <si>
    <t xml:space="preserve">    - Honor Penguji Praktek Lab Akhir Semester Tk.1 1MK x 2 Smt x 50Mhs x 1KLS (100OK x 25k)</t>
  </si>
  <si>
    <t xml:space="preserve">    - Honor Penguji Praktek Lab Akhir Semester Tk.2 2MK x 2 Smt x 50Mhs x 1KLS (200OK x 25k)</t>
  </si>
  <si>
    <t xml:space="preserve">    - Honor Penguji Praktek Lab Akhir Semester Tk.3 2MK x 2 Smt x 47Mhs x 1KLS (100OK x 25k)</t>
  </si>
  <si>
    <t xml:space="preserve">    - Transport Penguji Praktek Lab Akhir Semester Tk.1 1MK x 2 Smt x 1Keg (2 OK x 100k)</t>
  </si>
  <si>
    <t xml:space="preserve">    - Transport Penguji Praktek Lab Akhir Semester Tk.2 2MK x 2 Smt x 1Keg (4 OK x 100k)</t>
  </si>
  <si>
    <t xml:space="preserve">    - Transport Penguji Praktek Lab Akhir Semester Tk.3 2MK x 2 Smt x 1Keg (4 OK x 100k)</t>
  </si>
  <si>
    <t>&gt; SKRIPSI</t>
  </si>
  <si>
    <t xml:space="preserve">    - Konsumsi Penguji Proposal Skripsi 3org x 38Mhs (114OK x 15k)</t>
  </si>
  <si>
    <t xml:space="preserve">    - Penggandaan Soal UTS UAS Tk.1 19MK x 55Mhs x 2Keg x 1pkt (2090pkt x 500)</t>
  </si>
  <si>
    <t xml:space="preserve">    - Penggandaan Soal UTS UAS Tk.2 15MK x 53Mhs x 2Keg x 1pkt (1590pkt x 500)</t>
  </si>
  <si>
    <t xml:space="preserve">    - Penggandaan Soal UTS UAS Tk.3 13MK x 38Mhs x 2Keg x 1pkt (988pkt x 500)</t>
  </si>
  <si>
    <t xml:space="preserve">    - Penggandaan Instrument Penilaian Ujian Laboratorium Tk.1 7Mk x 55Mhs x 1pkt (385pkt x 500)</t>
  </si>
  <si>
    <t xml:space="preserve">    - Penggandaan Instrument Penilaian Ujian Laboratorium Tk.2 13Mk x 53Mhs x 1pkt (689pkt x 500)</t>
  </si>
  <si>
    <t xml:space="preserve">    - Penggandaan Instrument Penilaian Ujian Laboratorium Tk.3 13Mk x 38Mhs x 1pkt (494pkt x 500)</t>
  </si>
  <si>
    <t>Halaman 10</t>
  </si>
  <si>
    <t xml:space="preserve">    - Honor Pembimbing Skripsi 10org x 1Keg (10OK x 400k)</t>
  </si>
  <si>
    <t xml:space="preserve">    - Honor Pembuatan Naskah Soal Ujian Teori 5MK x 3KLS (15OK x 230k)</t>
  </si>
  <si>
    <t xml:space="preserve">    - Honor Koreksi Soal Ujian Teori Akhir Semester 5MK x 146Mhs (730OK x 10k)</t>
  </si>
  <si>
    <t xml:space="preserve">    - Honor Penguji Praktek Akhir Semester 3MK x 3KLS (9OK x 25k)</t>
  </si>
  <si>
    <t xml:space="preserve">    - Transport Penguji Proposal Skripsi 10org x 2Keg (20OK x 100k)</t>
  </si>
  <si>
    <t xml:space="preserve">    - Transport Penguji Praktek Akhir Semester 3MK x 3KLS x 1Keg (9OK x 100k)</t>
  </si>
  <si>
    <t>D-III ANALIS KESEHATAN NON REGULER KELAS PURWOKERTO</t>
  </si>
  <si>
    <t xml:space="preserve">    - Konsumsi Penguji Proposal KTI 3org x 17Mhs (51OK x 15k)</t>
  </si>
  <si>
    <t xml:space="preserve">    - Konsumsi Penguji KTI 3org x 17 Mhs (51OK x 15k)</t>
  </si>
  <si>
    <t xml:space="preserve">    - Penggandaan Soal UTS UAS Tk.1 18MK x 17Mhs x 2Keg x 1pkt (612pkt x 500)</t>
  </si>
  <si>
    <t xml:space="preserve">    - Penggandaan Instrument Penialaian Ujian Laboratorium 5MK x 17Mhs x 1pkt (85pkt x 500)</t>
  </si>
  <si>
    <t xml:space="preserve">    - Honor Pembimbing KTI (10OK x 400k)</t>
  </si>
  <si>
    <t xml:space="preserve">    - Honor Penguji Proposal KTI (30OK x 75k)</t>
  </si>
  <si>
    <t xml:space="preserve">    - Honor Penguji KTI (30OK x 100k)</t>
  </si>
  <si>
    <t xml:space="preserve">    - Honor Pembuatan Naskah Soal Ujian Teori 5MK x 1KLS (5OK x 230k)</t>
  </si>
  <si>
    <t xml:space="preserve">    - Honor Koreksi Soal Ujian Teori Akhir Semester 5MK x 17Mhs (85OK x 10k)</t>
  </si>
  <si>
    <t xml:space="preserve">    - Honor Penguji Praktek Akhir Semester 3MK x 1KLS (3OK x 25k)</t>
  </si>
  <si>
    <t xml:space="preserve">    - Transport Penguji Praktek Akhir Semester 3MK x 1KLS x 1Keg (3OK x 100k)</t>
  </si>
  <si>
    <t xml:space="preserve">    - Konsumsi Penguji Proposal KTI 3org x 27Mhs (81OK x 15k)</t>
  </si>
  <si>
    <t>Halaman 11</t>
  </si>
  <si>
    <t xml:space="preserve">    - Penggandaan Soal UTS UAS Tk.1 18MK x 27Mhs x 2Keg x 1pkt (927pkt x 500)</t>
  </si>
  <si>
    <t xml:space="preserve">    - Penggandaan Instrument Penialaian Ujian Laboratorium 5MK x 27Mhs x 1pkt (135pkt x 500)</t>
  </si>
  <si>
    <t xml:space="preserve">    - Honor Penguji Proposal KTI 10Org x 3Mhs x 1Keg (30OK x 75k)</t>
  </si>
  <si>
    <t xml:space="preserve">    - Honor Koreksi Soal Ujian Teori Akhir Semester 5MK x 27Mhs (135OK x 10k)</t>
  </si>
  <si>
    <t>Jumlah</t>
  </si>
  <si>
    <t>Semarang, 18 Agustus 2020</t>
  </si>
  <si>
    <t>Politeknik Kesehatan Kemenkes Semarang</t>
  </si>
  <si>
    <t>Ketua Jurusan Analis</t>
  </si>
  <si>
    <t>Teguh Budiharjo. STP, Msi</t>
  </si>
  <si>
    <t>NIP. 196812091989031002</t>
  </si>
  <si>
    <t>Halaman 12</t>
  </si>
  <si>
    <t>SURAT PERNYATAAN TANGGUNG JAWAB BELANJA</t>
  </si>
  <si>
    <t>Nomor :</t>
  </si>
  <si>
    <t>Kode Satuan Kerja</t>
  </si>
  <si>
    <t>:  632242</t>
  </si>
  <si>
    <t>Nama Satuan Kerja</t>
  </si>
  <si>
    <t xml:space="preserve">:  Politeknik Kesehatan Semarang </t>
  </si>
  <si>
    <t>Tanggal/No.DIPA</t>
  </si>
  <si>
    <t>:  05 Desember 2018/No.SP DIPA.024.12.2.632242/2019</t>
  </si>
  <si>
    <t xml:space="preserve">Klasifikasi Anggaran </t>
  </si>
  <si>
    <t xml:space="preserve">:  01/01/024.12.10/5034/501/052.FA.525113 </t>
  </si>
  <si>
    <t xml:space="preserve">Tahun Anggaran 2020 </t>
  </si>
  <si>
    <t xml:space="preserve">Yang bertanda tangan dibawah ini, atas nama Kuasa Pengguna Anggaran Politeknik Kesehatan Kemenkes Semarang, </t>
  </si>
  <si>
    <t xml:space="preserve">menyatakan bahwa saya bertanggung jawab secara formal dan material atas segala pengeluaran yang telah dibayar lunas </t>
  </si>
  <si>
    <t xml:space="preserve">Oleh Bendahara Pengeluaran kepada yang berhak menerima serta kebenaran perhitungan dan setoran pajak yang telah </t>
  </si>
  <si>
    <t>dipungut atas pembayaran tersebut dengan perincian sebagai berikut :</t>
  </si>
  <si>
    <t>BUKTI</t>
  </si>
  <si>
    <t>PAJAK YANG DIPUNGUT</t>
  </si>
  <si>
    <t>NO.</t>
  </si>
  <si>
    <t>AKUN</t>
  </si>
  <si>
    <t>PENERIMAAN</t>
  </si>
  <si>
    <t>URAIAN</t>
  </si>
  <si>
    <t>BEND.PENGELUARAN</t>
  </si>
  <si>
    <t>TANGGAL</t>
  </si>
  <si>
    <t>NOMOR</t>
  </si>
  <si>
    <t>PPn</t>
  </si>
  <si>
    <t>PPh</t>
  </si>
  <si>
    <t>a</t>
  </si>
  <si>
    <t>b</t>
  </si>
  <si>
    <t>c</t>
  </si>
  <si>
    <t>d</t>
  </si>
  <si>
    <t>e</t>
  </si>
  <si>
    <t>f</t>
  </si>
  <si>
    <t>g</t>
  </si>
  <si>
    <t>h</t>
  </si>
  <si>
    <t>i</t>
  </si>
  <si>
    <t>dr.Fransiska</t>
  </si>
  <si>
    <t>Honor dosen tidak tetap teori Smt.II Reguler A Bulan.Februari 2020. T.A.2019/2020, Program Studi D.III Analis Kesehatan, Jurusan Analis Kesehatan Poltekkes Kemenkes Semarang.</t>
  </si>
  <si>
    <t>Honor dosen tidak tetap teori Smt.II Reguler A Bulan.Maret  2020. T.A.2019/2020, Program Studi D.III Analis Kesehatan, Jurusan Analis Kesehatan Poltekkes Kemenkes Semarang.</t>
  </si>
  <si>
    <t>Nur Patria T.S.Si.Apt.Msi.Mes</t>
  </si>
  <si>
    <t>Honor dosen tidak tetap teori Smt.II Reguler A Bulan.april  2020. T.A.2019/2020, Program Studi D.III Analis Kesehatan, Jurusan Analis Kesehatan Poltekkes Kemenkes Semarang.</t>
  </si>
  <si>
    <t>Honor dosen tidak tetap teori Smt.II Reguler B Bulan.Februari 2020. T.A.2019/2020, Program Studi D.III Analis Kesehatan, Jurusan Analis Kesehatan Poltekkes Kemenkes Semarang.</t>
  </si>
  <si>
    <t>Honor dosen tidak tetap teori Smt.II Reguler B Bulan.Maret  2020. T.A.2019/2020, Program Studi D.III Analis Kesehatan, Jurusan Analis Kesehatan Poltekkes Kemenkes Semarang.</t>
  </si>
  <si>
    <t>dr.Desvita,Sp.MK</t>
  </si>
  <si>
    <t>Honor dosen tidak tetap teori Smt.II Reguler B BulanApril  2020. T.A.2019/2020, Program Studi D.III Analis Kesehatan, Jurusan Analis Kesehatan Poltekkes Kemenkes Semarang.</t>
  </si>
  <si>
    <t>Honor dosen tidak tetap teori Smt.II Reguler B Bulan.Mei  2020. T.A.2019/2020, Program Studi D.III Analis Kesehatan, Jurusan Analis Kesehatan Poltekkes Kemenkes Semarang.</t>
  </si>
  <si>
    <t>dr.Faiza Munabari,m.Kes</t>
  </si>
  <si>
    <t>Honor dosen tidak tetap teori Smt.IV Reguler A Bulan.Januari  2020. T.A.2019/2020, Program Studi D.III Analis Kesehatan, Jurusan Analis Kesehatan Poltekkes Kemenkes Semarang.</t>
  </si>
  <si>
    <t>Honor dosen tidak tetap teori Smt.IV Reguler A Bulan.Februari  2020. T.A.2019/2020, Program Studi D.III Analis Kesehatan, Jurusan Analis Kesehatan Poltekkes Kemenkes Semarang.</t>
  </si>
  <si>
    <t>dr.Sri Hendratno,DAP &amp; E.Sp.Prk</t>
  </si>
  <si>
    <t>Honor dosen tidak tetap teori Smt.IV Reguler A Bulan.Maret  2020. T.A.2019/2020, Program Studi D.III Analis Kesehatan, Jurusan Analis Kesehatan Poltekkes Kemenkes Semarang.</t>
  </si>
  <si>
    <t>Honor dosen tidak tetap teori Smt.IV Reguler A Bulan.April  2020. T.A.2019/2020, Program Studi D.III Analis Kesehatan, Jurusan Analis Kesehatan Poltekkes Kemenkes Semarang.</t>
  </si>
  <si>
    <t>dr.Muji Rahayu,M.Si.Med.S.P.PK</t>
  </si>
  <si>
    <t>Honor dosen tidak tetap teori Smt.IV Reguler B Bulan.Januari 2020. T.A.2019/2020, Program Studi D.III Analis Kesehatan, Jurusan Analis Kesehatan Poltekkes Kemenkes Semarang.</t>
  </si>
  <si>
    <t>Honor dosen tidak tetap teori Smt.IV Reguler B Bulan.Februari 2020. T.A.2019/2020, Program Studi D.III Analis Kesehatan, Jurusan Analis Kesehatan Poltekkes Kemenkes Semarang.</t>
  </si>
  <si>
    <t>dr.dr.Sri Hendratno,DAP &amp; E.Sp.Prk</t>
  </si>
  <si>
    <t>Honor dosen tidak tetap teori Smt.IV Reguler B Bulan.Maret  2020. T.A.2019/2020, Program Studi D.III Analis Kesehatan, Jurusan Analis Kesehatan Poltekkes Kemenkes Semarang.</t>
  </si>
  <si>
    <t>Honor dosen tidak tetap teori Smt.IV Reguler B Bulan.April  2020. T.A.2019/2020, Program Studi D.III Analis Kesehatan, Jurusan Analis Kesehatan Poltekkes Kemenkes Semarang.</t>
  </si>
  <si>
    <t>Elly Karlina,SKM</t>
  </si>
  <si>
    <t>Honor dosen tidak tetap praktek Smt.II Reguler A Bulan.Februari 2020. T.A.2019/2020, Program Studi D.III Analis Kesehatan, Jurusan Analis Kesehatan Poltekkes Kemenkes Semarang.</t>
  </si>
  <si>
    <t>Cahyo hunandar, SKM,MSc</t>
  </si>
  <si>
    <t>Honor dosen tidak tetap praktek Smt.II Reguler A Bulan.April  2020. T.A.2019/2020, Program Studi D.III Analis Kesehatan, Jurusan Analis Kesehatan Poltekkes Kemenkes Semarang.</t>
  </si>
  <si>
    <t>Honor dosen tidak tetap praktek Smt.II Reguler B Bulan.Februari 2020. T.A.2019/2020, Program Studi D.III Analis Kesehatan, Jurusan Analis Kesehatan Poltekkes Kemenkes Semarang.</t>
  </si>
  <si>
    <t>Honor dosen tidak tetap praktek Smt.II Reguler B Bulan.April  2020. T.A.2019/2020, Program Studi D.III Analis Kesehatan, Jurusan Analis Kesehatan Poltekkes Kemenkes Semarang.</t>
  </si>
  <si>
    <t>Retno Susilowati,S.ST</t>
  </si>
  <si>
    <t>Honor dosen tidak tetap praktek Smt.IV Reguler A Bulan.Januari  2020. T.A.2019/2020, Program Studi D.III Analis Kesehatan, Jurusan Analis Kesehatan Poltekkes Kemenkes Semarang.</t>
  </si>
  <si>
    <t>Honor dosen tidak tetap praktek Smt.IV Reguler A Bulan.Februari  2020. T.A.2019/2020, Program Studi D.III Analis Kesehatan, Jurusan Analis Kesehatan Poltekkes Kemenkes Semarang.</t>
  </si>
  <si>
    <t>Honor dosen tidak tetap praktek Smt.IV Reguler A Bulan.Maret  2020. T.A.2019/2020, Program Studi D.III Analis Kesehatan, Jurusan Analis Kesehatan Poltekkes Kemenkes Semarang.</t>
  </si>
  <si>
    <t>Honor dosen tidak tetap praktek Smt.IV Reguler A Bulan.April  2020. T.A.2019/2020, Program Studi D.III Analis Kesehatan, Jurusan Analis Kesehatan Poltekkes Kemenkes Semarang.</t>
  </si>
  <si>
    <t>Honor dosen tidak tetap praktek Smt.IV Reguler B Bulan.Januari  2020. T.A.2019/2020, Program Studi D.III Analis Kesehatan, Jurusan Analis Kesehatan Poltekkes Kemenkes Semarang.</t>
  </si>
  <si>
    <t>Honor dosen tidak tetap praktek Smt.IV Reguler B Bulan.Februari  2020. T.A.2019/2020, Program Studi D.III Analis Kesehatan, Jurusan Analis Kesehatan Poltekkes Kemenkes Semarang.</t>
  </si>
  <si>
    <t>Honor dosen tidak tetap praktek Smt.IV Reguler B Bulan.Maret  2020. T.A.2019/2020, Program Studi D.III Analis Kesehatan, Jurusan Analis Kesehatan Poltekkes Kemenkes Semarang.</t>
  </si>
  <si>
    <t>Honor dosen tidak tetap praktek Smt.IV Reguler B Bulan.April  2020. T.A.2019/2020, Program Studi D.III Analis Kesehatan, Jurusan Analis Kesehatan Poltekkes Kemenkes Semarang.</t>
  </si>
  <si>
    <t xml:space="preserve">Jumlah </t>
  </si>
  <si>
    <t>Bukti-bukti pengeluaran anggaran dan asli setoran pajak (SSP/BPN) tersebut diatas disimpan oleh Pengguna Anggaran/</t>
  </si>
  <si>
    <t>Kuasa Pengguna Anggaran untuk kelengkapan administrasi dan pemeriksaan aparat pengawasan fungsional</t>
  </si>
  <si>
    <t>Surat Pernyataan ini dibuat dengan sebenarnya</t>
  </si>
  <si>
    <t>Pejabat Pembuat Komitmen</t>
  </si>
  <si>
    <t>Bendahara Pengeluaran</t>
  </si>
  <si>
    <t>Jeffri Ardiyanto,M.App.Sc</t>
  </si>
  <si>
    <t>Wahyu Dwi Nuryanti,A.Md</t>
  </si>
  <si>
    <t>NIP.19730614199503 1 001</t>
  </si>
  <si>
    <t>NIP.19861204201402 2 002</t>
  </si>
  <si>
    <t xml:space="preserve">:  01/01/024.12.10/5034/501/052.FA.525115 </t>
  </si>
  <si>
    <t>Transport dosen tidak tetap teori dan praktek Smt.II Reguler A Bulan.Februari 2020. Prodi D.III Analis Kesehatan, Jurusan Analis Kesehatan Poltekkes Semarang</t>
  </si>
  <si>
    <t>Transport dosen tidak tetap teori dan praktek Smt.II Reguler B ,Bulan.Februari 2020. Prodi D.III Analis Kesehatan, Jurusan Analis Kesehatan Poltekkes Semarang</t>
  </si>
  <si>
    <t>Transport dosen tidak tetap teori dan praktek Smt.II Reguler B ,Bulan.Maret  2020. Prodi D.III Analis Kesehatan, Jurusan Analis Kesehatan Poltekkes Semarang</t>
  </si>
  <si>
    <t>dr.Faiza Munabari,M.Kes</t>
  </si>
  <si>
    <t>Transport dosen tidak tetap teori dan praktek Smt.IV Reguler A ,Bulan.Januari  2020. Prodi D.III Analis Kesehatan, Jurusan Analis Kesehatan Poltekkes Semarang</t>
  </si>
  <si>
    <t>Transport dosen tidak tetap teori dan praktek Smt.IV Reguler A ,Bulan.Maret  2020. Prodi D.III Analis Kesehatan, Jurusan Analis Kesehatan Poltekkes Semarang</t>
  </si>
  <si>
    <t>dr.Muji Rahayu,M.Si.Med,Sp.PK</t>
  </si>
  <si>
    <t>Transport dosen tidak tetap teori dan praktek Smt.IV Reguler B ,Bulan.Januari  2020. Prodi D.III Analis Kesehatan, Jurusan Analis Kesehatan Poltekkes Semarang</t>
  </si>
  <si>
    <t xml:space="preserve">Jumlah pemindahan </t>
  </si>
  <si>
    <t>Transport dosen tidak tetap teori dan praktek Smt.IV Reguler B ,Bulan.Februari  2020. Prodi D.III Analis Kesehatan, Jurusan Analis Kesehatan Poltekkes Semarang</t>
  </si>
  <si>
    <t>dr.Sri Hendratno,DAP.&amp; E.Sp.Prk</t>
  </si>
  <si>
    <t>Transport dosen tidak tetap teori dan praktek Smt.IV Reguler B ,Bulan.Maret  2020. Prodi D.III Analis Kesehatan, Jurusan Analis Kesehatan Poltekkes Semarang</t>
  </si>
  <si>
    <t>SURAT PERTANGGUNG JAWABAN BELANJA</t>
  </si>
  <si>
    <t xml:space="preserve">:  01/01/024.12.10/5034/501/052.FB.525113   </t>
  </si>
  <si>
    <t>Drs.Anwar Djaelani,M.Kes</t>
  </si>
  <si>
    <t>Honor dosen tidak tetap teori Smt.II.T.A.2019/2020, Prodi D.III Teknologi Bank Darah.Bln.Januari 2020, Jurusan Analis Kesehatan Semarang</t>
  </si>
  <si>
    <t>Honor dosen tidak tetap teori Smt.II.T.A.2019/2020, Prodi D.III Teknologi Bank Darah.Bln.Februari 2020, Jurusan Analis Kesehatan Semarang</t>
  </si>
  <si>
    <t>Honor dosen tidak tetap teori Smt.II.T.A.2019/2020, Prodi D.III Teknologi Bank Darah.Bln.Maret 2020, Jurusan Analis Kesehatan Semarang</t>
  </si>
  <si>
    <t>Honor dosen tidak tetap teori Smt.II.T.A.2019/2020, Prodi D.III Teknologi Bank Darah.Bln.April 2020, Jurusan Analis Kesehatan Semarang</t>
  </si>
  <si>
    <t>Subekti,Aptd,SKM</t>
  </si>
  <si>
    <t>Honor dosen tidak tetap praktek Smt.II. T.A.2019/2020, Prodi D.III Teknologi Bank Darah. Bln.Januari  2020, Jurusan Analis Kesehatan Semarang</t>
  </si>
  <si>
    <t>Honor dosen tidak tetap praktek Smt.II. T.A.2019/2020, Prodi D.III Teknologi Bank Darah. Bln.Februari  2020, Jurusan Analis Kesehatan Semarang</t>
  </si>
  <si>
    <t>Honor dosen tidak tetap praktek Smt.II. T.A.2019/2020, Prodi D.III Teknologi Bank Darah. Bln.Maret 2020, Jurusan Analis Kesehatan Semarang</t>
  </si>
  <si>
    <t>Honor dosen tidak tetap praktek Smt.II. T.A.2019/2020, Prodi D.III Teknologi Bank Darah. Bln.April  2020, Jurusan Analis Kesehatan Semarang</t>
  </si>
  <si>
    <t>Lina Yerta,A.Md.AK</t>
  </si>
  <si>
    <t>Honor dosen tidak tetap teori Smt.VI.T.A.2019/2020, Prodi D.III Teknologi Bank Darah.Bln.Januari 2020, Jurusan Analis Kesehatan Semarang</t>
  </si>
  <si>
    <t>Honor dosen tidak tetap teori Smt.IV.T.A.2019/2020, Prodi D.III Teknologi Bank Darah.Bln.Februari  2020, Jurusan Analis Kesehatan Semarang</t>
  </si>
  <si>
    <t>Honor dosen tidak tetap teori Smt.IV.T.A.2019/2020, Prodi D.III Teknologi Bank Darah.Bln.Maret  2020, Jurusan Analis Kesehatan Semarang</t>
  </si>
  <si>
    <t>Subekti,Aptd.SKM</t>
  </si>
  <si>
    <t>Honor dosen tidak tetap praktek Smt.IV. T.A.2019/2020, Prodi D.III Teknologi Bank Darah. Bln.Januari  2020, Jurusan Analis Kesehatan Semarang</t>
  </si>
  <si>
    <t>Honor dosen tidak tetap praktek Smt.IV. T.A.2019/2020, Prodi D.III Teknologi Bank Darah. Bln.Februari  2020, Jurusan Analis Kesehatan Semarang</t>
  </si>
  <si>
    <t>Honor dosen tidak tetap praktek Smt.IV. T.A.2019/2020, Prodi D.III Teknologi Bank Darah. Bln.Maret  2020, Jurusan Analis Kesehatan Semarang</t>
  </si>
  <si>
    <t>Titik Dessyawati,Aptd</t>
  </si>
  <si>
    <t>Honor dosen tidak tetap praktek Smt.IV. T.A.2019/2020, Prodi D.III Teknologi Bank Darah. Bln.April  2020, Jurusan Analis Kesehatan Semarang</t>
  </si>
  <si>
    <t xml:space="preserve">:  01/01/024.12.10/5034/501/052.FB.525115   </t>
  </si>
  <si>
    <t>Transport dosen tidak tetap teori dan praktek Smt.II. Bulan.Januari 2020, T.A.2019/2020, Prodi D.III Teknologi Bank Darah, Jurusan Analis Kesehatan Semarang</t>
  </si>
  <si>
    <t>Transport dosen tidak tetap teori dan praktek Smt.II. Bulan. Februari  2020, T.A.2019/2020, Prodi D.III Teknologi Bank Darah, Jurusan Analis Kesehatan Semarang</t>
  </si>
  <si>
    <t>Transport dosen tidak tetap teori dan praktek Smt.II. Bulan. Maret  2020, T.A.2019/2020, Prodi D.III Teknologi Bank Darah, Jurusan Analis Kesehatan Semarang</t>
  </si>
  <si>
    <t xml:space="preserve">Ramelan Sugijana,S.Pd.M.Kes. </t>
  </si>
  <si>
    <t>Transport dosen tetap teori dan praktek Smt.II. Bulan. Januari  2020, T.A.2019/2020, Prodi D.III Teknologi Bank Darah, Jurusan Analis Kesehatan Semarang</t>
  </si>
  <si>
    <t>Transport dosen tetap teori dan praktek Smt.II. Bulan. Februari  2020, T.A.2019/2020, Prodi D.III Teknologi Bank Darah, Jurusan Analis Kesehatan Semarang</t>
  </si>
  <si>
    <t>Transport dosen tetap teori dan praktek Smt.II. Bulan. Maret  2020, T.A.2019/2020, Prodi D.III Teknologi Bank Darah, Jurusan Analis Kesehatan Semarang</t>
  </si>
  <si>
    <t>Transport dosen tidak tetap teori dan praktek Smt.IV. Bulan.Januari 2020, T.A.2019/2020, Program Studi D.III Teknologi Bank Darah, Jurusan Analis Kesehatan Semarang</t>
  </si>
  <si>
    <t>Transport dosen tidak tetap teori dan praktek Smt.IV. Bulan.Februari  2020, T.A.2019/2020, Program Studi D.III Teknologi Bank Darah, Jurusan Analis Kesehatan Semarang</t>
  </si>
  <si>
    <t>Transport dosen tidak tetap teori dan praktek Smt.IV. Bulan.Maret  2020, T.A.2019/2020, Program Studi D.III Teknologi Bank Darah, Jurusan Analis Kesehatan Semarang</t>
  </si>
  <si>
    <r>
      <t xml:space="preserve">Nomor : </t>
    </r>
    <r>
      <rPr>
        <b/>
        <sz val="9"/>
        <color theme="0"/>
        <rFont val="Arial"/>
        <family val="2"/>
      </rPr>
      <t>999999999999999999999999</t>
    </r>
  </si>
  <si>
    <t>:  01/01/024.12.10/5034/501/054.FA.525113</t>
  </si>
  <si>
    <t>Tahun Anggaran 2020</t>
  </si>
  <si>
    <t>Yang bertanda tangan dibawah ini, atas nama Kuasa Pengguna Anggaran Politeknik Kesehatan Kemenkes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</si>
  <si>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Nur Patria Tjahjani, S.Si.,Apt.,M.Si.Med</t>
  </si>
  <si>
    <t>Honor Penyusunan Naskah UAS dosen tidak tetap Smt.II, Reguler A T.A.2019/2020,  Program Studi DIII Analis Kesehatan Jurusan Analis Kesehatan Poltekkes Kemenkes Semarang</t>
  </si>
  <si>
    <t>20/07/2020</t>
  </si>
  <si>
    <t>Honor Koreksi Ujian Akhir Semester dosen tidak tetap Smt.II, Reguler A T.A.2019/2020,  Program Studi DIII Analis Kesehatan Jurusan Analis Kesehatan Poltekkes Kemenkes Semarang</t>
  </si>
  <si>
    <t>Honor Penyusunan Naskah UAS dosen tidak tetap Smt.II, Reguler B T.A.2019/2020,  Program Studi DIII Analis Kesehatan Jurusan Analis Kesehatan Poltekkes Kemenkes Semarang</t>
  </si>
  <si>
    <t>Honor Koreksi Ujian Akhir Semester dosen tidak tetap Smt.II, Reguler B T.A.2019/2020,  Program Studi DIII Analis Kesehatan Jurusan Analis Kesehatan Poltekkes Kemenkes Semarang</t>
  </si>
  <si>
    <t>dr. Muji Rahayu, M.Si.Med. Sp.PK</t>
  </si>
  <si>
    <t>Honor Penyusunan Naskah UAS dosen tidak tetap Smt.IV, Reguler A T.A.2019/2020,  Program Studi DIII Analis Kesehatan Jurusan Analis Kesehatan Poltekkes Kemenkes Semarang</t>
  </si>
  <si>
    <t>Honor Koreksi Ujian Akhir Semester dosen tidak tetap Smt.IV, Reguler A T.A.2019/2020,  Program Studi DIII Analis Kesehatan Jurusan Analis Kesehatan Poltekkes Kemenkes Semarang</t>
  </si>
  <si>
    <t>Honor Penyusunan Naskah UAS dosen tidak tetap Smt.IV, Reguler B T.A.2019/2020,  Program Studi DIII Analis Kesehatan Jurusan Analis Kesehatan Poltekkes Kemenkes Semarang</t>
  </si>
  <si>
    <t>Honor Koreksi Ujian Akhir Semester dosen tidak tetap Smt.IV, Reguler B T.A.2019/2020,  Program Studi DIII Analis Kesehatan Jurusan Analis Kesehatan Poltekkes Kemenkes Semarang</t>
  </si>
  <si>
    <t>Bukti-bukti pengeluaran anggaran dan asli setoran pajak (SSP/BPN) tersebut diatas disimpan oleh Pengguna Anggaran/Kuasa Pengguna Anggaran untuk kelengkapan administrasi dan pemeriksaan aparat pengawasan fungsional</t>
  </si>
  <si>
    <t>Jeffri Ardiyanto, M.App.Sc</t>
  </si>
  <si>
    <t>NIP. 19730614199503 1 001</t>
  </si>
  <si>
    <t>:  01/01/024.12.10/5034/501/054.FB.525113</t>
  </si>
  <si>
    <t>Drs. M. Anwar Djaelani, M.Kes</t>
  </si>
  <si>
    <t>Honor Penyusunan Naskah UAS dosen tidak tetap Smt.II, T.A.2019/2020,  Program Studi DIII Teknologi Bank Darah Jurusan Analis Kesehatan Poltekkes Kemenkes Semarang</t>
  </si>
  <si>
    <t>Honor Koreksi Ujian Akhir Semester dosen tidak tetap Smt.II, T.A.2019/2020,  Program Studi DIII Teknologi Bank Darah Jurusan Analis Kesehatan Poltekkes Kemenkes Semarang</t>
  </si>
  <si>
    <t>Titik Desyawati, Aptd</t>
  </si>
  <si>
    <t>Honor Penyusunan Naskah UAS dosen tidak tetap Smt.IV, T.A.2019/2020,  Program Studi DIII Teknologi Bank Darah Jurusan Analis Kesehatan Poltekkes Kemenkes Semarang</t>
  </si>
  <si>
    <t>Honor Koreksi Ujian Akhir Semester dosen tidak tetap Smt.IV, T.A.2019/2020,  Program Studi DIII Teknologi Bank Darah Jurusan Analis Kesehatan Poltekkes Kemenkes Semarang</t>
  </si>
  <si>
    <t>:  01/01/024.12.10/5034/501/054.FC.525113</t>
  </si>
  <si>
    <t>Anik Aniqoh, M.Pd</t>
  </si>
  <si>
    <t>Honor Penyusunan Naskah UAS dosen tidak tetap Smt.II, T.A.2019/2020,  Program Studi DIV Teknologi Laboratorium Medis Jurusan Analis Kesehatan Poltekkes Kemenkes Semarang</t>
  </si>
  <si>
    <t>Honor Koreksi Ujian Akhir Semester dosen tidak tetap Smt.II, T.A.2019/2020,  Program Studi DIV Teknologi Laboratorium Medis Jurusan Analis Kesehatan Poltekkes Kemenkes Semarang</t>
  </si>
  <si>
    <t>dr. Rachmania Qurbani, Sp.PK</t>
  </si>
  <si>
    <t>Honor Penyusunan Naskah UAS dosen tidak tetap Smt.IV, T.A.2019/2020,  Program Studi DIV Teknologi Laboratorium Medis Jurusan Analis Kesehatan Poltekkes Kemenkes Semarang</t>
  </si>
  <si>
    <t>Honor Koreksi Ujian Akhir Semester dosen tidak tetap Smt.IV, T.A.2019/2020,  Program Studi DIV Teknologi Laboratorium Medis Jurusan Analis Kesehatan Poltekkes Kemenkes Semarang</t>
  </si>
  <si>
    <r>
      <t xml:space="preserve">koreksi </t>
    </r>
    <r>
      <rPr>
        <sz val="11"/>
        <color theme="1"/>
        <rFont val="Calibri"/>
        <family val="2"/>
      </rPr>
      <t>√</t>
    </r>
  </si>
  <si>
    <t>32840000</t>
  </si>
  <si>
    <t>23530000</t>
  </si>
  <si>
    <t>9740000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</si>
</sst>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Rp-421]* #,##0_);_([$Rp-421]* \(#,##0\);_([$Rp-421]* &quot;-&quot;_);_(@_)"/>
    <numFmt numFmtId="165" formatCode="_(&quot;Rp&quot;* #,##0_);_(&quot;Rp&quot;* \(#,##0\);_(&quot;Rp&quot;* &quot;-&quot;_);_(@_)"/>
  </numFmts>
  <fonts count="33" x14ac:knownFonts="1">
    <font>
      <sz val="11"/>
      <color theme="1"/>
      <name val="Calibri"/>
      <family val="2"/>
      <scheme val="minor"/>
    </font>
    <font>
      <sz val="11"/>
      <color theme="1"/>
      <name val="Calibri"/>
      <family val="2"/>
      <scheme val="minor"/>
    </font>
    <font>
      <b/>
      <sz val="10"/>
      <color theme="1"/>
      <name val="Tahoma"/>
      <family val="2"/>
    </font>
    <font>
      <b/>
      <sz val="8"/>
      <color theme="1"/>
      <name val="Tahoma"/>
      <family val="2"/>
    </font>
    <font>
      <sz val="9"/>
      <color theme="1"/>
      <name val="Tahoma"/>
      <family val="2"/>
    </font>
    <font>
      <i/>
      <sz val="9"/>
      <color theme="1"/>
      <name val="Tahoma"/>
      <family val="2"/>
    </font>
    <font>
      <b/>
      <sz val="9"/>
      <color theme="1"/>
      <name val="Tahoma"/>
      <family val="2"/>
    </font>
    <font>
      <u/>
      <sz val="9"/>
      <color theme="1"/>
      <name val="Tahoma"/>
      <family val="2"/>
    </font>
    <font>
      <sz val="10"/>
      <color theme="1"/>
      <name val="Tahoma"/>
      <family val="2"/>
    </font>
    <font>
      <u/>
      <sz val="10"/>
      <color theme="1"/>
      <name val="Tahoma"/>
      <family val="2"/>
    </font>
    <font>
      <b/>
      <i/>
      <sz val="10"/>
      <color theme="1"/>
      <name val="Tahoma"/>
      <family val="2"/>
    </font>
    <font>
      <i/>
      <sz val="10"/>
      <color theme="1"/>
      <name val="Tahoma"/>
      <family val="2"/>
    </font>
    <font>
      <sz val="10"/>
      <name val="Tahoma"/>
      <family val="2"/>
    </font>
    <font>
      <b/>
      <sz val="10"/>
      <name val="Tahoma"/>
      <family val="2"/>
    </font>
    <font>
      <b/>
      <sz val="11"/>
      <name val="Times New Roman"/>
      <family val="1"/>
    </font>
    <font>
      <sz val="11"/>
      <name val="Times New Roman"/>
      <family val="1"/>
    </font>
    <font>
      <b/>
      <sz val="11"/>
      <name val="Arial"/>
      <family val="2"/>
    </font>
    <font>
      <sz val="10"/>
      <name val="Arial"/>
      <family val="2"/>
    </font>
    <font>
      <sz val="8"/>
      <name val="Arial"/>
      <family val="2"/>
    </font>
    <font>
      <sz val="9"/>
      <name val="Arial"/>
      <family val="2"/>
    </font>
    <font>
      <u/>
      <sz val="9"/>
      <name val="Arial"/>
      <family val="2"/>
    </font>
    <font>
      <b/>
      <sz val="8"/>
      <name val="Arial"/>
      <family val="2"/>
    </font>
    <font>
      <u/>
      <sz val="8"/>
      <name val="Arial"/>
      <family val="2"/>
    </font>
    <font>
      <sz val="8"/>
      <color theme="1"/>
      <name val="Calibri"/>
      <family val="2"/>
      <scheme val="minor"/>
    </font>
    <font>
      <b/>
      <u/>
      <sz val="10"/>
      <name val="Arial"/>
      <family val="2"/>
    </font>
    <font>
      <b/>
      <sz val="10"/>
      <name val="Arial"/>
      <family val="2"/>
    </font>
    <font>
      <b/>
      <sz val="9"/>
      <name val="Arial"/>
      <family val="2"/>
    </font>
    <font>
      <b/>
      <sz val="9"/>
      <color theme="0"/>
      <name val="Arial"/>
      <family val="2"/>
    </font>
    <font>
      <sz val="10"/>
      <name val="Times New Roman"/>
      <family val="1"/>
    </font>
    <font>
      <u/>
      <sz val="10"/>
      <color theme="1"/>
      <name val="Arial"/>
      <family val="2"/>
    </font>
    <font>
      <u/>
      <sz val="10"/>
      <name val="Arial"/>
      <family val="2"/>
    </font>
    <font>
      <sz val="10"/>
      <color theme="1"/>
      <name val="Arial"/>
      <family val="2"/>
    </font>
    <font>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9"/>
        <bgColor indexed="64"/>
      </patternFill>
    </fill>
  </fills>
  <borders count="17">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bottom style="thin">
        <color theme="2" tint="-0.24994659260841701"/>
      </bottom>
      <diagonal/>
    </border>
    <border>
      <left style="thin">
        <color indexed="64"/>
      </left>
      <right style="thin">
        <color indexed="64"/>
      </right>
      <top/>
      <bottom style="hair">
        <color indexed="64"/>
      </bottom>
      <diagonal/>
    </border>
    <border>
      <left style="thin">
        <color indexed="64"/>
      </left>
      <right style="thin">
        <color indexed="64"/>
      </right>
      <top style="thin">
        <color theme="2" tint="-0.2499465926084170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07">
    <xf numFmtId="0" fontId="0" fillId="0" borderId="0" xfId="0"/>
    <xf numFmtId="0" fontId="0" fillId="0" borderId="0" xfId="0" applyFill="1"/>
    <xf numFmtId="9" fontId="3" fillId="0" borderId="4" xfId="1" applyNumberFormat="1" applyFont="1" applyFill="1" applyBorder="1" applyAlignment="1">
      <alignment horizontal="center" vertical="center" wrapText="1"/>
    </xf>
    <xf numFmtId="0" fontId="4" fillId="0" borderId="1" xfId="0" applyFont="1" applyFill="1" applyBorder="1" applyAlignment="1">
      <alignment vertical="top" wrapText="1"/>
    </xf>
    <xf numFmtId="0" fontId="4" fillId="0" borderId="1" xfId="0" applyFont="1" applyFill="1" applyBorder="1" applyAlignment="1">
      <alignment horizontal="left" vertical="top" wrapText="1"/>
    </xf>
    <xf numFmtId="164" fontId="4" fillId="0" borderId="1" xfId="0" applyNumberFormat="1" applyFont="1" applyFill="1" applyBorder="1" applyAlignment="1">
      <alignment vertical="top" wrapText="1"/>
    </xf>
    <xf numFmtId="9" fontId="4" fillId="0" borderId="1" xfId="1" applyNumberFormat="1" applyFont="1" applyFill="1" applyBorder="1" applyAlignment="1">
      <alignment horizontal="center" vertical="top" wrapText="1"/>
    </xf>
    <xf numFmtId="0" fontId="4" fillId="0" borderId="6" xfId="0" applyFont="1" applyFill="1" applyBorder="1" applyAlignment="1">
      <alignment vertical="top" wrapText="1"/>
    </xf>
    <xf numFmtId="0" fontId="4" fillId="0" borderId="6" xfId="0" applyFont="1" applyFill="1" applyBorder="1" applyAlignment="1">
      <alignment horizontal="left" vertical="top" wrapText="1"/>
    </xf>
    <xf numFmtId="164" fontId="4" fillId="0" borderId="6" xfId="0" applyNumberFormat="1" applyFont="1" applyFill="1" applyBorder="1" applyAlignment="1">
      <alignment vertical="top" wrapText="1"/>
    </xf>
    <xf numFmtId="9" fontId="4" fillId="0" borderId="6" xfId="1" applyNumberFormat="1" applyFont="1" applyFill="1" applyBorder="1" applyAlignment="1">
      <alignment horizontal="center" vertical="top" wrapText="1"/>
    </xf>
    <xf numFmtId="0" fontId="5" fillId="0" borderId="6" xfId="0" applyFont="1" applyFill="1" applyBorder="1" applyAlignment="1">
      <alignment horizontal="left" vertical="top" wrapText="1"/>
    </xf>
    <xf numFmtId="0" fontId="3" fillId="0" borderId="6" xfId="0" applyFont="1" applyFill="1" applyBorder="1" applyAlignment="1">
      <alignment vertical="top" wrapText="1"/>
    </xf>
    <xf numFmtId="0" fontId="6" fillId="0" borderId="6" xfId="0" applyFont="1" applyFill="1" applyBorder="1" applyAlignment="1">
      <alignment horizontal="left" vertical="top" wrapText="1"/>
    </xf>
    <xf numFmtId="164" fontId="6" fillId="0" borderId="6" xfId="0" applyNumberFormat="1" applyFont="1" applyFill="1" applyBorder="1" applyAlignment="1">
      <alignment vertical="top" wrapText="1"/>
    </xf>
    <xf numFmtId="0" fontId="6" fillId="0" borderId="6" xfId="0" quotePrefix="1" applyFont="1" applyFill="1" applyBorder="1" applyAlignment="1">
      <alignment horizontal="center" vertical="top" wrapText="1"/>
    </xf>
    <xf numFmtId="0" fontId="5" fillId="0" borderId="6" xfId="0" applyFont="1" applyFill="1" applyBorder="1" applyAlignment="1">
      <alignment horizontal="center" vertical="top" wrapText="1"/>
    </xf>
    <xf numFmtId="164" fontId="5" fillId="0" borderId="6" xfId="0" applyNumberFormat="1" applyFont="1" applyFill="1" applyBorder="1" applyAlignment="1">
      <alignment vertical="top" wrapText="1"/>
    </xf>
    <xf numFmtId="0" fontId="7" fillId="0" borderId="6" xfId="0" applyFont="1" applyFill="1" applyBorder="1" applyAlignment="1">
      <alignment horizontal="left" vertical="top" wrapText="1"/>
    </xf>
    <xf numFmtId="0" fontId="8" fillId="0" borderId="6" xfId="0" applyFont="1" applyFill="1" applyBorder="1" applyAlignment="1">
      <alignment horizontal="left" vertical="top" wrapText="1"/>
    </xf>
    <xf numFmtId="164" fontId="8" fillId="0" borderId="6" xfId="0" applyNumberFormat="1" applyFont="1" applyFill="1" applyBorder="1" applyAlignment="1">
      <alignment vertical="top" wrapText="1"/>
    </xf>
    <xf numFmtId="0" fontId="8" fillId="0" borderId="6" xfId="0" applyFont="1" applyFill="1" applyBorder="1" applyAlignment="1">
      <alignment vertical="top" wrapText="1"/>
    </xf>
    <xf numFmtId="0" fontId="9" fillId="0" borderId="6" xfId="0" applyFont="1" applyFill="1" applyBorder="1" applyAlignment="1">
      <alignment horizontal="left" vertical="top" wrapText="1"/>
    </xf>
    <xf numFmtId="0" fontId="8" fillId="0" borderId="5" xfId="0" applyFont="1" applyFill="1" applyBorder="1" applyAlignment="1">
      <alignment vertical="top" wrapText="1"/>
    </xf>
    <xf numFmtId="0" fontId="8" fillId="0" borderId="5" xfId="0" applyFont="1" applyFill="1" applyBorder="1" applyAlignment="1">
      <alignment horizontal="left" vertical="top" wrapText="1"/>
    </xf>
    <xf numFmtId="164" fontId="8" fillId="0" borderId="5" xfId="0" applyNumberFormat="1" applyFont="1" applyFill="1" applyBorder="1" applyAlignment="1">
      <alignment vertical="top" wrapText="1"/>
    </xf>
    <xf numFmtId="164" fontId="8" fillId="0" borderId="7" xfId="0" applyNumberFormat="1" applyFont="1" applyFill="1" applyBorder="1" applyAlignment="1">
      <alignment vertical="top" wrapText="1"/>
    </xf>
    <xf numFmtId="9" fontId="8" fillId="0" borderId="7" xfId="1" applyNumberFormat="1" applyFont="1" applyFill="1" applyBorder="1" applyAlignment="1">
      <alignment horizontal="center" vertical="top" wrapText="1"/>
    </xf>
    <xf numFmtId="0" fontId="8" fillId="0" borderId="4" xfId="0" applyFont="1" applyFill="1" applyBorder="1" applyAlignment="1">
      <alignment vertical="top" wrapText="1"/>
    </xf>
    <xf numFmtId="0" fontId="2" fillId="0" borderId="4" xfId="0" applyFont="1" applyFill="1" applyBorder="1" applyAlignment="1">
      <alignment horizontal="left" vertical="top" wrapText="1"/>
    </xf>
    <xf numFmtId="164" fontId="8" fillId="0" borderId="4" xfId="0" applyNumberFormat="1" applyFont="1" applyFill="1" applyBorder="1" applyAlignment="1">
      <alignment vertical="top" wrapText="1"/>
    </xf>
    <xf numFmtId="164" fontId="2" fillId="0" borderId="4" xfId="0" applyNumberFormat="1" applyFont="1" applyFill="1" applyBorder="1" applyAlignment="1">
      <alignment vertical="top" wrapText="1"/>
    </xf>
    <xf numFmtId="9" fontId="8" fillId="0" borderId="4" xfId="1" applyNumberFormat="1" applyFont="1" applyFill="1" applyBorder="1" applyAlignment="1">
      <alignment horizontal="center" vertical="top" wrapText="1"/>
    </xf>
    <xf numFmtId="0" fontId="8" fillId="0" borderId="0" xfId="0" applyFont="1" applyFill="1" applyBorder="1" applyAlignment="1">
      <alignment vertical="top" wrapText="1"/>
    </xf>
    <xf numFmtId="0" fontId="2" fillId="0" borderId="0" xfId="0" applyFont="1" applyFill="1" applyBorder="1" applyAlignment="1">
      <alignment horizontal="left" vertical="top" wrapText="1"/>
    </xf>
    <xf numFmtId="164" fontId="8" fillId="0" borderId="0" xfId="0" applyNumberFormat="1" applyFont="1" applyFill="1" applyBorder="1" applyAlignment="1">
      <alignment vertical="top" wrapText="1"/>
    </xf>
    <xf numFmtId="164" fontId="2" fillId="0" borderId="0" xfId="0" applyNumberFormat="1" applyFont="1" applyFill="1" applyBorder="1" applyAlignment="1">
      <alignment vertical="top" wrapText="1"/>
    </xf>
    <xf numFmtId="9" fontId="8" fillId="0" borderId="0" xfId="1" applyNumberFormat="1" applyFont="1" applyFill="1" applyBorder="1" applyAlignment="1">
      <alignment horizontal="center" vertical="top" wrapText="1"/>
    </xf>
    <xf numFmtId="164" fontId="2" fillId="0" borderId="0" xfId="0" applyNumberFormat="1" applyFont="1" applyFill="1" applyBorder="1" applyAlignment="1">
      <alignment horizontal="center" vertical="top" wrapText="1"/>
    </xf>
    <xf numFmtId="9" fontId="2" fillId="0" borderId="0" xfId="1" applyNumberFormat="1" applyFont="1" applyFill="1" applyBorder="1" applyAlignment="1">
      <alignment horizontal="center" vertical="top" wrapText="1"/>
    </xf>
    <xf numFmtId="164" fontId="2" fillId="0" borderId="4" xfId="0" applyNumberFormat="1" applyFont="1" applyFill="1" applyBorder="1" applyAlignment="1">
      <alignment horizontal="center" vertical="center" wrapText="1"/>
    </xf>
    <xf numFmtId="0" fontId="8" fillId="0" borderId="1" xfId="0" applyFont="1" applyFill="1" applyBorder="1" applyAlignment="1">
      <alignment vertical="top" wrapText="1"/>
    </xf>
    <xf numFmtId="0" fontId="9" fillId="0" borderId="1" xfId="0" applyFont="1" applyFill="1" applyBorder="1" applyAlignment="1">
      <alignment horizontal="left" vertical="top" wrapText="1"/>
    </xf>
    <xf numFmtId="164" fontId="8" fillId="0" borderId="1" xfId="0" applyNumberFormat="1" applyFont="1" applyFill="1" applyBorder="1" applyAlignment="1">
      <alignment vertical="top" wrapText="1"/>
    </xf>
    <xf numFmtId="0" fontId="11" fillId="0" borderId="6" xfId="0" applyFont="1" applyFill="1" applyBorder="1" applyAlignment="1">
      <alignment horizontal="center" vertical="top" wrapText="1"/>
    </xf>
    <xf numFmtId="0" fontId="11" fillId="0" borderId="6" xfId="0" applyFont="1" applyFill="1" applyBorder="1" applyAlignment="1">
      <alignment horizontal="left" vertical="top" wrapText="1"/>
    </xf>
    <xf numFmtId="164" fontId="11" fillId="0" borderId="6" xfId="0" applyNumberFormat="1" applyFont="1" applyFill="1" applyBorder="1" applyAlignment="1">
      <alignment vertical="top" wrapText="1"/>
    </xf>
    <xf numFmtId="164" fontId="2" fillId="0" borderId="6" xfId="0" applyNumberFormat="1" applyFont="1" applyFill="1" applyBorder="1" applyAlignment="1">
      <alignment vertical="top" wrapText="1"/>
    </xf>
    <xf numFmtId="9" fontId="4" fillId="0" borderId="8" xfId="1" applyNumberFormat="1" applyFont="1" applyFill="1" applyBorder="1" applyAlignment="1">
      <alignment horizontal="center" vertical="top" wrapText="1"/>
    </xf>
    <xf numFmtId="0" fontId="8" fillId="0" borderId="0" xfId="0" applyFont="1" applyFill="1" applyAlignment="1">
      <alignment vertical="top" wrapText="1"/>
    </xf>
    <xf numFmtId="0" fontId="8" fillId="0" borderId="0" xfId="0" applyFont="1" applyFill="1" applyAlignment="1">
      <alignment horizontal="left" vertical="top" wrapText="1"/>
    </xf>
    <xf numFmtId="164" fontId="8" fillId="0" borderId="0" xfId="0" applyNumberFormat="1" applyFont="1" applyFill="1" applyAlignment="1">
      <alignment vertical="top" wrapText="1"/>
    </xf>
    <xf numFmtId="164" fontId="4" fillId="0" borderId="0" xfId="0" applyNumberFormat="1" applyFont="1" applyFill="1" applyAlignment="1">
      <alignment vertical="top" wrapText="1"/>
    </xf>
    <xf numFmtId="164" fontId="10" fillId="0" borderId="0" xfId="0" applyNumberFormat="1" applyFont="1" applyFill="1" applyBorder="1" applyAlignment="1">
      <alignment horizontal="center" vertical="top" wrapText="1"/>
    </xf>
    <xf numFmtId="0" fontId="2" fillId="0" borderId="6" xfId="0" applyFont="1" applyFill="1" applyBorder="1" applyAlignment="1">
      <alignment horizontal="left" vertical="top" wrapText="1"/>
    </xf>
    <xf numFmtId="0" fontId="2" fillId="0" borderId="6" xfId="0" quotePrefix="1" applyFont="1" applyFill="1" applyBorder="1" applyAlignment="1">
      <alignment horizontal="center" vertical="top" wrapText="1"/>
    </xf>
    <xf numFmtId="0" fontId="8" fillId="0" borderId="7" xfId="0" applyFont="1" applyFill="1" applyBorder="1" applyAlignment="1">
      <alignment vertical="top" wrapText="1"/>
    </xf>
    <xf numFmtId="0" fontId="4" fillId="0" borderId="7" xfId="0" applyFont="1" applyFill="1" applyBorder="1" applyAlignment="1">
      <alignment horizontal="left" vertical="top" wrapText="1"/>
    </xf>
    <xf numFmtId="0" fontId="0" fillId="0" borderId="0" xfId="0" applyFill="1" applyBorder="1"/>
    <xf numFmtId="0" fontId="4" fillId="0" borderId="0" xfId="0" applyFont="1" applyFill="1" applyBorder="1" applyAlignment="1">
      <alignment horizontal="left" vertical="top" wrapText="1"/>
    </xf>
    <xf numFmtId="164" fontId="12" fillId="0" borderId="6" xfId="0" applyNumberFormat="1" applyFont="1" applyFill="1" applyBorder="1" applyAlignment="1">
      <alignment vertical="top" wrapText="1"/>
    </xf>
    <xf numFmtId="164" fontId="13" fillId="0" borderId="6" xfId="0" applyNumberFormat="1" applyFont="1" applyFill="1" applyBorder="1" applyAlignment="1">
      <alignment vertical="top" wrapText="1"/>
    </xf>
    <xf numFmtId="0" fontId="8" fillId="0" borderId="0" xfId="0" applyFont="1" applyFill="1" applyBorder="1" applyAlignment="1">
      <alignment horizontal="left" vertical="top" wrapText="1"/>
    </xf>
    <xf numFmtId="0" fontId="8" fillId="0" borderId="1" xfId="0" applyFont="1" applyFill="1" applyBorder="1" applyAlignment="1">
      <alignment horizontal="left" vertical="top" wrapText="1"/>
    </xf>
    <xf numFmtId="0" fontId="0" fillId="0" borderId="6" xfId="0" applyFill="1" applyBorder="1"/>
    <xf numFmtId="0" fontId="8" fillId="0" borderId="9" xfId="0" applyFont="1" applyFill="1" applyBorder="1" applyAlignment="1">
      <alignment vertical="top" wrapText="1"/>
    </xf>
    <xf numFmtId="0" fontId="8" fillId="0" borderId="9" xfId="0" applyFont="1" applyFill="1" applyBorder="1" applyAlignment="1">
      <alignment horizontal="left" vertical="top" wrapText="1"/>
    </xf>
    <xf numFmtId="164" fontId="8" fillId="0" borderId="9" xfId="0" applyNumberFormat="1" applyFont="1" applyFill="1" applyBorder="1" applyAlignment="1">
      <alignment vertical="top" wrapText="1"/>
    </xf>
    <xf numFmtId="9" fontId="8" fillId="0" borderId="9" xfId="1" applyNumberFormat="1" applyFont="1" applyFill="1" applyBorder="1" applyAlignment="1">
      <alignment horizontal="center" vertical="top" wrapText="1"/>
    </xf>
    <xf numFmtId="164" fontId="10" fillId="0" borderId="0" xfId="0" applyNumberFormat="1" applyFont="1" applyFill="1" applyAlignment="1">
      <alignment horizontal="center" vertical="top" wrapText="1"/>
    </xf>
    <xf numFmtId="9" fontId="10" fillId="0" borderId="0" xfId="1" applyNumberFormat="1" applyFont="1" applyFill="1" applyAlignment="1">
      <alignment horizontal="center" vertical="top" wrapText="1"/>
    </xf>
    <xf numFmtId="0" fontId="11" fillId="0" borderId="10" xfId="0" applyFont="1" applyFill="1" applyBorder="1" applyAlignment="1">
      <alignment horizontal="center" vertical="top" wrapText="1"/>
    </xf>
    <xf numFmtId="0" fontId="11" fillId="0" borderId="10" xfId="0" applyFont="1" applyFill="1" applyBorder="1" applyAlignment="1">
      <alignment horizontal="left" vertical="top" wrapText="1"/>
    </xf>
    <xf numFmtId="164" fontId="11" fillId="0" borderId="10" xfId="0" applyNumberFormat="1" applyFont="1" applyFill="1" applyBorder="1" applyAlignment="1">
      <alignment vertical="top" wrapText="1"/>
    </xf>
    <xf numFmtId="164" fontId="8" fillId="0" borderId="10" xfId="0" applyNumberFormat="1" applyFont="1" applyFill="1" applyBorder="1" applyAlignment="1">
      <alignment vertical="top" wrapText="1"/>
    </xf>
    <xf numFmtId="0" fontId="8" fillId="0" borderId="7" xfId="0" applyFont="1" applyFill="1" applyBorder="1" applyAlignment="1">
      <alignment horizontal="left" vertical="top" wrapText="1"/>
    </xf>
    <xf numFmtId="0" fontId="11" fillId="0" borderId="9" xfId="0" applyFont="1" applyFill="1" applyBorder="1" applyAlignment="1">
      <alignment horizontal="center" vertical="top" wrapText="1"/>
    </xf>
    <xf numFmtId="0" fontId="11" fillId="0" borderId="9" xfId="0" applyFont="1" applyFill="1" applyBorder="1" applyAlignment="1">
      <alignment horizontal="left" vertical="top" wrapText="1"/>
    </xf>
    <xf numFmtId="164" fontId="11" fillId="0" borderId="9" xfId="0" applyNumberFormat="1" applyFont="1" applyFill="1" applyBorder="1" applyAlignment="1">
      <alignment vertical="top" wrapText="1"/>
    </xf>
    <xf numFmtId="9" fontId="4" fillId="0" borderId="9" xfId="1" applyNumberFormat="1" applyFont="1" applyFill="1" applyBorder="1" applyAlignment="1">
      <alignment horizontal="center" vertical="top" wrapText="1"/>
    </xf>
    <xf numFmtId="9" fontId="8" fillId="0" borderId="6" xfId="1" applyNumberFormat="1" applyFont="1" applyFill="1" applyBorder="1" applyAlignment="1">
      <alignment horizontal="center" vertical="top" wrapText="1"/>
    </xf>
    <xf numFmtId="0" fontId="11" fillId="0" borderId="1" xfId="0" applyFont="1" applyFill="1" applyBorder="1" applyAlignment="1">
      <alignment horizontal="center" vertical="top" wrapText="1"/>
    </xf>
    <xf numFmtId="0" fontId="11" fillId="0" borderId="1" xfId="0" applyFont="1" applyFill="1" applyBorder="1" applyAlignment="1">
      <alignment horizontal="left" vertical="top" wrapText="1"/>
    </xf>
    <xf numFmtId="164" fontId="11" fillId="0" borderId="1" xfId="0" applyNumberFormat="1" applyFont="1" applyFill="1" applyBorder="1" applyAlignment="1">
      <alignment vertical="top" wrapText="1"/>
    </xf>
    <xf numFmtId="9" fontId="8" fillId="0" borderId="0" xfId="1" applyNumberFormat="1" applyFont="1" applyFill="1" applyAlignment="1">
      <alignment horizontal="center" vertical="top" wrapText="1"/>
    </xf>
    <xf numFmtId="165" fontId="15" fillId="0" borderId="0" xfId="0" applyNumberFormat="1" applyFont="1" applyFill="1"/>
    <xf numFmtId="0" fontId="15" fillId="0" borderId="0" xfId="0" applyFont="1" applyFill="1"/>
    <xf numFmtId="0" fontId="17" fillId="0" borderId="0" xfId="0" applyFont="1"/>
    <xf numFmtId="0" fontId="18" fillId="0" borderId="0" xfId="0" applyFont="1" applyAlignment="1">
      <alignment horizontal="center"/>
    </xf>
    <xf numFmtId="0" fontId="18" fillId="0" borderId="0" xfId="0" applyFont="1"/>
    <xf numFmtId="0" fontId="19" fillId="0" borderId="0" xfId="0" applyFont="1"/>
    <xf numFmtId="0" fontId="20" fillId="0" borderId="0" xfId="0" applyFont="1"/>
    <xf numFmtId="0" fontId="18" fillId="0" borderId="11" xfId="0" applyFont="1" applyBorder="1"/>
    <xf numFmtId="0" fontId="18" fillId="0" borderId="1" xfId="0" applyFont="1" applyBorder="1"/>
    <xf numFmtId="0" fontId="18" fillId="0" borderId="13" xfId="0" applyFont="1" applyBorder="1" applyAlignment="1">
      <alignment horizontal="center"/>
    </xf>
    <xf numFmtId="0" fontId="18" fillId="0" borderId="7" xfId="0" applyFont="1" applyBorder="1" applyAlignment="1">
      <alignment horizontal="center"/>
    </xf>
    <xf numFmtId="0" fontId="18" fillId="0" borderId="14" xfId="0" applyFont="1" applyBorder="1"/>
    <xf numFmtId="0" fontId="18" fillId="0" borderId="15" xfId="0" applyFont="1" applyBorder="1"/>
    <xf numFmtId="0" fontId="18" fillId="0" borderId="5" xfId="0" applyFont="1" applyBorder="1"/>
    <xf numFmtId="0" fontId="18" fillId="0" borderId="4" xfId="0" applyFont="1" applyBorder="1" applyAlignment="1">
      <alignment horizontal="center"/>
    </xf>
    <xf numFmtId="0" fontId="21" fillId="0" borderId="4" xfId="0" applyFont="1" applyBorder="1" applyAlignment="1">
      <alignment horizontal="center"/>
    </xf>
    <xf numFmtId="0" fontId="18" fillId="0" borderId="4" xfId="0" applyFont="1" applyBorder="1" applyAlignment="1">
      <alignment horizontal="center" vertical="top"/>
    </xf>
    <xf numFmtId="0" fontId="18" fillId="0" borderId="4" xfId="0" quotePrefix="1" applyFont="1" applyBorder="1" applyAlignment="1">
      <alignment horizontal="center" vertical="top"/>
    </xf>
    <xf numFmtId="0" fontId="18" fillId="0" borderId="4" xfId="0" applyFont="1" applyBorder="1" applyAlignment="1">
      <alignment horizontal="left" vertical="top" wrapText="1"/>
    </xf>
    <xf numFmtId="14" fontId="18" fillId="0" borderId="4" xfId="0" applyNumberFormat="1" applyFont="1" applyBorder="1" applyAlignment="1">
      <alignment horizontal="center" vertical="top"/>
    </xf>
    <xf numFmtId="0" fontId="18" fillId="0" borderId="4" xfId="0" applyFont="1" applyBorder="1" applyAlignment="1">
      <alignment horizontal="left" vertical="top"/>
    </xf>
    <xf numFmtId="165" fontId="18" fillId="0" borderId="4" xfId="0" applyNumberFormat="1" applyFont="1" applyBorder="1" applyAlignment="1">
      <alignment horizontal="left" vertical="top"/>
    </xf>
    <xf numFmtId="0" fontId="18" fillId="0" borderId="2" xfId="0" applyFont="1" applyBorder="1" applyAlignment="1">
      <alignment horizontal="center" vertical="top"/>
    </xf>
    <xf numFmtId="0" fontId="18" fillId="0" borderId="2" xfId="0" quotePrefix="1" applyFont="1" applyBorder="1" applyAlignment="1">
      <alignment horizontal="center" vertical="top"/>
    </xf>
    <xf numFmtId="0" fontId="18" fillId="0" borderId="0" xfId="0" applyFont="1" applyBorder="1" applyAlignment="1">
      <alignment horizontal="center" vertical="top"/>
    </xf>
    <xf numFmtId="0" fontId="18" fillId="0" borderId="0" xfId="0" quotePrefix="1" applyFont="1" applyBorder="1" applyAlignment="1">
      <alignment horizontal="center" vertical="top"/>
    </xf>
    <xf numFmtId="0" fontId="18" fillId="0" borderId="0" xfId="0" applyFont="1" applyBorder="1" applyAlignment="1">
      <alignment horizontal="left" vertical="top" wrapText="1"/>
    </xf>
    <xf numFmtId="14" fontId="18" fillId="0" borderId="0" xfId="0" applyNumberFormat="1" applyFont="1" applyBorder="1" applyAlignment="1">
      <alignment horizontal="center" vertical="top"/>
    </xf>
    <xf numFmtId="0" fontId="18" fillId="0" borderId="0" xfId="0" applyFont="1" applyBorder="1" applyAlignment="1">
      <alignment horizontal="left" vertical="top"/>
    </xf>
    <xf numFmtId="165" fontId="18" fillId="0" borderId="0" xfId="0" applyNumberFormat="1" applyFont="1" applyBorder="1" applyAlignment="1">
      <alignment horizontal="left" vertical="top"/>
    </xf>
    <xf numFmtId="14" fontId="18" fillId="0" borderId="3" xfId="0" applyNumberFormat="1" applyFont="1" applyBorder="1" applyAlignment="1">
      <alignment horizontal="center" vertical="top"/>
    </xf>
    <xf numFmtId="0" fontId="22" fillId="0" borderId="0" xfId="0" applyFont="1" applyAlignment="1"/>
    <xf numFmtId="0" fontId="21" fillId="0" borderId="2" xfId="0" applyFont="1" applyBorder="1"/>
    <xf numFmtId="0" fontId="18" fillId="0" borderId="16" xfId="0" applyFont="1" applyBorder="1" applyAlignment="1">
      <alignment horizontal="center" vertical="top"/>
    </xf>
    <xf numFmtId="0" fontId="18" fillId="0" borderId="3" xfId="0" applyFont="1" applyBorder="1" applyAlignment="1">
      <alignment horizontal="center" vertical="top"/>
    </xf>
    <xf numFmtId="14" fontId="18" fillId="0" borderId="3" xfId="0" applyNumberFormat="1" applyFont="1" applyBorder="1" applyAlignment="1">
      <alignment horizontal="left" vertical="top"/>
    </xf>
    <xf numFmtId="0" fontId="21" fillId="0" borderId="0" xfId="0" applyFont="1" applyBorder="1"/>
    <xf numFmtId="14" fontId="18" fillId="0" borderId="0" xfId="0" applyNumberFormat="1" applyFont="1" applyBorder="1" applyAlignment="1">
      <alignment horizontal="left" vertical="top"/>
    </xf>
    <xf numFmtId="0" fontId="23" fillId="0" borderId="0" xfId="0" applyFont="1"/>
    <xf numFmtId="0" fontId="19" fillId="0" borderId="4" xfId="0" applyFont="1" applyBorder="1"/>
    <xf numFmtId="0" fontId="18" fillId="0" borderId="4" xfId="0" applyFont="1" applyBorder="1"/>
    <xf numFmtId="165" fontId="18" fillId="0" borderId="4" xfId="0" applyNumberFormat="1" applyFont="1" applyBorder="1"/>
    <xf numFmtId="0" fontId="20" fillId="0" borderId="0" xfId="0" applyFont="1" applyAlignment="1"/>
    <xf numFmtId="0" fontId="19" fillId="0" borderId="0" xfId="0" applyFont="1" applyAlignment="1">
      <alignment horizontal="center"/>
    </xf>
    <xf numFmtId="0" fontId="19" fillId="0" borderId="11" xfId="0" applyFont="1" applyBorder="1"/>
    <xf numFmtId="0" fontId="19" fillId="0" borderId="1" xfId="0" applyFont="1" applyBorder="1"/>
    <xf numFmtId="0" fontId="19" fillId="0" borderId="13" xfId="0" applyFont="1" applyBorder="1" applyAlignment="1">
      <alignment horizontal="center"/>
    </xf>
    <xf numFmtId="0" fontId="19" fillId="0" borderId="7" xfId="0" applyFont="1" applyBorder="1" applyAlignment="1">
      <alignment horizontal="center"/>
    </xf>
    <xf numFmtId="0" fontId="19" fillId="0" borderId="14" xfId="0" applyFont="1" applyBorder="1"/>
    <xf numFmtId="0" fontId="19" fillId="0" borderId="15" xfId="0" applyFont="1" applyBorder="1"/>
    <xf numFmtId="0" fontId="19" fillId="0" borderId="5" xfId="0" applyFont="1" applyBorder="1"/>
    <xf numFmtId="0" fontId="19" fillId="0" borderId="4" xfId="0" applyFont="1" applyBorder="1" applyAlignment="1">
      <alignment horizontal="center"/>
    </xf>
    <xf numFmtId="0" fontId="19" fillId="0" borderId="2" xfId="0" applyFont="1" applyBorder="1" applyAlignment="1">
      <alignment horizontal="center" vertical="top"/>
    </xf>
    <xf numFmtId="0" fontId="19" fillId="0" borderId="4" xfId="0" applyFont="1" applyBorder="1" applyAlignment="1">
      <alignment horizontal="center" vertical="top"/>
    </xf>
    <xf numFmtId="0" fontId="28" fillId="0" borderId="4" xfId="0" applyNumberFormat="1" applyFont="1" applyFill="1" applyBorder="1" applyAlignment="1">
      <alignment vertical="top" wrapText="1"/>
    </xf>
    <xf numFmtId="0" fontId="19" fillId="0" borderId="4" xfId="0" applyFont="1" applyBorder="1" applyAlignment="1">
      <alignment horizontal="left" vertical="top" wrapText="1"/>
    </xf>
    <xf numFmtId="14" fontId="19" fillId="0" borderId="4" xfId="0" applyNumberFormat="1" applyFont="1" applyBorder="1" applyAlignment="1">
      <alignment horizontal="center" vertical="top"/>
    </xf>
    <xf numFmtId="0" fontId="19" fillId="0" borderId="4" xfId="0" applyFont="1" applyBorder="1" applyAlignment="1">
      <alignment horizontal="left" vertical="top"/>
    </xf>
    <xf numFmtId="165" fontId="19" fillId="0" borderId="4" xfId="0" applyNumberFormat="1" applyFont="1" applyBorder="1" applyAlignment="1">
      <alignment horizontal="left" vertical="top"/>
    </xf>
    <xf numFmtId="14" fontId="26" fillId="0" borderId="4" xfId="0" applyNumberFormat="1" applyFont="1" applyBorder="1" applyAlignment="1">
      <alignment horizontal="center" vertical="top"/>
    </xf>
    <xf numFmtId="0" fontId="26" fillId="0" borderId="4" xfId="0" applyFont="1" applyBorder="1" applyAlignment="1">
      <alignment horizontal="left" vertical="top"/>
    </xf>
    <xf numFmtId="165" fontId="26" fillId="0" borderId="4" xfId="0" applyNumberFormat="1" applyFont="1" applyBorder="1" applyAlignment="1">
      <alignment horizontal="left" vertical="center"/>
    </xf>
    <xf numFmtId="0" fontId="19" fillId="0" borderId="0" xfId="0" applyFont="1" applyBorder="1" applyAlignment="1">
      <alignment horizontal="center" vertical="top"/>
    </xf>
    <xf numFmtId="0" fontId="26" fillId="0" borderId="0" xfId="0" applyFont="1" applyBorder="1" applyAlignment="1">
      <alignment horizontal="center" vertical="center"/>
    </xf>
    <xf numFmtId="14" fontId="26" fillId="0" borderId="0" xfId="0" applyNumberFormat="1" applyFont="1" applyBorder="1" applyAlignment="1">
      <alignment horizontal="center" vertical="top"/>
    </xf>
    <xf numFmtId="0" fontId="26" fillId="0" borderId="0" xfId="0" applyFont="1" applyBorder="1" applyAlignment="1">
      <alignment horizontal="left" vertical="top"/>
    </xf>
    <xf numFmtId="165" fontId="26" fillId="0" borderId="0" xfId="0" applyNumberFormat="1" applyFont="1" applyBorder="1" applyAlignment="1">
      <alignment horizontal="left" vertical="center"/>
    </xf>
    <xf numFmtId="0" fontId="26" fillId="0" borderId="4" xfId="0" applyFont="1" applyBorder="1" applyAlignment="1">
      <alignment horizontal="center" vertical="top"/>
    </xf>
    <xf numFmtId="0" fontId="28" fillId="2" borderId="4" xfId="0" applyNumberFormat="1" applyFont="1" applyFill="1" applyBorder="1" applyAlignment="1">
      <alignment vertical="top" wrapText="1"/>
    </xf>
    <xf numFmtId="0" fontId="26" fillId="0" borderId="0" xfId="0" applyFont="1" applyBorder="1" applyAlignment="1">
      <alignment horizontal="center" vertical="top"/>
    </xf>
    <xf numFmtId="0" fontId="25" fillId="0" borderId="0" xfId="0" applyFont="1"/>
    <xf numFmtId="164" fontId="8" fillId="3" borderId="6" xfId="0" applyNumberFormat="1" applyFont="1" applyFill="1" applyBorder="1" applyAlignment="1">
      <alignment vertical="top" wrapText="1"/>
    </xf>
    <xf numFmtId="164" fontId="12" fillId="3" borderId="6" xfId="0" applyNumberFormat="1" applyFont="1" applyFill="1" applyBorder="1" applyAlignment="1">
      <alignment vertical="top" wrapText="1"/>
    </xf>
    <xf numFmtId="0" fontId="0" fillId="3" borderId="0" xfId="0" applyFill="1"/>
    <xf numFmtId="0" fontId="0" fillId="0" borderId="0" xfId="0" quotePrefix="1" applyFill="1"/>
    <xf numFmtId="0" fontId="12" fillId="0" borderId="6" xfId="0" applyFont="1" applyFill="1" applyBorder="1" applyAlignment="1">
      <alignment horizontal="left" vertical="top" wrapText="1"/>
    </xf>
    <xf numFmtId="0" fontId="18" fillId="4" borderId="2" xfId="0" applyFont="1" applyFill="1" applyBorder="1" applyAlignment="1">
      <alignment horizontal="center" vertical="top"/>
    </xf>
    <xf numFmtId="0" fontId="18" fillId="4" borderId="2" xfId="0" quotePrefix="1" applyFont="1" applyFill="1" applyBorder="1" applyAlignment="1">
      <alignment horizontal="center" vertical="top"/>
    </xf>
    <xf numFmtId="0" fontId="18" fillId="4" borderId="4" xfId="0" applyFont="1" applyFill="1" applyBorder="1" applyAlignment="1">
      <alignment horizontal="left" vertical="top" wrapText="1"/>
    </xf>
    <xf numFmtId="14" fontId="18" fillId="4" borderId="3" xfId="0" applyNumberFormat="1" applyFont="1" applyFill="1" applyBorder="1" applyAlignment="1">
      <alignment horizontal="center" vertical="top"/>
    </xf>
    <xf numFmtId="0" fontId="18" fillId="4" borderId="4" xfId="0" applyFont="1" applyFill="1" applyBorder="1" applyAlignment="1">
      <alignment horizontal="left" vertical="top"/>
    </xf>
    <xf numFmtId="165" fontId="18" fillId="4" borderId="4" xfId="0" applyNumberFormat="1" applyFont="1" applyFill="1" applyBorder="1" applyAlignment="1">
      <alignment horizontal="left" vertical="top"/>
    </xf>
    <xf numFmtId="164" fontId="10" fillId="0" borderId="0" xfId="0" applyNumberFormat="1" applyFont="1" applyFill="1" applyAlignment="1">
      <alignment horizontal="center" vertical="top" wrapText="1"/>
    </xf>
    <xf numFmtId="0" fontId="8" fillId="5" borderId="6" xfId="0" applyFont="1" applyFill="1" applyBorder="1" applyAlignment="1">
      <alignment vertical="top" wrapText="1"/>
    </xf>
    <xf numFmtId="0" fontId="9" fillId="5" borderId="6" xfId="0" applyFont="1" applyFill="1" applyBorder="1" applyAlignment="1">
      <alignment horizontal="left" vertical="top" wrapText="1"/>
    </xf>
    <xf numFmtId="164" fontId="8" fillId="5" borderId="6" xfId="0" applyNumberFormat="1" applyFont="1" applyFill="1" applyBorder="1" applyAlignment="1">
      <alignment vertical="top" wrapText="1"/>
    </xf>
    <xf numFmtId="9" fontId="4" fillId="5" borderId="6" xfId="1" applyNumberFormat="1" applyFont="1" applyFill="1" applyBorder="1" applyAlignment="1">
      <alignment horizontal="center" vertical="top" wrapText="1"/>
    </xf>
    <xf numFmtId="0" fontId="22" fillId="0" borderId="0" xfId="0" applyFont="1" applyAlignment="1">
      <alignment horizontal="center"/>
    </xf>
    <xf numFmtId="0" fontId="18" fillId="0" borderId="0" xfId="0" applyFont="1" applyAlignment="1">
      <alignment horizontal="center"/>
    </xf>
    <xf numFmtId="0" fontId="16" fillId="0" borderId="0" xfId="0" applyFont="1" applyAlignment="1">
      <alignment horizontal="center"/>
    </xf>
    <xf numFmtId="0" fontId="18" fillId="0" borderId="11" xfId="0" applyFont="1" applyBorder="1" applyAlignment="1">
      <alignment horizontal="center"/>
    </xf>
    <xf numFmtId="0" fontId="18" fillId="0" borderId="12"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xf numFmtId="0" fontId="20" fillId="0" borderId="0" xfId="0" applyFont="1" applyAlignment="1">
      <alignment horizontal="center"/>
    </xf>
    <xf numFmtId="0" fontId="19" fillId="0" borderId="0" xfId="0" applyFont="1" applyAlignment="1">
      <alignment horizontal="center"/>
    </xf>
    <xf numFmtId="0" fontId="24" fillId="0" borderId="0" xfId="0" applyFont="1" applyAlignment="1">
      <alignment horizontal="center"/>
    </xf>
    <xf numFmtId="0" fontId="25" fillId="0" borderId="0" xfId="0" applyFont="1" applyAlignment="1">
      <alignment horizontal="center"/>
    </xf>
    <xf numFmtId="0" fontId="29" fillId="0" borderId="0" xfId="0" applyFont="1" applyFill="1" applyAlignment="1">
      <alignment horizontal="center" vertical="center"/>
    </xf>
    <xf numFmtId="0" fontId="30" fillId="0" borderId="0" xfId="0" applyFont="1" applyAlignment="1">
      <alignment horizontal="center"/>
    </xf>
    <xf numFmtId="0" fontId="31" fillId="0" borderId="0" xfId="0" applyFont="1" applyFill="1" applyAlignment="1">
      <alignment horizontal="center"/>
    </xf>
    <xf numFmtId="0" fontId="17" fillId="0" borderId="0" xfId="0" applyFont="1" applyAlignment="1">
      <alignment horizontal="center"/>
    </xf>
    <xf numFmtId="0" fontId="19" fillId="0" borderId="14" xfId="0" applyFont="1" applyBorder="1" applyAlignment="1">
      <alignment horizontal="center"/>
    </xf>
    <xf numFmtId="0" fontId="19" fillId="0" borderId="15" xfId="0" applyFont="1" applyBorder="1" applyAlignment="1">
      <alignment horizontal="center"/>
    </xf>
    <xf numFmtId="0" fontId="26" fillId="0" borderId="4" xfId="0" applyFont="1" applyBorder="1" applyAlignment="1">
      <alignment horizontal="center" vertical="center"/>
    </xf>
    <xf numFmtId="0" fontId="17" fillId="0" borderId="0" xfId="0" applyFont="1" applyAlignment="1">
      <alignment horizontal="left" vertical="center" wrapText="1"/>
    </xf>
    <xf numFmtId="0" fontId="26" fillId="0" borderId="0" xfId="0" applyFont="1" applyAlignment="1">
      <alignment horizontal="center"/>
    </xf>
    <xf numFmtId="0" fontId="19" fillId="0" borderId="0" xfId="0" applyFont="1" applyAlignment="1">
      <alignment horizontal="right"/>
    </xf>
    <xf numFmtId="0" fontId="19" fillId="0" borderId="11" xfId="0" applyFont="1" applyBorder="1" applyAlignment="1">
      <alignment horizontal="center"/>
    </xf>
    <xf numFmtId="0" fontId="19" fillId="0" borderId="12" xfId="0" applyFont="1" applyBorder="1" applyAlignment="1">
      <alignment horizontal="center"/>
    </xf>
    <xf numFmtId="164" fontId="10" fillId="0" borderId="0" xfId="0" applyNumberFormat="1" applyFont="1" applyFill="1" applyAlignment="1">
      <alignment horizontal="center" vertical="top" wrapText="1"/>
    </xf>
    <xf numFmtId="0" fontId="2" fillId="0" borderId="1" xfId="0" applyFont="1" applyFill="1" applyBorder="1" applyAlignment="1">
      <alignment horizontal="center" vertical="center" wrapText="1"/>
    </xf>
    <xf numFmtId="0" fontId="2" fillId="0" borderId="5" xfId="0" applyFont="1" applyFill="1" applyBorder="1" applyAlignment="1">
      <alignment horizontal="center" vertical="center" wrapText="1"/>
    </xf>
    <xf numFmtId="164" fontId="2" fillId="0" borderId="1" xfId="0" applyNumberFormat="1" applyFont="1" applyFill="1" applyBorder="1" applyAlignment="1">
      <alignment horizontal="center" vertical="center" wrapText="1"/>
    </xf>
    <xf numFmtId="164" fontId="2" fillId="0" borderId="5" xfId="0" applyNumberFormat="1" applyFont="1" applyFill="1" applyBorder="1" applyAlignment="1">
      <alignment horizontal="center" vertical="center" wrapText="1"/>
    </xf>
    <xf numFmtId="164" fontId="2" fillId="0" borderId="2" xfId="0" applyNumberFormat="1" applyFont="1" applyFill="1" applyBorder="1" applyAlignment="1">
      <alignment horizontal="center" vertical="center" wrapText="1"/>
    </xf>
    <xf numFmtId="164" fontId="2" fillId="0" borderId="3" xfId="0" applyNumberFormat="1" applyFont="1" applyFill="1" applyBorder="1" applyAlignment="1">
      <alignment horizontal="center" vertical="center" wrapText="1"/>
    </xf>
    <xf numFmtId="165" fontId="14" fillId="0" borderId="0" xfId="0" applyNumberFormat="1" applyFont="1" applyFill="1" applyAlignment="1">
      <alignment horizontal="center"/>
    </xf>
    <xf numFmtId="164" fontId="10" fillId="0" borderId="0" xfId="0" applyNumberFormat="1" applyFont="1" applyFill="1" applyBorder="1" applyAlignment="1">
      <alignment horizontal="center" vertical="top" wrapText="1"/>
    </xf>
    <xf numFmtId="0" fontId="2" fillId="0" borderId="4" xfId="0" applyFont="1" applyFill="1" applyBorder="1" applyAlignment="1">
      <alignment horizontal="center" vertical="center" wrapText="1"/>
    </xf>
    <xf numFmtId="164" fontId="2" fillId="0" borderId="4" xfId="0" applyNumberFormat="1" applyFont="1" applyFill="1" applyBorder="1" applyAlignment="1">
      <alignment horizontal="center" vertical="center" wrapText="1"/>
    </xf>
    <xf numFmtId="0" fontId="2" fillId="0" borderId="0" xfId="0" applyFont="1" applyFill="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819150</xdr:colOff>
      <xdr:row>1</xdr:row>
      <xdr:rowOff>114300</xdr:rowOff>
    </xdr:from>
    <xdr:to>
      <xdr:col>7</xdr:col>
      <xdr:colOff>224748</xdr:colOff>
      <xdr:row>3</xdr:row>
      <xdr:rowOff>133350</xdr:rowOff>
    </xdr:to>
    <xdr:sp macro="" textlink="">
      <xdr:nvSpPr>
        <xdr:cNvPr id="2" name="Rounded Rectangle 1">
          <a:extLst>
            <a:ext uri="{FF2B5EF4-FFF2-40B4-BE49-F238E27FC236}">
              <a16:creationId xmlns:a16="http://schemas.microsoft.com/office/drawing/2014/main" id="{00000000-0008-0000-0A00-000002000000}"/>
            </a:ext>
          </a:extLst>
        </xdr:cNvPr>
        <xdr:cNvSpPr/>
      </xdr:nvSpPr>
      <xdr:spPr>
        <a:xfrm>
          <a:off x="12058650" y="304800"/>
          <a:ext cx="843873" cy="400050"/>
        </a:xfrm>
        <a:prstGeom prst="roundRect">
          <a:avLst/>
        </a:prstGeom>
        <a:gradFill flip="none" rotWithShape="1">
          <a:gsLst>
            <a:gs pos="25000">
              <a:srgbClr val="9954CC"/>
            </a:gs>
            <a:gs pos="80000">
              <a:schemeClr val="bg1">
                <a:lumMod val="95000"/>
                <a:shade val="67500"/>
                <a:satMod val="115000"/>
              </a:schemeClr>
            </a:gs>
            <a:gs pos="97000">
              <a:schemeClr val="bg1">
                <a:lumMod val="95000"/>
                <a:shade val="100000"/>
                <a:satMod val="115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latin typeface="Tahoma" panose="020B0604030504040204" pitchFamily="34" charset="0"/>
              <a:ea typeface="Tahoma" panose="020B0604030504040204" pitchFamily="34" charset="0"/>
              <a:cs typeface="Tahoma" panose="020B0604030504040204" pitchFamily="34" charset="0"/>
            </a:rPr>
            <a:t>SPJ  </a:t>
          </a:r>
        </a:p>
      </xdr:txBody>
    </xdr:sp>
    <xdr:clientData/>
  </xdr:twoCellAnchor>
  <xdr:twoCellAnchor>
    <xdr:from>
      <xdr:col>6</xdr:col>
      <xdr:colOff>819150</xdr:colOff>
      <xdr:row>1</xdr:row>
      <xdr:rowOff>114300</xdr:rowOff>
    </xdr:from>
    <xdr:to>
      <xdr:col>7</xdr:col>
      <xdr:colOff>224748</xdr:colOff>
      <xdr:row>3</xdr:row>
      <xdr:rowOff>133350</xdr:rowOff>
    </xdr:to>
    <xdr:sp macro="" textlink="">
      <xdr:nvSpPr>
        <xdr:cNvPr id="3" name="Rounded Rectangle 2">
          <a:extLst>
            <a:ext uri="{FF2B5EF4-FFF2-40B4-BE49-F238E27FC236}">
              <a16:creationId xmlns:a16="http://schemas.microsoft.com/office/drawing/2014/main" id="{00000000-0008-0000-0A00-000003000000}"/>
            </a:ext>
          </a:extLst>
        </xdr:cNvPr>
        <xdr:cNvSpPr/>
      </xdr:nvSpPr>
      <xdr:spPr>
        <a:xfrm>
          <a:off x="12058650" y="304800"/>
          <a:ext cx="843873" cy="400050"/>
        </a:xfrm>
        <a:prstGeom prst="roundRect">
          <a:avLst/>
        </a:prstGeom>
        <a:gradFill flip="none" rotWithShape="1">
          <a:gsLst>
            <a:gs pos="25000">
              <a:srgbClr val="9954CC"/>
            </a:gs>
            <a:gs pos="80000">
              <a:schemeClr val="bg1">
                <a:lumMod val="95000"/>
                <a:shade val="67500"/>
                <a:satMod val="115000"/>
              </a:schemeClr>
            </a:gs>
            <a:gs pos="97000">
              <a:schemeClr val="bg1">
                <a:lumMod val="95000"/>
                <a:shade val="100000"/>
                <a:satMod val="115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latin typeface="Tahoma" panose="020B0604030504040204" pitchFamily="34" charset="0"/>
              <a:ea typeface="Tahoma" panose="020B0604030504040204" pitchFamily="34" charset="0"/>
              <a:cs typeface="Tahoma" panose="020B0604030504040204" pitchFamily="34" charset="0"/>
            </a:rPr>
            <a:t>SPJ  </a:t>
          </a:r>
        </a:p>
      </xdr:txBody>
    </xdr:sp>
    <xdr:clientData/>
  </xdr:twoCellAnchor>
  <xdr:twoCellAnchor>
    <xdr:from>
      <xdr:col>6</xdr:col>
      <xdr:colOff>819150</xdr:colOff>
      <xdr:row>1</xdr:row>
      <xdr:rowOff>114300</xdr:rowOff>
    </xdr:from>
    <xdr:to>
      <xdr:col>7</xdr:col>
      <xdr:colOff>224748</xdr:colOff>
      <xdr:row>3</xdr:row>
      <xdr:rowOff>133350</xdr:rowOff>
    </xdr:to>
    <xdr:sp macro="" textlink="">
      <xdr:nvSpPr>
        <xdr:cNvPr id="4" name="Rounded Rectangle 3">
          <a:extLst>
            <a:ext uri="{FF2B5EF4-FFF2-40B4-BE49-F238E27FC236}">
              <a16:creationId xmlns:a16="http://schemas.microsoft.com/office/drawing/2014/main" id="{00000000-0008-0000-0A00-000004000000}"/>
            </a:ext>
          </a:extLst>
        </xdr:cNvPr>
        <xdr:cNvSpPr/>
      </xdr:nvSpPr>
      <xdr:spPr>
        <a:xfrm>
          <a:off x="12058650" y="304800"/>
          <a:ext cx="843873" cy="400050"/>
        </a:xfrm>
        <a:prstGeom prst="roundRect">
          <a:avLst/>
        </a:prstGeom>
        <a:gradFill flip="none" rotWithShape="1">
          <a:gsLst>
            <a:gs pos="25000">
              <a:srgbClr val="9954CC"/>
            </a:gs>
            <a:gs pos="80000">
              <a:schemeClr val="bg1">
                <a:lumMod val="95000"/>
                <a:shade val="67500"/>
                <a:satMod val="115000"/>
              </a:schemeClr>
            </a:gs>
            <a:gs pos="97000">
              <a:schemeClr val="bg1">
                <a:lumMod val="95000"/>
                <a:shade val="100000"/>
                <a:satMod val="115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latin typeface="Tahoma" panose="020B0604030504040204" pitchFamily="34" charset="0"/>
              <a:ea typeface="Tahoma" panose="020B0604030504040204" pitchFamily="34" charset="0"/>
              <a:cs typeface="Tahoma" panose="020B0604030504040204" pitchFamily="34" charset="0"/>
            </a:rPr>
            <a:t>SPJ  </a:t>
          </a:r>
        </a:p>
      </xdr:txBody>
    </xdr:sp>
    <xdr:clientData/>
  </xdr:twoCellAnchor>
  <xdr:twoCellAnchor>
    <xdr:from>
      <xdr:col>6</xdr:col>
      <xdr:colOff>819150</xdr:colOff>
      <xdr:row>1</xdr:row>
      <xdr:rowOff>114300</xdr:rowOff>
    </xdr:from>
    <xdr:to>
      <xdr:col>7</xdr:col>
      <xdr:colOff>224748</xdr:colOff>
      <xdr:row>3</xdr:row>
      <xdr:rowOff>133350</xdr:rowOff>
    </xdr:to>
    <xdr:sp macro="" textlink="">
      <xdr:nvSpPr>
        <xdr:cNvPr id="5" name="Rounded Rectangle 4">
          <a:extLst>
            <a:ext uri="{FF2B5EF4-FFF2-40B4-BE49-F238E27FC236}">
              <a16:creationId xmlns:a16="http://schemas.microsoft.com/office/drawing/2014/main" id="{00000000-0008-0000-0A00-000005000000}"/>
            </a:ext>
          </a:extLst>
        </xdr:cNvPr>
        <xdr:cNvSpPr/>
      </xdr:nvSpPr>
      <xdr:spPr>
        <a:xfrm>
          <a:off x="12058650" y="304800"/>
          <a:ext cx="843873" cy="400050"/>
        </a:xfrm>
        <a:prstGeom prst="roundRect">
          <a:avLst/>
        </a:prstGeom>
        <a:gradFill flip="none" rotWithShape="1">
          <a:gsLst>
            <a:gs pos="25000">
              <a:srgbClr val="9954CC"/>
            </a:gs>
            <a:gs pos="80000">
              <a:schemeClr val="bg1">
                <a:lumMod val="95000"/>
                <a:shade val="67500"/>
                <a:satMod val="115000"/>
              </a:schemeClr>
            </a:gs>
            <a:gs pos="97000">
              <a:schemeClr val="bg1">
                <a:lumMod val="95000"/>
                <a:shade val="100000"/>
                <a:satMod val="115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latin typeface="Tahoma" panose="020B0604030504040204" pitchFamily="34" charset="0"/>
              <a:ea typeface="Tahoma" panose="020B0604030504040204" pitchFamily="34" charset="0"/>
              <a:cs typeface="Tahoma" panose="020B0604030504040204" pitchFamily="34" charset="0"/>
            </a:rPr>
            <a:t>SPJ 5</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I70"/>
  <sheetViews>
    <sheetView topLeftCell="A48" workbookViewId="0">
      <selection activeCell="G82" sqref="G82"/>
    </sheetView>
  </sheetViews>
  <sheetFormatPr defaultRowHeight="15" x14ac:dyDescent="0.25"/>
  <cols>
    <col min="1" max="1" width="4.85546875" customWidth="1"/>
    <col min="3" max="3" width="11.42578125" customWidth="1"/>
    <col min="4" max="4" width="20" customWidth="1"/>
    <col min="7" max="7" width="12.7109375" customWidth="1"/>
    <col min="8" max="8" width="10.140625" customWidth="1"/>
    <col min="9" max="9" width="11.42578125" customWidth="1"/>
  </cols>
  <sheetData>
    <row r="1" spans="1:9" x14ac:dyDescent="0.25">
      <c r="A1" s="174" t="s">
        <v>275</v>
      </c>
      <c r="B1" s="174"/>
      <c r="C1" s="174"/>
      <c r="D1" s="174"/>
      <c r="E1" s="174"/>
      <c r="F1" s="174"/>
      <c r="G1" s="174"/>
      <c r="H1" s="174"/>
      <c r="I1" s="174"/>
    </row>
    <row r="2" spans="1:9" x14ac:dyDescent="0.25">
      <c r="A2" s="174" t="s">
        <v>276</v>
      </c>
      <c r="B2" s="174"/>
      <c r="C2" s="174"/>
      <c r="D2" s="174"/>
      <c r="E2" s="174"/>
      <c r="F2" s="174"/>
      <c r="G2" s="174"/>
      <c r="H2" s="174"/>
      <c r="I2" s="174"/>
    </row>
    <row r="3" spans="1:9" x14ac:dyDescent="0.25">
      <c r="A3" s="87"/>
      <c r="B3" s="87"/>
      <c r="C3" s="87"/>
      <c r="D3" s="87"/>
      <c r="E3" s="87"/>
      <c r="F3" s="87"/>
      <c r="G3" s="87"/>
      <c r="H3" s="87"/>
      <c r="I3" s="87"/>
    </row>
    <row r="4" spans="1:9" x14ac:dyDescent="0.25">
      <c r="A4" s="88">
        <v>1</v>
      </c>
      <c r="B4" s="89" t="s">
        <v>277</v>
      </c>
      <c r="C4" s="89"/>
      <c r="D4" s="89" t="s">
        <v>278</v>
      </c>
      <c r="E4" s="89"/>
      <c r="F4" s="89"/>
      <c r="G4" s="89"/>
      <c r="H4" s="87"/>
      <c r="I4" s="87"/>
    </row>
    <row r="5" spans="1:9" x14ac:dyDescent="0.25">
      <c r="A5" s="88">
        <v>2</v>
      </c>
      <c r="B5" s="89" t="s">
        <v>279</v>
      </c>
      <c r="C5" s="89"/>
      <c r="D5" s="89" t="s">
        <v>280</v>
      </c>
      <c r="E5" s="89"/>
      <c r="F5" s="89"/>
      <c r="G5" s="89"/>
      <c r="H5" s="87"/>
      <c r="I5" s="87"/>
    </row>
    <row r="6" spans="1:9" x14ac:dyDescent="0.25">
      <c r="A6" s="88">
        <v>3</v>
      </c>
      <c r="B6" s="89" t="s">
        <v>281</v>
      </c>
      <c r="C6" s="89"/>
      <c r="D6" s="89" t="s">
        <v>282</v>
      </c>
      <c r="E6" s="89"/>
      <c r="F6" s="89"/>
      <c r="G6" s="89"/>
      <c r="H6" s="87"/>
      <c r="I6" s="87"/>
    </row>
    <row r="7" spans="1:9" x14ac:dyDescent="0.25">
      <c r="A7" s="88">
        <v>4</v>
      </c>
      <c r="B7" s="89" t="s">
        <v>283</v>
      </c>
      <c r="C7" s="89"/>
      <c r="D7" s="89" t="s">
        <v>284</v>
      </c>
      <c r="E7" s="89"/>
      <c r="F7" s="89"/>
      <c r="G7" s="89"/>
      <c r="H7" s="87"/>
      <c r="I7" s="87"/>
    </row>
    <row r="8" spans="1:9" x14ac:dyDescent="0.25">
      <c r="A8" s="90"/>
      <c r="B8" s="90"/>
      <c r="C8" s="90"/>
      <c r="D8" s="91"/>
      <c r="E8" s="90"/>
      <c r="F8" s="90"/>
      <c r="G8" s="90"/>
      <c r="H8" s="90" t="s">
        <v>285</v>
      </c>
      <c r="I8" s="90"/>
    </row>
    <row r="9" spans="1:9" x14ac:dyDescent="0.25">
      <c r="A9" s="90"/>
      <c r="B9" s="90"/>
      <c r="C9" s="90"/>
      <c r="D9" s="90"/>
      <c r="E9" s="90"/>
      <c r="F9" s="90"/>
      <c r="G9" s="90"/>
      <c r="H9" s="90"/>
      <c r="I9" s="90"/>
    </row>
    <row r="10" spans="1:9" x14ac:dyDescent="0.25">
      <c r="A10" s="90" t="s">
        <v>286</v>
      </c>
      <c r="B10" s="90"/>
      <c r="C10" s="90"/>
      <c r="D10" s="90"/>
      <c r="E10" s="90"/>
      <c r="F10" s="90"/>
      <c r="G10" s="90"/>
      <c r="H10" s="90"/>
      <c r="I10" s="90"/>
    </row>
    <row r="11" spans="1:9" x14ac:dyDescent="0.25">
      <c r="A11" s="90" t="s">
        <v>287</v>
      </c>
      <c r="B11" s="90"/>
      <c r="C11" s="90"/>
      <c r="D11" s="90"/>
      <c r="E11" s="90"/>
      <c r="F11" s="90"/>
      <c r="G11" s="90"/>
      <c r="H11" s="90"/>
      <c r="I11" s="90"/>
    </row>
    <row r="12" spans="1:9" x14ac:dyDescent="0.25">
      <c r="A12" s="90" t="s">
        <v>288</v>
      </c>
      <c r="B12" s="90"/>
      <c r="C12" s="90"/>
      <c r="D12" s="90"/>
      <c r="E12" s="90"/>
      <c r="F12" s="90"/>
      <c r="G12" s="90"/>
      <c r="H12" s="90"/>
      <c r="I12" s="90"/>
    </row>
    <row r="13" spans="1:9" x14ac:dyDescent="0.25">
      <c r="A13" s="90" t="s">
        <v>289</v>
      </c>
      <c r="B13" s="90"/>
      <c r="C13" s="90"/>
      <c r="D13" s="90"/>
      <c r="E13" s="90"/>
      <c r="F13" s="90"/>
      <c r="G13" s="90"/>
      <c r="H13" s="90"/>
      <c r="I13" s="90"/>
    </row>
    <row r="14" spans="1:9" x14ac:dyDescent="0.25">
      <c r="A14" s="90"/>
      <c r="B14" s="90"/>
      <c r="C14" s="90"/>
      <c r="D14" s="90"/>
      <c r="E14" s="90"/>
      <c r="F14" s="90"/>
      <c r="G14" s="90"/>
      <c r="H14" s="90"/>
      <c r="I14" s="90"/>
    </row>
    <row r="15" spans="1:9" x14ac:dyDescent="0.25">
      <c r="A15" s="92"/>
      <c r="B15" s="93"/>
      <c r="C15" s="93"/>
      <c r="D15" s="93"/>
      <c r="E15" s="175" t="s">
        <v>290</v>
      </c>
      <c r="F15" s="176"/>
      <c r="G15" s="93"/>
      <c r="H15" s="175" t="s">
        <v>291</v>
      </c>
      <c r="I15" s="176"/>
    </row>
    <row r="16" spans="1:9" x14ac:dyDescent="0.25">
      <c r="A16" s="94" t="s">
        <v>292</v>
      </c>
      <c r="B16" s="95" t="s">
        <v>293</v>
      </c>
      <c r="C16" s="95" t="s">
        <v>294</v>
      </c>
      <c r="D16" s="95" t="s">
        <v>295</v>
      </c>
      <c r="E16" s="96"/>
      <c r="F16" s="97"/>
      <c r="G16" s="95" t="s">
        <v>7</v>
      </c>
      <c r="H16" s="177" t="s">
        <v>296</v>
      </c>
      <c r="I16" s="178"/>
    </row>
    <row r="17" spans="1:9" x14ac:dyDescent="0.25">
      <c r="A17" s="96"/>
      <c r="B17" s="98"/>
      <c r="C17" s="98"/>
      <c r="D17" s="98"/>
      <c r="E17" s="99" t="s">
        <v>297</v>
      </c>
      <c r="F17" s="99" t="s">
        <v>298</v>
      </c>
      <c r="G17" s="98"/>
      <c r="H17" s="99" t="s">
        <v>299</v>
      </c>
      <c r="I17" s="99" t="s">
        <v>300</v>
      </c>
    </row>
    <row r="18" spans="1:9" x14ac:dyDescent="0.25">
      <c r="A18" s="100" t="s">
        <v>301</v>
      </c>
      <c r="B18" s="100" t="s">
        <v>302</v>
      </c>
      <c r="C18" s="100" t="s">
        <v>303</v>
      </c>
      <c r="D18" s="100" t="s">
        <v>304</v>
      </c>
      <c r="E18" s="100" t="s">
        <v>305</v>
      </c>
      <c r="F18" s="100" t="s">
        <v>306</v>
      </c>
      <c r="G18" s="100" t="s">
        <v>307</v>
      </c>
      <c r="H18" s="100" t="s">
        <v>308</v>
      </c>
      <c r="I18" s="100" t="s">
        <v>309</v>
      </c>
    </row>
    <row r="19" spans="1:9" ht="90" x14ac:dyDescent="0.25">
      <c r="A19" s="101">
        <v>1</v>
      </c>
      <c r="B19" s="102">
        <v>525113</v>
      </c>
      <c r="C19" s="103" t="s">
        <v>310</v>
      </c>
      <c r="D19" s="103" t="s">
        <v>311</v>
      </c>
      <c r="E19" s="104">
        <v>43893</v>
      </c>
      <c r="F19" s="105"/>
      <c r="G19" s="106">
        <v>800000</v>
      </c>
      <c r="H19" s="106">
        <v>0</v>
      </c>
      <c r="I19" s="106">
        <v>80000</v>
      </c>
    </row>
    <row r="20" spans="1:9" ht="90" x14ac:dyDescent="0.25">
      <c r="A20" s="107">
        <v>2</v>
      </c>
      <c r="B20" s="108"/>
      <c r="C20" s="103" t="s">
        <v>310</v>
      </c>
      <c r="D20" s="103" t="s">
        <v>312</v>
      </c>
      <c r="E20" s="104">
        <v>43986</v>
      </c>
      <c r="F20" s="105"/>
      <c r="G20" s="106">
        <v>1400000</v>
      </c>
      <c r="H20" s="106">
        <v>0</v>
      </c>
      <c r="I20" s="106">
        <v>140000</v>
      </c>
    </row>
    <row r="21" spans="1:9" ht="90" x14ac:dyDescent="0.25">
      <c r="A21" s="107">
        <v>3</v>
      </c>
      <c r="B21" s="108"/>
      <c r="C21" s="103" t="s">
        <v>313</v>
      </c>
      <c r="D21" s="103" t="s">
        <v>314</v>
      </c>
      <c r="E21" s="104">
        <v>43926</v>
      </c>
      <c r="F21" s="105"/>
      <c r="G21" s="106">
        <v>200000</v>
      </c>
      <c r="H21" s="106">
        <v>0</v>
      </c>
      <c r="I21" s="106">
        <v>20000</v>
      </c>
    </row>
    <row r="22" spans="1:9" ht="90" x14ac:dyDescent="0.25">
      <c r="A22" s="107">
        <v>4</v>
      </c>
      <c r="B22" s="108"/>
      <c r="C22" s="103" t="s">
        <v>310</v>
      </c>
      <c r="D22" s="103" t="s">
        <v>315</v>
      </c>
      <c r="E22" s="104">
        <v>43893</v>
      </c>
      <c r="F22" s="105"/>
      <c r="G22" s="106">
        <v>800000</v>
      </c>
      <c r="H22" s="106">
        <v>0</v>
      </c>
      <c r="I22" s="106">
        <v>80000</v>
      </c>
    </row>
    <row r="23" spans="1:9" ht="90" x14ac:dyDescent="0.25">
      <c r="A23" s="107">
        <v>5</v>
      </c>
      <c r="B23" s="108"/>
      <c r="C23" s="103" t="s">
        <v>310</v>
      </c>
      <c r="D23" s="103" t="s">
        <v>316</v>
      </c>
      <c r="E23" s="104">
        <v>43986</v>
      </c>
      <c r="F23" s="105"/>
      <c r="G23" s="106">
        <v>1200000</v>
      </c>
      <c r="H23" s="106">
        <v>0</v>
      </c>
      <c r="I23" s="106">
        <v>120000</v>
      </c>
    </row>
    <row r="24" spans="1:9" ht="90" x14ac:dyDescent="0.25">
      <c r="A24" s="107">
        <v>6</v>
      </c>
      <c r="B24" s="108"/>
      <c r="C24" s="103" t="s">
        <v>317</v>
      </c>
      <c r="D24" s="103" t="s">
        <v>318</v>
      </c>
      <c r="E24" s="104">
        <v>43923</v>
      </c>
      <c r="F24" s="105"/>
      <c r="G24" s="106">
        <v>1400000</v>
      </c>
      <c r="H24" s="106">
        <v>0</v>
      </c>
      <c r="I24" s="106">
        <v>140000</v>
      </c>
    </row>
    <row r="25" spans="1:9" ht="90" x14ac:dyDescent="0.25">
      <c r="A25" s="107">
        <v>7</v>
      </c>
      <c r="B25" s="108"/>
      <c r="C25" s="103" t="s">
        <v>317</v>
      </c>
      <c r="D25" s="103" t="s">
        <v>319</v>
      </c>
      <c r="E25" s="104">
        <v>43926</v>
      </c>
      <c r="F25" s="105"/>
      <c r="G25" s="106">
        <v>400000</v>
      </c>
      <c r="H25" s="106">
        <v>0</v>
      </c>
      <c r="I25" s="106">
        <v>40000</v>
      </c>
    </row>
    <row r="26" spans="1:9" ht="90" x14ac:dyDescent="0.25">
      <c r="A26" s="107">
        <v>8</v>
      </c>
      <c r="B26" s="108"/>
      <c r="C26" s="103" t="s">
        <v>320</v>
      </c>
      <c r="D26" s="103" t="s">
        <v>321</v>
      </c>
      <c r="E26" s="104">
        <v>43923</v>
      </c>
      <c r="F26" s="105"/>
      <c r="G26" s="106">
        <v>1400000</v>
      </c>
      <c r="H26" s="106">
        <v>0</v>
      </c>
      <c r="I26" s="106">
        <v>140000</v>
      </c>
    </row>
    <row r="27" spans="1:9" x14ac:dyDescent="0.25">
      <c r="A27" s="101"/>
      <c r="B27" s="101" t="s">
        <v>47</v>
      </c>
      <c r="C27" s="103"/>
      <c r="D27" s="103"/>
      <c r="E27" s="104"/>
      <c r="F27" s="105"/>
      <c r="G27" s="106">
        <f>SUM(G19:G26)</f>
        <v>7600000</v>
      </c>
      <c r="H27" s="106">
        <v>0</v>
      </c>
      <c r="I27" s="106">
        <f>SUM(I19:I26)</f>
        <v>760000</v>
      </c>
    </row>
    <row r="28" spans="1:9" x14ac:dyDescent="0.25">
      <c r="A28" s="109"/>
      <c r="B28" s="110"/>
      <c r="C28" s="111"/>
      <c r="D28" s="111"/>
      <c r="E28" s="112"/>
      <c r="F28" s="113"/>
      <c r="G28" s="114"/>
      <c r="H28" s="114"/>
      <c r="I28" s="114"/>
    </row>
    <row r="29" spans="1:9" x14ac:dyDescent="0.25">
      <c r="A29" s="109"/>
      <c r="B29" s="110"/>
      <c r="C29" s="111"/>
      <c r="D29" s="111"/>
      <c r="E29" s="112"/>
      <c r="F29" s="113"/>
      <c r="G29" s="114"/>
      <c r="H29" s="114"/>
      <c r="I29" s="114"/>
    </row>
    <row r="30" spans="1:9" x14ac:dyDescent="0.25">
      <c r="A30" s="109"/>
      <c r="B30" s="110"/>
      <c r="C30" s="111"/>
      <c r="D30" s="111"/>
      <c r="E30" s="112"/>
      <c r="F30" s="113"/>
      <c r="G30" s="114"/>
      <c r="H30" s="114"/>
      <c r="I30" s="114"/>
    </row>
    <row r="31" spans="1:9" x14ac:dyDescent="0.25">
      <c r="A31" s="109"/>
      <c r="B31" s="110"/>
      <c r="C31" s="111"/>
      <c r="D31" s="111"/>
      <c r="E31" s="112"/>
      <c r="F31" s="113"/>
      <c r="G31" s="114"/>
      <c r="H31" s="114"/>
      <c r="I31" s="114"/>
    </row>
    <row r="32" spans="1:9" x14ac:dyDescent="0.25">
      <c r="A32" s="101"/>
      <c r="B32" s="101" t="s">
        <v>49</v>
      </c>
      <c r="C32" s="103"/>
      <c r="D32" s="103"/>
      <c r="E32" s="104"/>
      <c r="F32" s="105"/>
      <c r="G32" s="106">
        <v>7600000</v>
      </c>
      <c r="H32" s="106">
        <v>0</v>
      </c>
      <c r="I32" s="106">
        <v>760000</v>
      </c>
    </row>
    <row r="33" spans="1:9" ht="90" x14ac:dyDescent="0.25">
      <c r="A33" s="107">
        <v>9</v>
      </c>
      <c r="B33" s="108"/>
      <c r="C33" s="103" t="s">
        <v>320</v>
      </c>
      <c r="D33" s="103" t="s">
        <v>322</v>
      </c>
      <c r="E33" s="104">
        <v>43893</v>
      </c>
      <c r="F33" s="105"/>
      <c r="G33" s="106">
        <v>3200000</v>
      </c>
      <c r="H33" s="106">
        <v>0</v>
      </c>
      <c r="I33" s="106">
        <v>320000</v>
      </c>
    </row>
    <row r="34" spans="1:9" ht="90" x14ac:dyDescent="0.25">
      <c r="A34" s="107">
        <v>10</v>
      </c>
      <c r="B34" s="108"/>
      <c r="C34" s="103" t="s">
        <v>323</v>
      </c>
      <c r="D34" s="103" t="s">
        <v>324</v>
      </c>
      <c r="E34" s="104">
        <v>43986</v>
      </c>
      <c r="F34" s="105"/>
      <c r="G34" s="106">
        <v>1000000</v>
      </c>
      <c r="H34" s="106">
        <v>0</v>
      </c>
      <c r="I34" s="106">
        <v>100000</v>
      </c>
    </row>
    <row r="35" spans="1:9" ht="90" x14ac:dyDescent="0.25">
      <c r="A35" s="107">
        <v>11</v>
      </c>
      <c r="B35" s="108"/>
      <c r="C35" s="103" t="s">
        <v>323</v>
      </c>
      <c r="D35" s="103" t="s">
        <v>325</v>
      </c>
      <c r="E35" s="104">
        <v>43926</v>
      </c>
      <c r="F35" s="105"/>
      <c r="G35" s="106">
        <v>2600000</v>
      </c>
      <c r="H35" s="106">
        <v>0</v>
      </c>
      <c r="I35" s="106">
        <v>260000</v>
      </c>
    </row>
    <row r="36" spans="1:9" ht="90" x14ac:dyDescent="0.25">
      <c r="A36" s="107">
        <v>12</v>
      </c>
      <c r="B36" s="108"/>
      <c r="C36" s="103" t="s">
        <v>326</v>
      </c>
      <c r="D36" s="103" t="s">
        <v>327</v>
      </c>
      <c r="E36" s="115">
        <v>43923</v>
      </c>
      <c r="F36" s="105"/>
      <c r="G36" s="106">
        <v>800000</v>
      </c>
      <c r="H36" s="106">
        <v>0</v>
      </c>
      <c r="I36" s="106">
        <v>80000</v>
      </c>
    </row>
    <row r="37" spans="1:9" ht="90" x14ac:dyDescent="0.25">
      <c r="A37" s="107">
        <v>13</v>
      </c>
      <c r="B37" s="108"/>
      <c r="C37" s="103" t="s">
        <v>320</v>
      </c>
      <c r="D37" s="103" t="s">
        <v>328</v>
      </c>
      <c r="E37" s="104">
        <v>43893</v>
      </c>
      <c r="F37" s="105"/>
      <c r="G37" s="106">
        <v>3600000</v>
      </c>
      <c r="H37" s="106">
        <v>0</v>
      </c>
      <c r="I37" s="106">
        <v>360000</v>
      </c>
    </row>
    <row r="38" spans="1:9" ht="90" x14ac:dyDescent="0.25">
      <c r="A38" s="107">
        <v>14</v>
      </c>
      <c r="B38" s="108"/>
      <c r="C38" s="103" t="s">
        <v>329</v>
      </c>
      <c r="D38" s="103" t="s">
        <v>330</v>
      </c>
      <c r="E38" s="104">
        <v>43986</v>
      </c>
      <c r="F38" s="105"/>
      <c r="G38" s="106">
        <v>1400000</v>
      </c>
      <c r="H38" s="106">
        <v>0</v>
      </c>
      <c r="I38" s="106">
        <v>140000</v>
      </c>
    </row>
    <row r="39" spans="1:9" ht="90" x14ac:dyDescent="0.25">
      <c r="A39" s="107">
        <v>15</v>
      </c>
      <c r="B39" s="108"/>
      <c r="C39" s="103" t="s">
        <v>329</v>
      </c>
      <c r="D39" s="103" t="s">
        <v>331</v>
      </c>
      <c r="E39" s="104">
        <v>43926</v>
      </c>
      <c r="F39" s="105"/>
      <c r="G39" s="106">
        <v>2200000</v>
      </c>
      <c r="H39" s="106">
        <v>0</v>
      </c>
      <c r="I39" s="106">
        <v>220000</v>
      </c>
    </row>
    <row r="40" spans="1:9" ht="90" x14ac:dyDescent="0.25">
      <c r="A40" s="107">
        <v>16</v>
      </c>
      <c r="B40" s="108"/>
      <c r="C40" s="103" t="s">
        <v>332</v>
      </c>
      <c r="D40" s="103" t="s">
        <v>333</v>
      </c>
      <c r="E40" s="104">
        <v>43893</v>
      </c>
      <c r="F40" s="105"/>
      <c r="G40" s="106">
        <v>1000000</v>
      </c>
      <c r="H40" s="106">
        <v>0</v>
      </c>
      <c r="I40" s="106">
        <v>100000</v>
      </c>
    </row>
    <row r="41" spans="1:9" ht="90" x14ac:dyDescent="0.25">
      <c r="A41" s="107">
        <v>17</v>
      </c>
      <c r="B41" s="108"/>
      <c r="C41" s="103" t="s">
        <v>334</v>
      </c>
      <c r="D41" s="103" t="s">
        <v>335</v>
      </c>
      <c r="E41" s="104">
        <v>43926</v>
      </c>
      <c r="F41" s="105"/>
      <c r="G41" s="106">
        <v>2200000</v>
      </c>
      <c r="H41" s="106">
        <v>0</v>
      </c>
      <c r="I41" s="106">
        <v>220000</v>
      </c>
    </row>
    <row r="42" spans="1:9" ht="90" x14ac:dyDescent="0.25">
      <c r="A42" s="107">
        <v>18</v>
      </c>
      <c r="B42" s="108"/>
      <c r="C42" s="103" t="s">
        <v>310</v>
      </c>
      <c r="D42" s="103" t="s">
        <v>336</v>
      </c>
      <c r="E42" s="104">
        <v>43893</v>
      </c>
      <c r="F42" s="105"/>
      <c r="G42" s="106">
        <v>400000</v>
      </c>
      <c r="H42" s="106">
        <v>0</v>
      </c>
      <c r="I42" s="106">
        <v>40000</v>
      </c>
    </row>
    <row r="43" spans="1:9" x14ac:dyDescent="0.25">
      <c r="A43" s="101"/>
      <c r="B43" s="101" t="s">
        <v>47</v>
      </c>
      <c r="C43" s="103"/>
      <c r="D43" s="103"/>
      <c r="E43" s="104"/>
      <c r="F43" s="105"/>
      <c r="G43" s="106">
        <f>SUM(G32:G42)</f>
        <v>26000000</v>
      </c>
      <c r="H43" s="106">
        <v>0</v>
      </c>
      <c r="I43" s="106">
        <f>SUM(I32:I42)</f>
        <v>2600000</v>
      </c>
    </row>
    <row r="44" spans="1:9" x14ac:dyDescent="0.25">
      <c r="A44" s="109"/>
      <c r="B44" s="110"/>
      <c r="C44" s="111"/>
      <c r="D44" s="111"/>
      <c r="E44" s="112"/>
      <c r="F44" s="113"/>
      <c r="G44" s="114"/>
      <c r="H44" s="114"/>
      <c r="I44" s="114"/>
    </row>
    <row r="45" spans="1:9" x14ac:dyDescent="0.25">
      <c r="A45" s="109"/>
      <c r="B45" s="110"/>
      <c r="C45" s="111"/>
      <c r="D45" s="111"/>
      <c r="E45" s="112"/>
      <c r="F45" s="113"/>
      <c r="G45" s="114"/>
      <c r="H45" s="114"/>
      <c r="I45" s="114"/>
    </row>
    <row r="46" spans="1:9" x14ac:dyDescent="0.25">
      <c r="A46" s="109"/>
      <c r="B46" s="110"/>
      <c r="C46" s="111"/>
      <c r="D46" s="111"/>
      <c r="E46" s="112"/>
      <c r="F46" s="113"/>
      <c r="G46" s="114"/>
      <c r="H46" s="114"/>
      <c r="I46" s="114"/>
    </row>
    <row r="47" spans="1:9" x14ac:dyDescent="0.25">
      <c r="A47" s="109"/>
      <c r="B47" s="110"/>
      <c r="C47" s="111"/>
      <c r="D47" s="111"/>
      <c r="E47" s="112"/>
      <c r="F47" s="113"/>
      <c r="G47" s="114"/>
      <c r="H47" s="114"/>
      <c r="I47" s="114"/>
    </row>
    <row r="48" spans="1:9" x14ac:dyDescent="0.25">
      <c r="A48" s="109"/>
      <c r="B48" s="110"/>
      <c r="C48" s="111"/>
      <c r="D48" s="111"/>
      <c r="E48" s="112"/>
      <c r="F48" s="113"/>
      <c r="G48" s="114"/>
      <c r="H48" s="114"/>
      <c r="I48" s="114"/>
    </row>
    <row r="49" spans="1:9" x14ac:dyDescent="0.25">
      <c r="A49" s="109"/>
      <c r="B49" s="110"/>
      <c r="C49" s="111"/>
      <c r="D49" s="111"/>
      <c r="E49" s="112"/>
      <c r="F49" s="113"/>
      <c r="G49" s="114"/>
      <c r="H49" s="114"/>
      <c r="I49" s="114"/>
    </row>
    <row r="50" spans="1:9" x14ac:dyDescent="0.25">
      <c r="A50" s="101"/>
      <c r="B50" s="101" t="s">
        <v>49</v>
      </c>
      <c r="C50" s="103"/>
      <c r="D50" s="103"/>
      <c r="E50" s="104"/>
      <c r="F50" s="105"/>
      <c r="G50" s="106">
        <f>G43</f>
        <v>26000000</v>
      </c>
      <c r="H50" s="106">
        <v>0</v>
      </c>
      <c r="I50" s="106">
        <v>2700000</v>
      </c>
    </row>
    <row r="51" spans="1:9" ht="90" x14ac:dyDescent="0.25">
      <c r="A51" s="107">
        <v>19</v>
      </c>
      <c r="B51" s="108"/>
      <c r="C51" s="103" t="s">
        <v>334</v>
      </c>
      <c r="D51" s="103" t="s">
        <v>337</v>
      </c>
      <c r="E51" s="104">
        <v>43926</v>
      </c>
      <c r="F51" s="105"/>
      <c r="G51" s="106">
        <v>2800000</v>
      </c>
      <c r="H51" s="106">
        <v>0</v>
      </c>
      <c r="I51" s="106">
        <v>280000</v>
      </c>
    </row>
    <row r="52" spans="1:9" ht="90" x14ac:dyDescent="0.25">
      <c r="A52" s="107">
        <v>20</v>
      </c>
      <c r="B52" s="108"/>
      <c r="C52" s="103" t="s">
        <v>338</v>
      </c>
      <c r="D52" s="103" t="s">
        <v>339</v>
      </c>
      <c r="E52" s="104">
        <v>43923</v>
      </c>
      <c r="F52" s="105"/>
      <c r="G52" s="106">
        <v>800000</v>
      </c>
      <c r="H52" s="106">
        <v>0</v>
      </c>
      <c r="I52" s="106">
        <v>80000</v>
      </c>
    </row>
    <row r="53" spans="1:9" ht="90" x14ac:dyDescent="0.25">
      <c r="A53" s="107">
        <v>21</v>
      </c>
      <c r="B53" s="108"/>
      <c r="C53" s="103" t="s">
        <v>338</v>
      </c>
      <c r="D53" s="103" t="s">
        <v>340</v>
      </c>
      <c r="E53" s="104">
        <v>43893</v>
      </c>
      <c r="F53" s="105"/>
      <c r="G53" s="106">
        <v>2200000</v>
      </c>
      <c r="H53" s="106">
        <v>0</v>
      </c>
      <c r="I53" s="106">
        <v>220000</v>
      </c>
    </row>
    <row r="54" spans="1:9" ht="90" x14ac:dyDescent="0.25">
      <c r="A54" s="107">
        <v>22</v>
      </c>
      <c r="B54" s="108"/>
      <c r="C54" s="103" t="s">
        <v>338</v>
      </c>
      <c r="D54" s="103" t="s">
        <v>341</v>
      </c>
      <c r="E54" s="104">
        <v>43986</v>
      </c>
      <c r="F54" s="105"/>
      <c r="G54" s="106">
        <v>600000</v>
      </c>
      <c r="H54" s="106">
        <v>0</v>
      </c>
      <c r="I54" s="106">
        <v>60000</v>
      </c>
    </row>
    <row r="55" spans="1:9" ht="90" x14ac:dyDescent="0.25">
      <c r="A55" s="107">
        <v>23</v>
      </c>
      <c r="B55" s="108"/>
      <c r="C55" s="103" t="s">
        <v>338</v>
      </c>
      <c r="D55" s="103" t="s">
        <v>342</v>
      </c>
      <c r="E55" s="104">
        <v>43926</v>
      </c>
      <c r="F55" s="105"/>
      <c r="G55" s="106">
        <v>2000000</v>
      </c>
      <c r="H55" s="106">
        <v>0</v>
      </c>
      <c r="I55" s="106">
        <v>200000</v>
      </c>
    </row>
    <row r="56" spans="1:9" ht="90" x14ac:dyDescent="0.25">
      <c r="A56" s="107">
        <v>24</v>
      </c>
      <c r="B56" s="108"/>
      <c r="C56" s="103" t="s">
        <v>338</v>
      </c>
      <c r="D56" s="103" t="s">
        <v>343</v>
      </c>
      <c r="E56" s="104">
        <v>43923</v>
      </c>
      <c r="F56" s="105"/>
      <c r="G56" s="106">
        <v>600000</v>
      </c>
      <c r="H56" s="106">
        <v>0</v>
      </c>
      <c r="I56" s="106">
        <v>60000</v>
      </c>
    </row>
    <row r="57" spans="1:9" ht="90" x14ac:dyDescent="0.25">
      <c r="A57" s="107">
        <v>25</v>
      </c>
      <c r="B57" s="108"/>
      <c r="C57" s="103" t="s">
        <v>338</v>
      </c>
      <c r="D57" s="103" t="s">
        <v>344</v>
      </c>
      <c r="E57" s="104">
        <v>43926</v>
      </c>
      <c r="F57" s="105"/>
      <c r="G57" s="106">
        <v>2200000</v>
      </c>
      <c r="H57" s="106">
        <v>0</v>
      </c>
      <c r="I57" s="106">
        <v>220000</v>
      </c>
    </row>
    <row r="58" spans="1:9" ht="90" x14ac:dyDescent="0.25">
      <c r="A58" s="107">
        <v>26</v>
      </c>
      <c r="B58" s="108"/>
      <c r="C58" s="103" t="s">
        <v>338</v>
      </c>
      <c r="D58" s="103" t="s">
        <v>345</v>
      </c>
      <c r="E58" s="104">
        <v>43986</v>
      </c>
      <c r="F58" s="105"/>
      <c r="G58" s="106">
        <v>800000</v>
      </c>
      <c r="H58" s="106">
        <v>0</v>
      </c>
      <c r="I58" s="106">
        <v>80000</v>
      </c>
    </row>
    <row r="59" spans="1:9" ht="90" x14ac:dyDescent="0.25">
      <c r="A59" s="107">
        <v>27</v>
      </c>
      <c r="B59" s="108"/>
      <c r="C59" s="103" t="s">
        <v>338</v>
      </c>
      <c r="D59" s="103" t="s">
        <v>346</v>
      </c>
      <c r="E59" s="104">
        <v>43926</v>
      </c>
      <c r="F59" s="105"/>
      <c r="G59" s="106">
        <v>2800000</v>
      </c>
      <c r="H59" s="106">
        <v>0</v>
      </c>
      <c r="I59" s="106">
        <v>280000</v>
      </c>
    </row>
    <row r="60" spans="1:9" x14ac:dyDescent="0.25">
      <c r="A60" s="101"/>
      <c r="B60" s="101" t="s">
        <v>347</v>
      </c>
      <c r="C60" s="103"/>
      <c r="D60" s="103"/>
      <c r="E60" s="104"/>
      <c r="F60" s="105"/>
      <c r="G60" s="106">
        <f>SUM(G50:G59)</f>
        <v>40800000</v>
      </c>
      <c r="H60" s="106">
        <v>0</v>
      </c>
      <c r="I60" s="106">
        <f>SUM(I50:I59)</f>
        <v>4180000</v>
      </c>
    </row>
    <row r="61" spans="1:9" x14ac:dyDescent="0.25">
      <c r="A61" s="89" t="s">
        <v>348</v>
      </c>
      <c r="B61" s="89"/>
      <c r="C61" s="89"/>
      <c r="D61" s="89"/>
      <c r="E61" s="89"/>
      <c r="F61" s="89"/>
      <c r="G61" s="89"/>
      <c r="H61" s="89"/>
      <c r="I61" s="89"/>
    </row>
    <row r="62" spans="1:9" x14ac:dyDescent="0.25">
      <c r="A62" s="89" t="s">
        <v>349</v>
      </c>
      <c r="B62" s="89"/>
      <c r="C62" s="89"/>
      <c r="D62" s="89"/>
      <c r="E62" s="89"/>
      <c r="F62" s="89"/>
      <c r="G62" s="89"/>
      <c r="H62" s="89"/>
      <c r="I62" s="89"/>
    </row>
    <row r="63" spans="1:9" x14ac:dyDescent="0.25">
      <c r="A63" s="89"/>
      <c r="B63" s="89"/>
      <c r="C63" s="89"/>
      <c r="D63" s="89"/>
      <c r="E63" s="89"/>
      <c r="F63" s="89"/>
      <c r="G63" s="89"/>
      <c r="H63" s="89"/>
      <c r="I63" s="89"/>
    </row>
    <row r="64" spans="1:9" x14ac:dyDescent="0.25">
      <c r="A64" s="89" t="s">
        <v>350</v>
      </c>
      <c r="B64" s="89"/>
      <c r="C64" s="89"/>
      <c r="D64" s="89"/>
      <c r="E64" s="89"/>
      <c r="F64" s="89"/>
      <c r="G64" s="89"/>
      <c r="H64" s="89"/>
      <c r="I64" s="89"/>
    </row>
    <row r="65" spans="1:9" x14ac:dyDescent="0.25">
      <c r="A65" s="89" t="s">
        <v>351</v>
      </c>
      <c r="B65" s="89"/>
      <c r="C65" s="89"/>
      <c r="D65" s="89"/>
      <c r="E65" s="89"/>
      <c r="F65" s="89"/>
      <c r="G65" s="173" t="s">
        <v>352</v>
      </c>
      <c r="H65" s="173"/>
      <c r="I65" s="173"/>
    </row>
    <row r="66" spans="1:9" x14ac:dyDescent="0.25">
      <c r="A66" s="89"/>
      <c r="B66" s="89"/>
      <c r="C66" s="89"/>
      <c r="D66" s="89"/>
      <c r="E66" s="89"/>
      <c r="F66" s="89"/>
      <c r="G66" s="89"/>
      <c r="H66" s="89"/>
      <c r="I66" s="89"/>
    </row>
    <row r="67" spans="1:9" x14ac:dyDescent="0.25">
      <c r="A67" s="89"/>
      <c r="B67" s="89"/>
      <c r="C67" s="89"/>
      <c r="D67" s="89"/>
      <c r="E67" s="89"/>
      <c r="F67" s="89"/>
      <c r="G67" s="89"/>
      <c r="H67" s="89"/>
      <c r="I67" s="89"/>
    </row>
    <row r="68" spans="1:9" x14ac:dyDescent="0.25">
      <c r="A68" s="116" t="s">
        <v>353</v>
      </c>
      <c r="B68" s="116"/>
      <c r="C68" s="116"/>
      <c r="D68" s="89"/>
      <c r="E68" s="89"/>
      <c r="F68" s="89"/>
      <c r="G68" s="172" t="s">
        <v>354</v>
      </c>
      <c r="H68" s="172"/>
      <c r="I68" s="172"/>
    </row>
    <row r="69" spans="1:9" x14ac:dyDescent="0.25">
      <c r="A69" s="89" t="s">
        <v>355</v>
      </c>
      <c r="B69" s="89"/>
      <c r="C69" s="89"/>
      <c r="D69" s="89"/>
      <c r="E69" s="89"/>
      <c r="F69" s="89"/>
      <c r="G69" s="173" t="s">
        <v>356</v>
      </c>
      <c r="H69" s="173"/>
      <c r="I69" s="173"/>
    </row>
    <row r="70" spans="1:9" x14ac:dyDescent="0.25">
      <c r="A70" s="90"/>
      <c r="B70" s="90"/>
      <c r="C70" s="90"/>
      <c r="D70" s="90"/>
      <c r="E70" s="90"/>
      <c r="F70" s="90"/>
      <c r="G70" s="90"/>
      <c r="H70" s="90"/>
      <c r="I70" s="90"/>
    </row>
  </sheetData>
  <mergeCells count="8">
    <mergeCell ref="G68:I68"/>
    <mergeCell ref="G69:I69"/>
    <mergeCell ref="A1:I1"/>
    <mergeCell ref="A2:I2"/>
    <mergeCell ref="E15:F15"/>
    <mergeCell ref="H15:I15"/>
    <mergeCell ref="H16:I16"/>
    <mergeCell ref="G65:I6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8"/>
  <sheetViews>
    <sheetView topLeftCell="A43" workbookViewId="0">
      <selection activeCell="H14" sqref="H14:I14"/>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191" t="s">
        <v>275</v>
      </c>
      <c r="B1" s="191"/>
      <c r="C1" s="191"/>
      <c r="D1" s="191"/>
      <c r="E1" s="191"/>
      <c r="F1" s="191"/>
      <c r="G1" s="191"/>
      <c r="H1" s="191"/>
      <c r="I1" s="191"/>
    </row>
    <row r="2" spans="1:9" x14ac:dyDescent="0.25">
      <c r="A2" s="191" t="s">
        <v>403</v>
      </c>
      <c r="B2" s="191"/>
      <c r="C2" s="191"/>
      <c r="D2" s="191"/>
      <c r="E2" s="191"/>
      <c r="F2" s="191"/>
      <c r="G2" s="191"/>
      <c r="H2" s="191"/>
      <c r="I2" s="191"/>
    </row>
    <row r="3" spans="1:9" x14ac:dyDescent="0.25">
      <c r="A3" s="90"/>
      <c r="B3" s="90"/>
      <c r="C3" s="90"/>
      <c r="D3" s="90"/>
      <c r="E3" s="90"/>
      <c r="F3" s="90"/>
      <c r="G3" s="90"/>
      <c r="H3" s="90"/>
      <c r="I3" s="90"/>
    </row>
    <row r="4" spans="1:9" x14ac:dyDescent="0.25">
      <c r="A4" s="128">
        <v>1</v>
      </c>
      <c r="B4" s="90" t="s">
        <v>277</v>
      </c>
      <c r="C4" s="90"/>
      <c r="D4" s="87" t="s">
        <v>278</v>
      </c>
      <c r="E4" s="87"/>
      <c r="F4" s="87"/>
      <c r="G4" s="87"/>
      <c r="H4" s="90"/>
      <c r="I4" s="90"/>
    </row>
    <row r="5" spans="1:9" x14ac:dyDescent="0.25">
      <c r="A5" s="128">
        <v>2</v>
      </c>
      <c r="B5" s="90" t="s">
        <v>279</v>
      </c>
      <c r="C5" s="90"/>
      <c r="D5" s="87" t="s">
        <v>280</v>
      </c>
      <c r="E5" s="87"/>
      <c r="F5" s="87"/>
      <c r="G5" s="87"/>
      <c r="H5" s="90"/>
      <c r="I5" s="90"/>
    </row>
    <row r="6" spans="1:9" x14ac:dyDescent="0.25">
      <c r="A6" s="128">
        <v>3</v>
      </c>
      <c r="B6" s="90" t="s">
        <v>281</v>
      </c>
      <c r="C6" s="90"/>
      <c r="D6" s="87" t="s">
        <v>282</v>
      </c>
      <c r="E6" s="87"/>
      <c r="F6" s="87"/>
      <c r="G6" s="87"/>
      <c r="H6" s="90"/>
      <c r="I6" s="90"/>
    </row>
    <row r="7" spans="1:9" x14ac:dyDescent="0.25">
      <c r="A7" s="128">
        <v>4</v>
      </c>
      <c r="B7" s="90" t="s">
        <v>283</v>
      </c>
      <c r="C7" s="90"/>
      <c r="D7" s="87" t="s">
        <v>428</v>
      </c>
      <c r="E7" s="87"/>
      <c r="F7" s="87"/>
      <c r="G7" s="87"/>
      <c r="H7" s="90"/>
      <c r="I7" s="90"/>
    </row>
    <row r="8" spans="1:9" x14ac:dyDescent="0.25">
      <c r="A8" s="90"/>
      <c r="B8" s="90"/>
      <c r="C8" s="90"/>
      <c r="D8" s="90"/>
      <c r="E8" s="90"/>
      <c r="F8" s="90"/>
      <c r="G8" s="90"/>
      <c r="H8" s="192" t="s">
        <v>405</v>
      </c>
      <c r="I8" s="192"/>
    </row>
    <row r="9" spans="1:9" x14ac:dyDescent="0.25">
      <c r="A9" s="190" t="s">
        <v>406</v>
      </c>
      <c r="B9" s="190"/>
      <c r="C9" s="190"/>
      <c r="D9" s="190"/>
      <c r="E9" s="190"/>
      <c r="F9" s="190"/>
      <c r="G9" s="190"/>
      <c r="H9" s="190"/>
      <c r="I9" s="190"/>
    </row>
    <row r="10" spans="1:9" x14ac:dyDescent="0.25">
      <c r="A10" s="190"/>
      <c r="B10" s="190"/>
      <c r="C10" s="190"/>
      <c r="D10" s="190"/>
      <c r="E10" s="190"/>
      <c r="F10" s="190"/>
      <c r="G10" s="190"/>
      <c r="H10" s="190"/>
      <c r="I10" s="190"/>
    </row>
    <row r="11" spans="1:9" x14ac:dyDescent="0.25">
      <c r="A11" s="190"/>
      <c r="B11" s="190"/>
      <c r="C11" s="190"/>
      <c r="D11" s="190"/>
      <c r="E11" s="190"/>
      <c r="F11" s="190"/>
      <c r="G11" s="190"/>
      <c r="H11" s="190"/>
      <c r="I11" s="190"/>
    </row>
    <row r="12" spans="1:9" x14ac:dyDescent="0.25">
      <c r="A12" s="190"/>
      <c r="B12" s="190"/>
      <c r="C12" s="190"/>
      <c r="D12" s="190"/>
      <c r="E12" s="190"/>
      <c r="F12" s="190"/>
      <c r="G12" s="190"/>
      <c r="H12" s="190"/>
      <c r="I12" s="190"/>
    </row>
    <row r="13" spans="1:9" x14ac:dyDescent="0.25">
      <c r="A13" s="90"/>
      <c r="B13" s="90"/>
      <c r="C13" s="90"/>
      <c r="D13" s="90"/>
      <c r="E13" s="90"/>
      <c r="F13" s="90"/>
      <c r="G13" s="90"/>
      <c r="H13" s="90"/>
      <c r="I13" s="90"/>
    </row>
    <row r="14" spans="1:9" x14ac:dyDescent="0.25">
      <c r="A14" s="129"/>
      <c r="B14" s="130"/>
      <c r="C14" s="130"/>
      <c r="D14" s="130"/>
      <c r="E14" s="193" t="s">
        <v>290</v>
      </c>
      <c r="F14" s="194"/>
      <c r="G14" s="130"/>
      <c r="H14" s="193" t="s">
        <v>291</v>
      </c>
      <c r="I14" s="194"/>
    </row>
    <row r="15" spans="1:9" x14ac:dyDescent="0.25">
      <c r="A15" s="131" t="s">
        <v>292</v>
      </c>
      <c r="B15" s="132" t="s">
        <v>293</v>
      </c>
      <c r="C15" s="132" t="s">
        <v>294</v>
      </c>
      <c r="D15" s="132" t="s">
        <v>295</v>
      </c>
      <c r="E15" s="133"/>
      <c r="F15" s="134"/>
      <c r="G15" s="132" t="s">
        <v>7</v>
      </c>
      <c r="H15" s="187" t="s">
        <v>296</v>
      </c>
      <c r="I15" s="188"/>
    </row>
    <row r="16" spans="1:9" x14ac:dyDescent="0.25">
      <c r="A16" s="133"/>
      <c r="B16" s="135"/>
      <c r="C16" s="135"/>
      <c r="D16" s="135"/>
      <c r="E16" s="136" t="s">
        <v>297</v>
      </c>
      <c r="F16" s="136" t="s">
        <v>298</v>
      </c>
      <c r="G16" s="135"/>
      <c r="H16" s="136" t="s">
        <v>299</v>
      </c>
      <c r="I16" s="136" t="s">
        <v>300</v>
      </c>
    </row>
    <row r="17" spans="1:9" ht="120" x14ac:dyDescent="0.25">
      <c r="A17" s="137">
        <v>1</v>
      </c>
      <c r="B17" s="138">
        <v>525113</v>
      </c>
      <c r="C17" s="139" t="s">
        <v>429</v>
      </c>
      <c r="D17" s="140" t="s">
        <v>431</v>
      </c>
      <c r="E17" s="141" t="s">
        <v>409</v>
      </c>
      <c r="F17" s="142"/>
      <c r="G17" s="143">
        <v>1620000</v>
      </c>
      <c r="H17" s="143"/>
      <c r="I17" s="143">
        <f t="shared" ref="I17" si="0">5%*G17</f>
        <v>81000</v>
      </c>
    </row>
    <row r="18" spans="1:9" ht="120" x14ac:dyDescent="0.25">
      <c r="A18" s="137">
        <v>2</v>
      </c>
      <c r="B18" s="138">
        <v>525113</v>
      </c>
      <c r="C18" s="139" t="s">
        <v>432</v>
      </c>
      <c r="D18" s="140" t="s">
        <v>434</v>
      </c>
      <c r="E18" s="141" t="s">
        <v>409</v>
      </c>
      <c r="G18" s="143">
        <v>1140000</v>
      </c>
      <c r="H18" s="143"/>
      <c r="I18" s="143">
        <f>5%*G18</f>
        <v>57000</v>
      </c>
    </row>
    <row r="19" spans="1:9" x14ac:dyDescent="0.25">
      <c r="A19" s="138"/>
      <c r="B19" s="189" t="s">
        <v>268</v>
      </c>
      <c r="C19" s="189"/>
      <c r="D19" s="189"/>
      <c r="E19" s="144"/>
      <c r="F19" s="145"/>
      <c r="G19" s="146">
        <f>SUM(G17:G18)</f>
        <v>2760000</v>
      </c>
      <c r="H19" s="146"/>
      <c r="I19" s="146">
        <f>SUM(I17:I18)</f>
        <v>138000</v>
      </c>
    </row>
    <row r="20" spans="1:9" x14ac:dyDescent="0.25">
      <c r="A20" s="147"/>
      <c r="B20" s="148"/>
      <c r="C20" s="148"/>
      <c r="D20" s="148"/>
      <c r="E20" s="149"/>
      <c r="F20" s="150"/>
      <c r="G20" s="151"/>
      <c r="H20" s="151"/>
      <c r="I20" s="151"/>
    </row>
    <row r="21" spans="1:9" ht="55.5" customHeight="1" x14ac:dyDescent="0.25">
      <c r="A21" s="190" t="s">
        <v>418</v>
      </c>
      <c r="B21" s="190"/>
      <c r="C21" s="190"/>
      <c r="D21" s="190"/>
      <c r="E21" s="190"/>
      <c r="F21" s="190"/>
      <c r="G21" s="190"/>
      <c r="H21" s="190"/>
      <c r="I21" s="190"/>
    </row>
    <row r="22" spans="1:9" x14ac:dyDescent="0.25">
      <c r="A22" s="155"/>
      <c r="B22" s="155"/>
      <c r="C22" s="155"/>
      <c r="D22" s="155"/>
      <c r="E22" s="155"/>
      <c r="F22" s="155"/>
      <c r="G22" s="155"/>
      <c r="H22" s="155"/>
      <c r="I22" s="155"/>
    </row>
    <row r="23" spans="1:9" x14ac:dyDescent="0.25">
      <c r="A23" s="186" t="s">
        <v>350</v>
      </c>
      <c r="B23" s="186"/>
      <c r="C23" s="186"/>
      <c r="D23" s="186"/>
      <c r="E23" s="87"/>
      <c r="F23" s="87"/>
      <c r="G23" s="87"/>
      <c r="H23" s="87"/>
      <c r="I23" s="87"/>
    </row>
    <row r="24" spans="1:9" x14ac:dyDescent="0.25">
      <c r="A24" s="186" t="s">
        <v>351</v>
      </c>
      <c r="B24" s="186"/>
      <c r="C24" s="186"/>
      <c r="D24" s="186"/>
      <c r="E24" s="87"/>
      <c r="F24" s="87"/>
      <c r="G24" s="186" t="s">
        <v>352</v>
      </c>
      <c r="H24" s="186"/>
      <c r="I24" s="186"/>
    </row>
    <row r="25" spans="1:9" x14ac:dyDescent="0.25">
      <c r="A25" s="87"/>
      <c r="B25" s="87"/>
      <c r="C25" s="87"/>
      <c r="D25" s="87"/>
      <c r="E25" s="87"/>
      <c r="F25" s="87"/>
      <c r="G25" s="87"/>
      <c r="H25" s="87"/>
      <c r="I25" s="87"/>
    </row>
    <row r="26" spans="1:9" x14ac:dyDescent="0.25">
      <c r="A26" s="87"/>
      <c r="B26" s="87"/>
      <c r="C26" s="87"/>
      <c r="D26" s="87"/>
      <c r="E26" s="87"/>
      <c r="F26" s="87"/>
      <c r="G26" s="87"/>
      <c r="H26" s="87"/>
      <c r="I26" s="87"/>
    </row>
    <row r="27" spans="1:9" x14ac:dyDescent="0.25">
      <c r="A27" s="183" t="s">
        <v>419</v>
      </c>
      <c r="B27" s="183"/>
      <c r="C27" s="183"/>
      <c r="D27" s="183"/>
      <c r="E27" s="87"/>
      <c r="F27" s="87"/>
      <c r="G27" s="184" t="s">
        <v>354</v>
      </c>
      <c r="H27" s="184"/>
      <c r="I27" s="184"/>
    </row>
    <row r="28" spans="1:9" x14ac:dyDescent="0.25">
      <c r="A28" s="185" t="s">
        <v>420</v>
      </c>
      <c r="B28" s="185"/>
      <c r="C28" s="185"/>
      <c r="D28" s="185"/>
      <c r="E28" s="87"/>
      <c r="F28" s="87"/>
      <c r="G28" s="186" t="s">
        <v>356</v>
      </c>
      <c r="H28" s="186"/>
      <c r="I28" s="186"/>
    </row>
  </sheetData>
  <mergeCells count="16">
    <mergeCell ref="A1:I1"/>
    <mergeCell ref="A2:I2"/>
    <mergeCell ref="H8:I8"/>
    <mergeCell ref="A9:I12"/>
    <mergeCell ref="E14:F14"/>
    <mergeCell ref="H14:I14"/>
    <mergeCell ref="A27:D27"/>
    <mergeCell ref="G27:I27"/>
    <mergeCell ref="A28:D28"/>
    <mergeCell ref="G28:I28"/>
    <mergeCell ref="H15:I15"/>
    <mergeCell ref="B19:D19"/>
    <mergeCell ref="A21:I21"/>
    <mergeCell ref="A23:D23"/>
    <mergeCell ref="A24:D24"/>
    <mergeCell ref="G24:I2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pageSetUpPr fitToPage="1"/>
  </sheetPr>
  <dimension ref="A1:J606"/>
  <sheetViews>
    <sheetView tabSelected="1" topLeftCell="A448" zoomScale="86" zoomScaleNormal="86" workbookViewId="0">
      <selection activeCell="D475" sqref="D475"/>
    </sheetView>
  </sheetViews>
  <sheetFormatPr defaultRowHeight="15" x14ac:dyDescent="0.25"/>
  <cols>
    <col min="1" max="1" width="12.140625" style="49" customWidth="1"/>
    <col min="2" max="2" width="70.140625" style="50" customWidth="1"/>
    <col min="3" max="7" width="21.5703125" style="51" customWidth="1"/>
    <col min="8" max="8" width="15.7109375" style="84" customWidth="1"/>
    <col min="9" max="16384" width="9.140625" style="1"/>
  </cols>
  <sheetData>
    <row r="1" spans="1:8" x14ac:dyDescent="0.25">
      <c r="A1" s="206" t="s">
        <v>0</v>
      </c>
      <c r="B1" s="206"/>
      <c r="C1" s="206"/>
      <c r="D1" s="206"/>
      <c r="E1" s="206"/>
      <c r="F1" s="206"/>
      <c r="G1" s="206"/>
      <c r="H1" s="206"/>
    </row>
    <row r="2" spans="1:8" x14ac:dyDescent="0.25">
      <c r="A2" s="206" t="s">
        <v>1</v>
      </c>
      <c r="B2" s="206"/>
      <c r="C2" s="206"/>
      <c r="D2" s="206"/>
      <c r="E2" s="206"/>
      <c r="F2" s="206"/>
      <c r="G2" s="206"/>
      <c r="H2" s="206"/>
    </row>
    <row r="3" spans="1:8" x14ac:dyDescent="0.25">
      <c r="A3" s="206" t="s">
        <v>2</v>
      </c>
      <c r="B3" s="206"/>
      <c r="C3" s="206"/>
      <c r="D3" s="206"/>
      <c r="E3" s="206"/>
      <c r="F3" s="206"/>
      <c r="G3" s="206"/>
      <c r="H3" s="206"/>
    </row>
    <row r="5" spans="1:8" x14ac:dyDescent="0.25">
      <c r="A5" s="196" t="s">
        <v>3</v>
      </c>
      <c r="B5" s="196" t="s">
        <v>4</v>
      </c>
      <c r="C5" s="198" t="s">
        <v>5</v>
      </c>
      <c r="D5" s="200" t="s">
        <v>6</v>
      </c>
      <c r="E5" s="201"/>
      <c r="F5" s="198" t="s">
        <v>7</v>
      </c>
      <c r="G5" s="198" t="s">
        <v>8</v>
      </c>
      <c r="H5" s="2" t="s">
        <v>9</v>
      </c>
    </row>
    <row r="6" spans="1:8" x14ac:dyDescent="0.25">
      <c r="A6" s="197"/>
      <c r="B6" s="197"/>
      <c r="C6" s="199"/>
      <c r="D6" s="40" t="s">
        <v>10</v>
      </c>
      <c r="E6" s="40" t="s">
        <v>11</v>
      </c>
      <c r="F6" s="199"/>
      <c r="G6" s="199"/>
      <c r="H6" s="2" t="s">
        <v>12</v>
      </c>
    </row>
    <row r="7" spans="1:8" ht="22.5" x14ac:dyDescent="0.25">
      <c r="A7" s="3" t="s">
        <v>13</v>
      </c>
      <c r="B7" s="4" t="s">
        <v>14</v>
      </c>
      <c r="C7" s="5">
        <v>1741732000</v>
      </c>
      <c r="D7" s="5"/>
      <c r="E7" s="5"/>
      <c r="F7" s="5">
        <f>D7+E7</f>
        <v>0</v>
      </c>
      <c r="G7" s="5">
        <f>C7-F7</f>
        <v>1741732000</v>
      </c>
      <c r="H7" s="6">
        <f>(F7/C7)</f>
        <v>0</v>
      </c>
    </row>
    <row r="8" spans="1:8" x14ac:dyDescent="0.25">
      <c r="A8" s="7">
        <v>5034</v>
      </c>
      <c r="B8" s="8" t="s">
        <v>15</v>
      </c>
      <c r="C8" s="9">
        <v>1741732000</v>
      </c>
      <c r="D8" s="9"/>
      <c r="E8" s="9"/>
      <c r="F8" s="9">
        <f>D8+E8</f>
        <v>0</v>
      </c>
      <c r="G8" s="9">
        <f>C8-F8</f>
        <v>1741732000</v>
      </c>
      <c r="H8" s="10">
        <f>(F8/C8)</f>
        <v>0</v>
      </c>
    </row>
    <row r="9" spans="1:8" x14ac:dyDescent="0.25">
      <c r="A9" s="7">
        <v>5034.5010000000002</v>
      </c>
      <c r="B9" s="11" t="s">
        <v>16</v>
      </c>
      <c r="C9" s="9">
        <v>1741732000</v>
      </c>
      <c r="D9" s="9"/>
      <c r="E9" s="9"/>
      <c r="F9" s="9">
        <f t="shared" ref="F9:F28" si="0">D9+E9</f>
        <v>0</v>
      </c>
      <c r="G9" s="9">
        <f>C9-F9</f>
        <v>1741732000</v>
      </c>
      <c r="H9" s="10">
        <f>(F9/C9)</f>
        <v>0</v>
      </c>
    </row>
    <row r="10" spans="1:8" x14ac:dyDescent="0.25">
      <c r="A10" s="12" t="s">
        <v>17</v>
      </c>
      <c r="B10" s="13" t="s">
        <v>18</v>
      </c>
      <c r="C10" s="14">
        <v>1741732000</v>
      </c>
      <c r="D10" s="9"/>
      <c r="E10" s="9"/>
      <c r="F10" s="9">
        <f t="shared" si="0"/>
        <v>0</v>
      </c>
      <c r="G10" s="9">
        <f>C10-F10</f>
        <v>1741732000</v>
      </c>
      <c r="H10" s="10">
        <f>(F10/C10)</f>
        <v>0</v>
      </c>
    </row>
    <row r="11" spans="1:8" x14ac:dyDescent="0.25">
      <c r="A11" s="7"/>
      <c r="B11" s="8"/>
      <c r="C11" s="9"/>
      <c r="D11" s="9"/>
      <c r="E11" s="9"/>
      <c r="F11" s="9"/>
      <c r="G11" s="9"/>
      <c r="H11" s="10"/>
    </row>
    <row r="12" spans="1:8" x14ac:dyDescent="0.25">
      <c r="A12" s="15" t="s">
        <v>19</v>
      </c>
      <c r="B12" s="13" t="s">
        <v>20</v>
      </c>
      <c r="C12" s="14">
        <v>746595000</v>
      </c>
      <c r="D12" s="9"/>
      <c r="E12" s="9"/>
      <c r="F12" s="9">
        <f t="shared" si="0"/>
        <v>0</v>
      </c>
      <c r="G12" s="9">
        <f>C12-F12</f>
        <v>746595000</v>
      </c>
      <c r="H12" s="10"/>
    </row>
    <row r="13" spans="1:8" x14ac:dyDescent="0.25">
      <c r="A13" s="16" t="s">
        <v>21</v>
      </c>
      <c r="B13" s="11" t="s">
        <v>22</v>
      </c>
      <c r="C13" s="17">
        <v>641540000</v>
      </c>
      <c r="D13" s="9"/>
      <c r="E13" s="9"/>
      <c r="F13" s="9">
        <f t="shared" si="0"/>
        <v>0</v>
      </c>
      <c r="G13" s="9">
        <f>C13-F13</f>
        <v>641540000</v>
      </c>
      <c r="H13" s="10"/>
    </row>
    <row r="14" spans="1:8" x14ac:dyDescent="0.25">
      <c r="A14" s="7">
        <v>515112</v>
      </c>
      <c r="B14" s="18" t="s">
        <v>23</v>
      </c>
      <c r="C14" s="9">
        <v>14700000</v>
      </c>
      <c r="D14" s="9">
        <v>1100000</v>
      </c>
      <c r="E14" s="9">
        <v>0</v>
      </c>
      <c r="F14" s="9">
        <f t="shared" si="0"/>
        <v>1100000</v>
      </c>
      <c r="G14" s="9">
        <f>C14-F14</f>
        <v>13600000</v>
      </c>
      <c r="H14" s="10">
        <f>(F14/C14)</f>
        <v>7.4829931972789115E-2</v>
      </c>
    </row>
    <row r="15" spans="1:8" x14ac:dyDescent="0.25">
      <c r="A15" s="7"/>
      <c r="B15" s="8" t="s">
        <v>24</v>
      </c>
      <c r="C15" s="9">
        <v>14700000</v>
      </c>
      <c r="D15" s="9"/>
      <c r="E15" s="9"/>
      <c r="F15" s="9">
        <f t="shared" si="0"/>
        <v>0</v>
      </c>
      <c r="G15" s="9"/>
      <c r="H15" s="10"/>
    </row>
    <row r="16" spans="1:8" x14ac:dyDescent="0.25">
      <c r="A16" s="7"/>
      <c r="B16" s="8" t="s">
        <v>25</v>
      </c>
      <c r="C16" s="9">
        <v>4200000</v>
      </c>
      <c r="D16" s="9"/>
      <c r="E16" s="9"/>
      <c r="F16" s="9">
        <f t="shared" si="0"/>
        <v>0</v>
      </c>
      <c r="G16" s="9"/>
      <c r="H16" s="10"/>
    </row>
    <row r="17" spans="1:8" x14ac:dyDescent="0.25">
      <c r="A17" s="7"/>
      <c r="B17" s="8" t="s">
        <v>26</v>
      </c>
      <c r="C17" s="9">
        <v>4200000</v>
      </c>
      <c r="D17" s="9"/>
      <c r="E17" s="9"/>
      <c r="F17" s="9">
        <f t="shared" si="0"/>
        <v>0</v>
      </c>
      <c r="G17" s="9"/>
      <c r="H17" s="10"/>
    </row>
    <row r="18" spans="1:8" x14ac:dyDescent="0.25">
      <c r="A18" s="7"/>
      <c r="B18" s="8" t="s">
        <v>27</v>
      </c>
      <c r="C18" s="9">
        <v>6300000</v>
      </c>
      <c r="D18" s="9"/>
      <c r="E18" s="9"/>
      <c r="F18" s="9">
        <f t="shared" si="0"/>
        <v>0</v>
      </c>
      <c r="G18" s="9"/>
      <c r="H18" s="10"/>
    </row>
    <row r="19" spans="1:8" x14ac:dyDescent="0.25">
      <c r="A19" s="7"/>
      <c r="B19" s="8"/>
      <c r="C19" s="9"/>
      <c r="D19" s="9"/>
      <c r="E19" s="9"/>
      <c r="F19" s="9"/>
      <c r="G19" s="9"/>
      <c r="H19" s="10"/>
    </row>
    <row r="20" spans="1:8" x14ac:dyDescent="0.25">
      <c r="A20" s="7">
        <v>525113</v>
      </c>
      <c r="B20" s="18" t="s">
        <v>28</v>
      </c>
      <c r="C20" s="9">
        <v>18000000</v>
      </c>
      <c r="D20" s="9">
        <v>1500000</v>
      </c>
      <c r="E20" s="9">
        <v>0</v>
      </c>
      <c r="F20" s="9">
        <f t="shared" si="0"/>
        <v>1500000</v>
      </c>
      <c r="G20" s="9">
        <f>C20-F20</f>
        <v>16500000</v>
      </c>
      <c r="H20" s="10">
        <f>(F20/C20)</f>
        <v>8.3333333333333329E-2</v>
      </c>
    </row>
    <row r="21" spans="1:8" x14ac:dyDescent="0.25">
      <c r="A21" s="7"/>
      <c r="B21" s="8" t="s">
        <v>24</v>
      </c>
      <c r="C21" s="9">
        <v>18000000</v>
      </c>
      <c r="D21" s="9"/>
      <c r="E21" s="9"/>
      <c r="F21" s="9">
        <f t="shared" si="0"/>
        <v>0</v>
      </c>
      <c r="G21" s="9"/>
      <c r="H21" s="10"/>
    </row>
    <row r="22" spans="1:8" x14ac:dyDescent="0.25">
      <c r="A22" s="7"/>
      <c r="B22" s="8" t="s">
        <v>29</v>
      </c>
      <c r="C22" s="9">
        <v>9000000</v>
      </c>
      <c r="D22" s="9"/>
      <c r="E22" s="9"/>
      <c r="F22" s="9">
        <f t="shared" si="0"/>
        <v>0</v>
      </c>
      <c r="G22" s="9"/>
      <c r="H22" s="10"/>
    </row>
    <row r="23" spans="1:8" x14ac:dyDescent="0.25">
      <c r="A23" s="7"/>
      <c r="B23" s="8" t="s">
        <v>30</v>
      </c>
      <c r="C23" s="9">
        <v>9000000</v>
      </c>
      <c r="D23" s="9"/>
      <c r="E23" s="9"/>
      <c r="F23" s="9">
        <f t="shared" si="0"/>
        <v>0</v>
      </c>
      <c r="G23" s="9"/>
      <c r="H23" s="10"/>
    </row>
    <row r="24" spans="1:8" x14ac:dyDescent="0.25">
      <c r="A24" s="7"/>
      <c r="B24" s="8"/>
      <c r="C24" s="9"/>
      <c r="D24" s="9"/>
      <c r="E24" s="9"/>
      <c r="F24" s="9"/>
      <c r="G24" s="9"/>
      <c r="H24" s="10"/>
    </row>
    <row r="25" spans="1:8" x14ac:dyDescent="0.25">
      <c r="A25" s="7">
        <v>525115</v>
      </c>
      <c r="B25" s="18" t="s">
        <v>31</v>
      </c>
      <c r="C25" s="9">
        <v>16500000</v>
      </c>
      <c r="D25" s="9">
        <v>10270000</v>
      </c>
      <c r="E25" s="9">
        <v>0</v>
      </c>
      <c r="F25" s="9">
        <f t="shared" si="0"/>
        <v>10270000</v>
      </c>
      <c r="G25" s="9">
        <f>C25-F25</f>
        <v>6230000</v>
      </c>
      <c r="H25" s="10">
        <f>(F25/C25)</f>
        <v>0.62242424242424244</v>
      </c>
    </row>
    <row r="26" spans="1:8" x14ac:dyDescent="0.25">
      <c r="A26" s="7"/>
      <c r="B26" s="8" t="s">
        <v>32</v>
      </c>
      <c r="C26" s="9">
        <v>16500000</v>
      </c>
      <c r="D26" s="9"/>
      <c r="E26" s="9"/>
      <c r="F26" s="9">
        <f t="shared" si="0"/>
        <v>0</v>
      </c>
      <c r="G26" s="9"/>
      <c r="H26" s="10"/>
    </row>
    <row r="27" spans="1:8" x14ac:dyDescent="0.25">
      <c r="A27" s="7"/>
      <c r="B27" s="8" t="s">
        <v>33</v>
      </c>
      <c r="C27" s="9">
        <v>2400000</v>
      </c>
      <c r="D27" s="9"/>
      <c r="E27" s="9"/>
      <c r="F27" s="9">
        <f t="shared" si="0"/>
        <v>0</v>
      </c>
      <c r="G27" s="9"/>
      <c r="H27" s="10"/>
    </row>
    <row r="28" spans="1:8" x14ac:dyDescent="0.25">
      <c r="A28" s="7"/>
      <c r="B28" s="8" t="s">
        <v>34</v>
      </c>
      <c r="C28" s="9">
        <v>3600000</v>
      </c>
      <c r="D28" s="9"/>
      <c r="E28" s="9"/>
      <c r="F28" s="9">
        <f t="shared" si="0"/>
        <v>0</v>
      </c>
      <c r="G28" s="9"/>
      <c r="H28" s="10"/>
    </row>
    <row r="29" spans="1:8" x14ac:dyDescent="0.25">
      <c r="A29" s="7"/>
      <c r="B29" s="8"/>
      <c r="C29" s="9"/>
      <c r="D29" s="9"/>
      <c r="E29" s="9"/>
      <c r="F29" s="9"/>
      <c r="G29" s="9"/>
      <c r="H29" s="10"/>
    </row>
    <row r="30" spans="1:8" x14ac:dyDescent="0.25">
      <c r="A30" s="7"/>
      <c r="B30" s="19" t="s">
        <v>35</v>
      </c>
      <c r="C30" s="20">
        <v>10500000</v>
      </c>
      <c r="D30" s="20">
        <v>0</v>
      </c>
      <c r="E30" s="20">
        <v>0</v>
      </c>
      <c r="F30" s="20">
        <f>D30+E30</f>
        <v>0</v>
      </c>
      <c r="G30" s="20">
        <f>C30-F30</f>
        <v>10500000</v>
      </c>
      <c r="H30" s="10">
        <f>(F30/C30)</f>
        <v>0</v>
      </c>
    </row>
    <row r="31" spans="1:8" x14ac:dyDescent="0.25">
      <c r="A31" s="7"/>
      <c r="B31" s="19" t="s">
        <v>36</v>
      </c>
      <c r="C31" s="20">
        <v>4500000</v>
      </c>
      <c r="D31" s="20"/>
      <c r="E31" s="20"/>
      <c r="F31" s="9">
        <f>D31+E31</f>
        <v>0</v>
      </c>
      <c r="G31" s="9"/>
      <c r="H31" s="10"/>
    </row>
    <row r="32" spans="1:8" x14ac:dyDescent="0.25">
      <c r="A32" s="7"/>
      <c r="B32" s="19" t="s">
        <v>37</v>
      </c>
      <c r="C32" s="20">
        <v>6000000</v>
      </c>
      <c r="D32" s="20"/>
      <c r="E32" s="20"/>
      <c r="F32" s="20">
        <f>D32+E32</f>
        <v>0</v>
      </c>
      <c r="G32" s="20"/>
      <c r="H32" s="10"/>
    </row>
    <row r="33" spans="1:8" x14ac:dyDescent="0.25">
      <c r="A33" s="7"/>
      <c r="B33" s="8"/>
      <c r="C33" s="9"/>
      <c r="D33" s="9"/>
      <c r="E33" s="9"/>
      <c r="F33" s="9"/>
      <c r="G33" s="9"/>
      <c r="H33" s="10"/>
    </row>
    <row r="34" spans="1:8" x14ac:dyDescent="0.25">
      <c r="A34" s="21">
        <v>525119</v>
      </c>
      <c r="B34" s="22" t="s">
        <v>38</v>
      </c>
      <c r="C34" s="20">
        <v>24800000</v>
      </c>
      <c r="D34" s="20">
        <v>7300000</v>
      </c>
      <c r="E34" s="20">
        <v>0</v>
      </c>
      <c r="F34" s="9">
        <f t="shared" ref="F34:F39" si="1">D34+E34</f>
        <v>7300000</v>
      </c>
      <c r="G34" s="9">
        <f>C34-F34</f>
        <v>17500000</v>
      </c>
      <c r="H34" s="10">
        <f>(F34/C34)</f>
        <v>0.29435483870967744</v>
      </c>
    </row>
    <row r="35" spans="1:8" x14ac:dyDescent="0.25">
      <c r="A35" s="21"/>
      <c r="B35" s="19" t="s">
        <v>24</v>
      </c>
      <c r="C35" s="20">
        <v>800000</v>
      </c>
      <c r="D35" s="20"/>
      <c r="E35" s="20"/>
      <c r="F35" s="20">
        <f t="shared" si="1"/>
        <v>0</v>
      </c>
      <c r="G35" s="20"/>
      <c r="H35" s="10"/>
    </row>
    <row r="36" spans="1:8" x14ac:dyDescent="0.25">
      <c r="A36" s="21"/>
      <c r="B36" s="19" t="s">
        <v>39</v>
      </c>
      <c r="C36" s="20">
        <v>800000</v>
      </c>
      <c r="D36" s="20"/>
      <c r="E36" s="20"/>
      <c r="F36" s="20">
        <f t="shared" si="1"/>
        <v>0</v>
      </c>
      <c r="G36" s="20"/>
      <c r="H36" s="10"/>
    </row>
    <row r="37" spans="1:8" x14ac:dyDescent="0.25">
      <c r="A37" s="21"/>
      <c r="B37" s="19" t="s">
        <v>32</v>
      </c>
      <c r="C37" s="20">
        <v>24000000</v>
      </c>
      <c r="D37" s="20"/>
      <c r="E37" s="20"/>
      <c r="F37" s="9">
        <f t="shared" si="1"/>
        <v>0</v>
      </c>
      <c r="G37" s="9"/>
      <c r="H37" s="10"/>
    </row>
    <row r="38" spans="1:8" x14ac:dyDescent="0.25">
      <c r="A38" s="21"/>
      <c r="B38" s="19" t="s">
        <v>40</v>
      </c>
      <c r="C38" s="20">
        <v>12000000</v>
      </c>
      <c r="D38" s="20"/>
      <c r="E38" s="20"/>
      <c r="F38" s="20">
        <f t="shared" si="1"/>
        <v>0</v>
      </c>
      <c r="G38" s="20"/>
      <c r="H38" s="10"/>
    </row>
    <row r="39" spans="1:8" x14ac:dyDescent="0.25">
      <c r="A39" s="21"/>
      <c r="B39" s="19" t="s">
        <v>41</v>
      </c>
      <c r="C39" s="20">
        <v>12000000</v>
      </c>
      <c r="D39" s="20"/>
      <c r="E39" s="20"/>
      <c r="F39" s="20">
        <f t="shared" si="1"/>
        <v>0</v>
      </c>
      <c r="G39" s="20"/>
      <c r="H39" s="10"/>
    </row>
    <row r="40" spans="1:8" x14ac:dyDescent="0.25">
      <c r="A40" s="21"/>
      <c r="B40" s="19"/>
      <c r="C40" s="20"/>
      <c r="D40" s="20"/>
      <c r="E40" s="20"/>
      <c r="F40" s="20"/>
      <c r="G40" s="20"/>
      <c r="H40" s="10"/>
    </row>
    <row r="41" spans="1:8" x14ac:dyDescent="0.25">
      <c r="A41" s="21">
        <v>525121</v>
      </c>
      <c r="B41" s="22" t="s">
        <v>42</v>
      </c>
      <c r="C41" s="20">
        <v>345640000</v>
      </c>
      <c r="D41" s="20">
        <v>197527500</v>
      </c>
      <c r="E41" s="20">
        <v>0</v>
      </c>
      <c r="F41" s="20">
        <f>D41+E41</f>
        <v>197527500</v>
      </c>
      <c r="G41" s="20">
        <f>C41-F41</f>
        <v>148112500</v>
      </c>
      <c r="H41" s="10">
        <f>(F41/C41)</f>
        <v>0.57148333526212247</v>
      </c>
    </row>
    <row r="42" spans="1:8" x14ac:dyDescent="0.25">
      <c r="A42" s="21"/>
      <c r="B42" s="19" t="s">
        <v>43</v>
      </c>
      <c r="C42" s="20">
        <v>345640000</v>
      </c>
      <c r="D42" s="20"/>
      <c r="E42" s="20"/>
      <c r="F42" s="20">
        <f>D42+E42</f>
        <v>0</v>
      </c>
      <c r="G42" s="20"/>
      <c r="H42" s="10"/>
    </row>
    <row r="43" spans="1:8" x14ac:dyDescent="0.25">
      <c r="A43" s="21"/>
      <c r="B43" s="19" t="s">
        <v>44</v>
      </c>
      <c r="C43" s="20">
        <v>145640000</v>
      </c>
      <c r="D43" s="20"/>
      <c r="E43" s="20"/>
      <c r="F43" s="9">
        <f>D43+E43</f>
        <v>0</v>
      </c>
      <c r="G43" s="9"/>
      <c r="H43" s="10"/>
    </row>
    <row r="44" spans="1:8" x14ac:dyDescent="0.25">
      <c r="A44" s="21"/>
      <c r="B44" s="19" t="s">
        <v>45</v>
      </c>
      <c r="C44" s="20">
        <v>100000000</v>
      </c>
      <c r="D44" s="20"/>
      <c r="E44" s="20"/>
      <c r="F44" s="20">
        <f>D44+E44</f>
        <v>0</v>
      </c>
      <c r="G44" s="20"/>
      <c r="H44" s="10"/>
    </row>
    <row r="45" spans="1:8" x14ac:dyDescent="0.25">
      <c r="A45" s="21"/>
      <c r="B45" s="19" t="s">
        <v>46</v>
      </c>
      <c r="C45" s="20">
        <v>100000000</v>
      </c>
      <c r="D45" s="20"/>
      <c r="E45" s="20"/>
      <c r="F45" s="20">
        <f>D45+E45</f>
        <v>0</v>
      </c>
      <c r="G45" s="20"/>
      <c r="H45" s="10"/>
    </row>
    <row r="46" spans="1:8" x14ac:dyDescent="0.25">
      <c r="A46" s="23"/>
      <c r="B46" s="24"/>
      <c r="C46" s="25"/>
      <c r="D46" s="25"/>
      <c r="E46" s="25"/>
      <c r="F46" s="26"/>
      <c r="G46" s="26"/>
      <c r="H46" s="27"/>
    </row>
    <row r="47" spans="1:8" x14ac:dyDescent="0.25">
      <c r="A47" s="28"/>
      <c r="B47" s="29" t="s">
        <v>47</v>
      </c>
      <c r="C47" s="30"/>
      <c r="D47" s="31">
        <f>SUM(D7:D46)</f>
        <v>217697500</v>
      </c>
      <c r="E47" s="31">
        <f>SUM(E7:E46)</f>
        <v>0</v>
      </c>
      <c r="F47" s="31">
        <f>SUM(F7:F46)</f>
        <v>217697500</v>
      </c>
      <c r="G47" s="30"/>
      <c r="H47" s="32"/>
    </row>
    <row r="48" spans="1:8" x14ac:dyDescent="0.25">
      <c r="A48" s="33"/>
      <c r="B48" s="34"/>
      <c r="C48" s="35"/>
      <c r="D48" s="36"/>
      <c r="E48" s="36"/>
      <c r="F48" s="36"/>
      <c r="G48" s="35"/>
      <c r="H48" s="37"/>
    </row>
    <row r="49" spans="1:8" x14ac:dyDescent="0.25">
      <c r="A49" s="33"/>
      <c r="B49" s="34"/>
      <c r="C49" s="35"/>
      <c r="D49" s="36"/>
      <c r="E49" s="36"/>
      <c r="F49" s="36"/>
      <c r="G49" s="203" t="s">
        <v>48</v>
      </c>
      <c r="H49" s="203"/>
    </row>
    <row r="50" spans="1:8" x14ac:dyDescent="0.25">
      <c r="A50" s="33"/>
      <c r="B50" s="34"/>
      <c r="C50" s="35"/>
      <c r="D50" s="36"/>
      <c r="E50" s="36"/>
      <c r="F50" s="36"/>
      <c r="G50" s="38"/>
      <c r="H50" s="39"/>
    </row>
    <row r="51" spans="1:8" x14ac:dyDescent="0.25">
      <c r="A51" s="204" t="s">
        <v>3</v>
      </c>
      <c r="B51" s="204" t="s">
        <v>4</v>
      </c>
      <c r="C51" s="205" t="s">
        <v>5</v>
      </c>
      <c r="D51" s="205" t="s">
        <v>6</v>
      </c>
      <c r="E51" s="205"/>
      <c r="F51" s="205" t="s">
        <v>7</v>
      </c>
      <c r="G51" s="205" t="s">
        <v>8</v>
      </c>
      <c r="H51" s="2" t="s">
        <v>9</v>
      </c>
    </row>
    <row r="52" spans="1:8" x14ac:dyDescent="0.25">
      <c r="A52" s="204"/>
      <c r="B52" s="204"/>
      <c r="C52" s="205"/>
      <c r="D52" s="40" t="s">
        <v>10</v>
      </c>
      <c r="E52" s="40" t="s">
        <v>11</v>
      </c>
      <c r="F52" s="205"/>
      <c r="G52" s="205"/>
      <c r="H52" s="2" t="s">
        <v>12</v>
      </c>
    </row>
    <row r="53" spans="1:8" x14ac:dyDescent="0.25">
      <c r="A53" s="28"/>
      <c r="B53" s="29" t="s">
        <v>49</v>
      </c>
      <c r="C53" s="30"/>
      <c r="D53" s="31">
        <f>D47</f>
        <v>217697500</v>
      </c>
      <c r="E53" s="31">
        <f>E47</f>
        <v>0</v>
      </c>
      <c r="F53" s="31">
        <f>F47</f>
        <v>217697500</v>
      </c>
      <c r="G53" s="30"/>
      <c r="H53" s="32"/>
    </row>
    <row r="54" spans="1:8" x14ac:dyDescent="0.25">
      <c r="A54" s="41">
        <v>537112</v>
      </c>
      <c r="B54" s="42" t="s">
        <v>50</v>
      </c>
      <c r="C54" s="43">
        <v>205100000</v>
      </c>
      <c r="D54" s="43">
        <v>0</v>
      </c>
      <c r="E54" s="43"/>
      <c r="F54" s="43">
        <f t="shared" ref="F54:F63" si="2">D54+E54</f>
        <v>0</v>
      </c>
      <c r="G54" s="43">
        <f>C54-F54</f>
        <v>205100000</v>
      </c>
      <c r="H54" s="6">
        <f>(F54/C54)</f>
        <v>0</v>
      </c>
    </row>
    <row r="55" spans="1:8" x14ac:dyDescent="0.25">
      <c r="A55" s="21"/>
      <c r="B55" s="19" t="s">
        <v>51</v>
      </c>
      <c r="C55" s="20">
        <v>39000000</v>
      </c>
      <c r="D55" s="20"/>
      <c r="E55" s="20"/>
      <c r="F55" s="20">
        <f t="shared" si="2"/>
        <v>0</v>
      </c>
      <c r="G55" s="20"/>
      <c r="H55" s="10"/>
    </row>
    <row r="56" spans="1:8" x14ac:dyDescent="0.25">
      <c r="A56" s="21"/>
      <c r="B56" s="19" t="s">
        <v>52</v>
      </c>
      <c r="C56" s="20">
        <v>85000000</v>
      </c>
      <c r="D56" s="20"/>
      <c r="E56" s="20"/>
      <c r="F56" s="9">
        <f t="shared" si="2"/>
        <v>0</v>
      </c>
      <c r="G56" s="9"/>
      <c r="H56" s="10"/>
    </row>
    <row r="57" spans="1:8" x14ac:dyDescent="0.25">
      <c r="A57" s="21"/>
      <c r="B57" s="19" t="s">
        <v>53</v>
      </c>
      <c r="C57" s="20">
        <v>47500000</v>
      </c>
      <c r="D57" s="20"/>
      <c r="E57" s="20"/>
      <c r="F57" s="20">
        <f t="shared" si="2"/>
        <v>0</v>
      </c>
      <c r="G57" s="20"/>
      <c r="H57" s="10"/>
    </row>
    <row r="58" spans="1:8" x14ac:dyDescent="0.25">
      <c r="A58" s="21"/>
      <c r="B58" s="19" t="s">
        <v>54</v>
      </c>
      <c r="C58" s="20">
        <v>15000000</v>
      </c>
      <c r="D58" s="20"/>
      <c r="E58" s="20"/>
      <c r="F58" s="20">
        <f t="shared" si="2"/>
        <v>0</v>
      </c>
      <c r="G58" s="20"/>
      <c r="H58" s="10"/>
    </row>
    <row r="59" spans="1:8" x14ac:dyDescent="0.25">
      <c r="A59" s="21"/>
      <c r="B59" s="19" t="s">
        <v>55</v>
      </c>
      <c r="C59" s="20">
        <v>18600000</v>
      </c>
      <c r="D59" s="20"/>
      <c r="E59" s="20"/>
      <c r="F59" s="9">
        <f t="shared" si="2"/>
        <v>0</v>
      </c>
      <c r="G59" s="9"/>
      <c r="H59" s="10"/>
    </row>
    <row r="60" spans="1:8" x14ac:dyDescent="0.25">
      <c r="A60" s="21"/>
      <c r="B60" s="19"/>
      <c r="C60" s="20"/>
      <c r="D60" s="20"/>
      <c r="E60" s="20"/>
      <c r="F60" s="20"/>
      <c r="G60" s="20"/>
      <c r="H60" s="10"/>
    </row>
    <row r="61" spans="1:8" x14ac:dyDescent="0.25">
      <c r="A61" s="168">
        <v>537115</v>
      </c>
      <c r="B61" s="169" t="s">
        <v>56</v>
      </c>
      <c r="C61" s="170">
        <v>16800000</v>
      </c>
      <c r="D61" s="170">
        <v>0</v>
      </c>
      <c r="E61" s="170">
        <v>0</v>
      </c>
      <c r="F61" s="170">
        <f t="shared" si="2"/>
        <v>0</v>
      </c>
      <c r="G61" s="170">
        <f>C61-F61</f>
        <v>16800000</v>
      </c>
      <c r="H61" s="171">
        <f>(F61/C61)</f>
        <v>0</v>
      </c>
    </row>
    <row r="62" spans="1:8" x14ac:dyDescent="0.25">
      <c r="A62" s="21"/>
      <c r="B62" s="19" t="s">
        <v>57</v>
      </c>
      <c r="C62" s="20">
        <v>10500000</v>
      </c>
      <c r="D62" s="20"/>
      <c r="E62" s="20"/>
      <c r="F62" s="9">
        <f t="shared" si="2"/>
        <v>0</v>
      </c>
      <c r="G62" s="9"/>
      <c r="H62" s="10"/>
    </row>
    <row r="63" spans="1:8" x14ac:dyDescent="0.25">
      <c r="A63" s="21"/>
      <c r="B63" s="19" t="s">
        <v>58</v>
      </c>
      <c r="C63" s="20">
        <v>6300000</v>
      </c>
      <c r="D63" s="20"/>
      <c r="E63" s="20"/>
      <c r="F63" s="20">
        <f t="shared" si="2"/>
        <v>0</v>
      </c>
      <c r="G63" s="20"/>
      <c r="H63" s="10"/>
    </row>
    <row r="64" spans="1:8" x14ac:dyDescent="0.25">
      <c r="A64" s="21"/>
      <c r="B64" s="19"/>
      <c r="C64" s="20"/>
      <c r="D64" s="20"/>
      <c r="E64" s="20"/>
      <c r="F64" s="20"/>
      <c r="G64" s="20"/>
      <c r="H64" s="10"/>
    </row>
    <row r="65" spans="1:8" x14ac:dyDescent="0.25">
      <c r="A65" s="44" t="s">
        <v>59</v>
      </c>
      <c r="B65" s="45" t="s">
        <v>60</v>
      </c>
      <c r="C65" s="46">
        <v>21660000</v>
      </c>
      <c r="D65" s="20">
        <v>7860000</v>
      </c>
      <c r="E65" s="20">
        <v>0</v>
      </c>
      <c r="F65" s="20">
        <f t="shared" ref="F65:F75" si="3">D65+E65</f>
        <v>7860000</v>
      </c>
      <c r="G65" s="20">
        <f>C65-F65</f>
        <v>13800000</v>
      </c>
      <c r="H65" s="10">
        <f>(F65/C65)</f>
        <v>0.36288088642659277</v>
      </c>
    </row>
    <row r="66" spans="1:8" x14ac:dyDescent="0.25">
      <c r="A66" s="21">
        <v>525112</v>
      </c>
      <c r="B66" s="22" t="s">
        <v>23</v>
      </c>
      <c r="C66" s="20">
        <v>7860000</v>
      </c>
      <c r="D66" s="20"/>
      <c r="E66" s="20"/>
      <c r="F66" s="20">
        <f t="shared" si="3"/>
        <v>0</v>
      </c>
      <c r="G66" s="20"/>
      <c r="H66" s="10"/>
    </row>
    <row r="67" spans="1:8" x14ac:dyDescent="0.25">
      <c r="A67" s="21"/>
      <c r="B67" s="19" t="s">
        <v>61</v>
      </c>
      <c r="C67" s="20">
        <v>2100000</v>
      </c>
      <c r="D67" s="20"/>
      <c r="E67" s="20"/>
      <c r="F67" s="20">
        <f t="shared" si="3"/>
        <v>0</v>
      </c>
      <c r="G67" s="20"/>
      <c r="H67" s="10"/>
    </row>
    <row r="68" spans="1:8" x14ac:dyDescent="0.25">
      <c r="A68" s="21"/>
      <c r="B68" s="19" t="s">
        <v>62</v>
      </c>
      <c r="C68" s="20">
        <v>1395000</v>
      </c>
      <c r="D68" s="20"/>
      <c r="E68" s="20"/>
      <c r="F68" s="20">
        <f t="shared" si="3"/>
        <v>0</v>
      </c>
      <c r="G68" s="20"/>
      <c r="H68" s="10"/>
    </row>
    <row r="69" spans="1:8" x14ac:dyDescent="0.25">
      <c r="A69" s="21"/>
      <c r="B69" s="19" t="s">
        <v>63</v>
      </c>
      <c r="C69" s="20">
        <v>930000</v>
      </c>
      <c r="D69" s="20"/>
      <c r="E69" s="20"/>
      <c r="F69" s="20">
        <f t="shared" si="3"/>
        <v>0</v>
      </c>
      <c r="G69" s="20"/>
      <c r="H69" s="10"/>
    </row>
    <row r="70" spans="1:8" x14ac:dyDescent="0.25">
      <c r="A70" s="21"/>
      <c r="B70" s="19" t="s">
        <v>64</v>
      </c>
      <c r="C70" s="20">
        <v>1260000</v>
      </c>
      <c r="D70" s="20"/>
      <c r="E70" s="20"/>
      <c r="F70" s="20">
        <f t="shared" si="3"/>
        <v>0</v>
      </c>
      <c r="G70" s="20"/>
      <c r="H70" s="10"/>
    </row>
    <row r="71" spans="1:8" x14ac:dyDescent="0.25">
      <c r="A71" s="21"/>
      <c r="B71" s="19" t="s">
        <v>65</v>
      </c>
      <c r="C71" s="20">
        <v>1110000</v>
      </c>
      <c r="D71" s="20"/>
      <c r="E71" s="20"/>
      <c r="F71" s="20">
        <f t="shared" si="3"/>
        <v>0</v>
      </c>
      <c r="G71" s="20"/>
      <c r="H71" s="10"/>
    </row>
    <row r="72" spans="1:8" x14ac:dyDescent="0.25">
      <c r="A72" s="21"/>
      <c r="B72" s="19" t="s">
        <v>66</v>
      </c>
      <c r="C72" s="20">
        <v>45000</v>
      </c>
      <c r="D72" s="20"/>
      <c r="E72" s="20"/>
      <c r="F72" s="20">
        <f t="shared" si="3"/>
        <v>0</v>
      </c>
      <c r="G72" s="20"/>
      <c r="H72" s="10"/>
    </row>
    <row r="73" spans="1:8" x14ac:dyDescent="0.25">
      <c r="A73" s="21"/>
      <c r="B73" s="19" t="s">
        <v>67</v>
      </c>
      <c r="C73" s="20">
        <v>45000</v>
      </c>
      <c r="D73" s="20"/>
      <c r="E73" s="20"/>
      <c r="F73" s="20">
        <f t="shared" si="3"/>
        <v>0</v>
      </c>
      <c r="G73" s="20"/>
      <c r="H73" s="10"/>
    </row>
    <row r="74" spans="1:8" x14ac:dyDescent="0.25">
      <c r="A74" s="21"/>
      <c r="B74" s="19" t="s">
        <v>68</v>
      </c>
      <c r="C74" s="20">
        <v>45000</v>
      </c>
      <c r="D74" s="20"/>
      <c r="E74" s="20"/>
      <c r="F74" s="20">
        <f t="shared" si="3"/>
        <v>0</v>
      </c>
      <c r="G74" s="20"/>
      <c r="H74" s="10"/>
    </row>
    <row r="75" spans="1:8" x14ac:dyDescent="0.25">
      <c r="A75" s="21"/>
      <c r="B75" s="19" t="s">
        <v>69</v>
      </c>
      <c r="C75" s="20">
        <v>930000</v>
      </c>
      <c r="D75" s="20"/>
      <c r="E75" s="20"/>
      <c r="F75" s="20">
        <f t="shared" si="3"/>
        <v>0</v>
      </c>
      <c r="G75" s="20"/>
      <c r="H75" s="10"/>
    </row>
    <row r="76" spans="1:8" x14ac:dyDescent="0.25">
      <c r="A76" s="21"/>
      <c r="B76" s="19"/>
      <c r="C76" s="20"/>
      <c r="D76" s="20"/>
      <c r="E76" s="20"/>
      <c r="F76" s="20"/>
      <c r="G76" s="20"/>
      <c r="H76" s="10"/>
    </row>
    <row r="77" spans="1:8" x14ac:dyDescent="0.25">
      <c r="A77" s="21">
        <v>525115</v>
      </c>
      <c r="B77" s="22" t="s">
        <v>31</v>
      </c>
      <c r="C77" s="20">
        <v>13800000</v>
      </c>
      <c r="D77" s="20">
        <v>2200000</v>
      </c>
      <c r="E77" s="20">
        <v>0</v>
      </c>
      <c r="F77" s="20">
        <f t="shared" ref="F77:F82" si="4">D77+E77</f>
        <v>2200000</v>
      </c>
      <c r="G77" s="20">
        <f>C77-F77</f>
        <v>11600000</v>
      </c>
      <c r="H77" s="10">
        <f>(F77/C77)</f>
        <v>0.15942028985507245</v>
      </c>
    </row>
    <row r="78" spans="1:8" x14ac:dyDescent="0.25">
      <c r="A78" s="21"/>
      <c r="B78" s="19" t="s">
        <v>70</v>
      </c>
      <c r="C78" s="20">
        <v>13800000</v>
      </c>
      <c r="D78" s="20"/>
      <c r="E78" s="20"/>
      <c r="F78" s="20">
        <f t="shared" si="4"/>
        <v>0</v>
      </c>
      <c r="G78" s="20"/>
      <c r="H78" s="10"/>
    </row>
    <row r="79" spans="1:8" x14ac:dyDescent="0.25">
      <c r="A79" s="21"/>
      <c r="B79" s="19" t="s">
        <v>71</v>
      </c>
      <c r="C79" s="20">
        <v>3000000</v>
      </c>
      <c r="D79" s="20"/>
      <c r="E79" s="20"/>
      <c r="F79" s="20">
        <f t="shared" si="4"/>
        <v>0</v>
      </c>
      <c r="G79" s="20"/>
      <c r="H79" s="10"/>
    </row>
    <row r="80" spans="1:8" x14ac:dyDescent="0.25">
      <c r="A80" s="21"/>
      <c r="B80" s="19" t="s">
        <v>35</v>
      </c>
      <c r="C80" s="20">
        <v>10800000</v>
      </c>
      <c r="D80" s="20"/>
      <c r="E80" s="20"/>
      <c r="F80" s="20">
        <f t="shared" si="4"/>
        <v>0</v>
      </c>
      <c r="G80" s="20"/>
      <c r="H80" s="10"/>
    </row>
    <row r="81" spans="1:8" x14ac:dyDescent="0.25">
      <c r="A81" s="21"/>
      <c r="B81" s="19" t="s">
        <v>72</v>
      </c>
      <c r="C81" s="20">
        <v>4500000</v>
      </c>
      <c r="D81" s="20"/>
      <c r="E81" s="20"/>
      <c r="F81" s="20">
        <f t="shared" si="4"/>
        <v>0</v>
      </c>
      <c r="G81" s="20"/>
      <c r="H81" s="10"/>
    </row>
    <row r="82" spans="1:8" x14ac:dyDescent="0.25">
      <c r="A82" s="21"/>
      <c r="B82" s="19" t="s">
        <v>73</v>
      </c>
      <c r="C82" s="20">
        <v>6300000</v>
      </c>
      <c r="D82" s="20"/>
      <c r="E82" s="20"/>
      <c r="F82" s="20">
        <f t="shared" si="4"/>
        <v>0</v>
      </c>
      <c r="G82" s="20"/>
      <c r="H82" s="10"/>
    </row>
    <row r="83" spans="1:8" x14ac:dyDescent="0.25">
      <c r="A83" s="21"/>
      <c r="B83" s="19"/>
      <c r="C83" s="20"/>
      <c r="D83" s="20"/>
      <c r="E83" s="20"/>
      <c r="F83" s="20"/>
      <c r="G83" s="20"/>
      <c r="H83" s="10"/>
    </row>
    <row r="84" spans="1:8" x14ac:dyDescent="0.25">
      <c r="A84" s="44" t="s">
        <v>74</v>
      </c>
      <c r="B84" s="45" t="s">
        <v>75</v>
      </c>
      <c r="C84" s="46">
        <v>40499000</v>
      </c>
      <c r="D84" s="20"/>
      <c r="E84" s="20"/>
      <c r="F84" s="20">
        <f t="shared" ref="F84:F91" si="5">D84+E84</f>
        <v>0</v>
      </c>
      <c r="G84" s="20"/>
      <c r="H84" s="10"/>
    </row>
    <row r="85" spans="1:8" x14ac:dyDescent="0.25">
      <c r="A85" s="21">
        <v>525112</v>
      </c>
      <c r="B85" s="22" t="s">
        <v>23</v>
      </c>
      <c r="C85" s="47">
        <v>11881000</v>
      </c>
      <c r="D85" s="20">
        <v>7950000</v>
      </c>
      <c r="E85" s="20">
        <v>0</v>
      </c>
      <c r="F85" s="20">
        <f>D85+E85</f>
        <v>7950000</v>
      </c>
      <c r="G85" s="20">
        <f>C85-F85</f>
        <v>3931000</v>
      </c>
      <c r="H85" s="10">
        <f>(F85/C85)</f>
        <v>0.66913559464691519</v>
      </c>
    </row>
    <row r="86" spans="1:8" x14ac:dyDescent="0.25">
      <c r="A86" s="21"/>
      <c r="B86" s="19" t="s">
        <v>76</v>
      </c>
      <c r="C86" s="20">
        <v>1200000</v>
      </c>
      <c r="D86" s="20"/>
      <c r="E86" s="20"/>
      <c r="F86" s="20">
        <f>D86+E86</f>
        <v>0</v>
      </c>
      <c r="G86" s="20"/>
      <c r="H86" s="10"/>
    </row>
    <row r="87" spans="1:8" x14ac:dyDescent="0.25">
      <c r="A87" s="21"/>
      <c r="B87" s="19" t="s">
        <v>77</v>
      </c>
      <c r="C87" s="20">
        <v>975000</v>
      </c>
      <c r="D87" s="20"/>
      <c r="E87" s="20"/>
      <c r="F87" s="20">
        <f t="shared" si="5"/>
        <v>0</v>
      </c>
      <c r="G87" s="20"/>
      <c r="H87" s="10"/>
    </row>
    <row r="88" spans="1:8" x14ac:dyDescent="0.25">
      <c r="A88" s="21"/>
      <c r="B88" s="19" t="s">
        <v>78</v>
      </c>
      <c r="C88" s="20">
        <v>650000</v>
      </c>
      <c r="D88" s="20"/>
      <c r="E88" s="20"/>
      <c r="F88" s="20">
        <f t="shared" si="5"/>
        <v>0</v>
      </c>
      <c r="G88" s="20"/>
      <c r="H88" s="10"/>
    </row>
    <row r="89" spans="1:8" x14ac:dyDescent="0.25">
      <c r="A89" s="21"/>
      <c r="B89" s="19" t="s">
        <v>79</v>
      </c>
      <c r="C89" s="20">
        <v>4480000</v>
      </c>
      <c r="D89" s="20"/>
      <c r="E89" s="20"/>
      <c r="F89" s="20">
        <f t="shared" si="5"/>
        <v>0</v>
      </c>
      <c r="G89" s="20"/>
      <c r="H89" s="10"/>
    </row>
    <row r="90" spans="1:8" x14ac:dyDescent="0.25">
      <c r="A90" s="21"/>
      <c r="B90" s="8" t="s">
        <v>80</v>
      </c>
      <c r="C90" s="20">
        <v>4480000</v>
      </c>
      <c r="D90" s="20"/>
      <c r="E90" s="20"/>
      <c r="F90" s="20">
        <f t="shared" si="5"/>
        <v>0</v>
      </c>
      <c r="G90" s="20"/>
      <c r="H90" s="10"/>
    </row>
    <row r="91" spans="1:8" x14ac:dyDescent="0.25">
      <c r="A91" s="21"/>
      <c r="B91" s="19" t="s">
        <v>81</v>
      </c>
      <c r="C91" s="20">
        <v>96000</v>
      </c>
      <c r="D91" s="20"/>
      <c r="E91" s="20"/>
      <c r="F91" s="20">
        <f t="shared" si="5"/>
        <v>0</v>
      </c>
      <c r="G91" s="20"/>
      <c r="H91" s="10"/>
    </row>
    <row r="92" spans="1:8" x14ac:dyDescent="0.25">
      <c r="A92" s="21"/>
      <c r="B92" s="19"/>
      <c r="C92" s="20"/>
      <c r="D92" s="20"/>
      <c r="E92" s="20"/>
      <c r="F92" s="20"/>
      <c r="G92" s="20"/>
      <c r="H92" s="10"/>
    </row>
    <row r="93" spans="1:8" x14ac:dyDescent="0.25">
      <c r="A93" s="21">
        <v>525115</v>
      </c>
      <c r="B93" s="22" t="s">
        <v>31</v>
      </c>
      <c r="C93" s="20">
        <v>15340000</v>
      </c>
      <c r="D93" s="20">
        <v>2700000</v>
      </c>
      <c r="E93" s="20">
        <v>0</v>
      </c>
      <c r="F93" s="20">
        <f t="shared" ref="F93:F98" si="6">D93+E93</f>
        <v>2700000</v>
      </c>
      <c r="G93" s="20">
        <f>C93-F93</f>
        <v>12640000</v>
      </c>
      <c r="H93" s="10">
        <f>(F93/C93)</f>
        <v>0.1760104302477184</v>
      </c>
    </row>
    <row r="94" spans="1:8" x14ac:dyDescent="0.25">
      <c r="A94" s="21"/>
      <c r="B94" s="19" t="s">
        <v>70</v>
      </c>
      <c r="C94" s="20">
        <v>15340000</v>
      </c>
      <c r="D94" s="20"/>
      <c r="E94" s="20"/>
      <c r="F94" s="20">
        <f t="shared" si="6"/>
        <v>0</v>
      </c>
      <c r="G94" s="20"/>
      <c r="H94" s="10"/>
    </row>
    <row r="95" spans="1:8" x14ac:dyDescent="0.25">
      <c r="A95" s="21"/>
      <c r="B95" s="19" t="s">
        <v>82</v>
      </c>
      <c r="C95" s="20">
        <v>4000000</v>
      </c>
      <c r="D95" s="20"/>
      <c r="E95" s="20"/>
      <c r="F95" s="20">
        <f t="shared" si="6"/>
        <v>0</v>
      </c>
      <c r="G95" s="20"/>
      <c r="H95" s="10"/>
    </row>
    <row r="96" spans="1:8" x14ac:dyDescent="0.25">
      <c r="A96" s="21"/>
      <c r="B96" s="19" t="s">
        <v>32</v>
      </c>
      <c r="C96" s="20">
        <v>11340000</v>
      </c>
      <c r="D96" s="20"/>
      <c r="E96" s="20"/>
      <c r="F96" s="20">
        <f t="shared" si="6"/>
        <v>0</v>
      </c>
      <c r="G96" s="20"/>
      <c r="H96" s="10"/>
    </row>
    <row r="97" spans="1:8" x14ac:dyDescent="0.25">
      <c r="A97" s="21"/>
      <c r="B97" s="19" t="s">
        <v>83</v>
      </c>
      <c r="C97" s="20">
        <v>5400000</v>
      </c>
      <c r="D97" s="20"/>
      <c r="E97" s="20"/>
      <c r="F97" s="20">
        <f t="shared" si="6"/>
        <v>0</v>
      </c>
      <c r="G97" s="20"/>
      <c r="H97" s="10"/>
    </row>
    <row r="98" spans="1:8" x14ac:dyDescent="0.25">
      <c r="A98" s="23"/>
      <c r="B98" s="24" t="s">
        <v>84</v>
      </c>
      <c r="C98" s="25">
        <v>5940000</v>
      </c>
      <c r="D98" s="25"/>
      <c r="E98" s="25"/>
      <c r="F98" s="25">
        <f t="shared" si="6"/>
        <v>0</v>
      </c>
      <c r="G98" s="25"/>
      <c r="H98" s="48"/>
    </row>
    <row r="99" spans="1:8" x14ac:dyDescent="0.25">
      <c r="A99" s="28"/>
      <c r="B99" s="29" t="s">
        <v>47</v>
      </c>
      <c r="C99" s="30"/>
      <c r="D99" s="31">
        <f>SUM(D53:D98)</f>
        <v>238407500</v>
      </c>
      <c r="E99" s="31">
        <f>SUM(E53:E98)</f>
        <v>0</v>
      </c>
      <c r="F99" s="31">
        <f>SUM(F53:F98)</f>
        <v>238407500</v>
      </c>
      <c r="G99" s="30"/>
      <c r="H99" s="32"/>
    </row>
    <row r="100" spans="1:8" x14ac:dyDescent="0.25">
      <c r="A100" s="33"/>
      <c r="B100" s="34"/>
      <c r="C100" s="35"/>
      <c r="D100" s="36"/>
      <c r="E100" s="36"/>
      <c r="F100" s="36"/>
      <c r="G100" s="35"/>
      <c r="H100" s="37"/>
    </row>
    <row r="101" spans="1:8" x14ac:dyDescent="0.25">
      <c r="F101" s="52"/>
      <c r="G101" s="203" t="s">
        <v>85</v>
      </c>
      <c r="H101" s="203"/>
    </row>
    <row r="102" spans="1:8" x14ac:dyDescent="0.25">
      <c r="F102" s="52"/>
      <c r="G102" s="53"/>
      <c r="H102" s="53"/>
    </row>
    <row r="103" spans="1:8" x14ac:dyDescent="0.25">
      <c r="A103" s="196" t="s">
        <v>3</v>
      </c>
      <c r="B103" s="196" t="s">
        <v>4</v>
      </c>
      <c r="C103" s="198" t="s">
        <v>5</v>
      </c>
      <c r="D103" s="200" t="s">
        <v>6</v>
      </c>
      <c r="E103" s="201"/>
      <c r="F103" s="198" t="s">
        <v>7</v>
      </c>
      <c r="G103" s="198" t="s">
        <v>8</v>
      </c>
      <c r="H103" s="2" t="s">
        <v>9</v>
      </c>
    </row>
    <row r="104" spans="1:8" x14ac:dyDescent="0.25">
      <c r="A104" s="197"/>
      <c r="B104" s="197"/>
      <c r="C104" s="199"/>
      <c r="D104" s="40" t="s">
        <v>10</v>
      </c>
      <c r="E104" s="40" t="s">
        <v>11</v>
      </c>
      <c r="F104" s="199"/>
      <c r="G104" s="199"/>
      <c r="H104" s="2" t="s">
        <v>12</v>
      </c>
    </row>
    <row r="105" spans="1:8" x14ac:dyDescent="0.25">
      <c r="A105" s="28"/>
      <c r="B105" s="29" t="s">
        <v>49</v>
      </c>
      <c r="C105" s="30"/>
      <c r="D105" s="31">
        <f>D99</f>
        <v>238407500</v>
      </c>
      <c r="E105" s="31">
        <f>E99</f>
        <v>0</v>
      </c>
      <c r="F105" s="31">
        <f>F99</f>
        <v>238407500</v>
      </c>
      <c r="G105" s="30"/>
      <c r="H105" s="32"/>
    </row>
    <row r="106" spans="1:8" x14ac:dyDescent="0.25">
      <c r="A106" s="41">
        <v>525119</v>
      </c>
      <c r="B106" s="42" t="s">
        <v>38</v>
      </c>
      <c r="C106" s="43">
        <v>13278000</v>
      </c>
      <c r="D106" s="43">
        <v>0</v>
      </c>
      <c r="E106" s="43">
        <v>0</v>
      </c>
      <c r="F106" s="43">
        <f t="shared" ref="F106:F125" si="7">D106+E106</f>
        <v>0</v>
      </c>
      <c r="G106" s="43">
        <f>C106-F106</f>
        <v>13278000</v>
      </c>
      <c r="H106" s="6">
        <f>(F106/C106)</f>
        <v>0</v>
      </c>
    </row>
    <row r="107" spans="1:8" x14ac:dyDescent="0.25">
      <c r="A107" s="21"/>
      <c r="B107" s="19" t="s">
        <v>24</v>
      </c>
      <c r="C107" s="20">
        <v>13278000</v>
      </c>
      <c r="D107" s="20"/>
      <c r="E107" s="20"/>
      <c r="F107" s="20">
        <f t="shared" si="7"/>
        <v>0</v>
      </c>
      <c r="G107" s="20"/>
      <c r="H107" s="10"/>
    </row>
    <row r="108" spans="1:8" x14ac:dyDescent="0.25">
      <c r="A108" s="21"/>
      <c r="B108" s="19" t="s">
        <v>39</v>
      </c>
      <c r="C108" s="20">
        <v>1200000</v>
      </c>
      <c r="D108" s="20"/>
      <c r="E108" s="20"/>
      <c r="F108" s="20">
        <f t="shared" si="7"/>
        <v>0</v>
      </c>
      <c r="G108" s="20"/>
      <c r="H108" s="10"/>
    </row>
    <row r="109" spans="1:8" x14ac:dyDescent="0.25">
      <c r="A109" s="21"/>
      <c r="B109" s="19" t="s">
        <v>86</v>
      </c>
      <c r="C109" s="20">
        <v>378000</v>
      </c>
      <c r="D109" s="20"/>
      <c r="E109" s="20"/>
      <c r="F109" s="20">
        <f t="shared" si="7"/>
        <v>0</v>
      </c>
      <c r="G109" s="20"/>
      <c r="H109" s="10"/>
    </row>
    <row r="110" spans="1:8" x14ac:dyDescent="0.25">
      <c r="A110" s="21"/>
      <c r="B110" s="19" t="s">
        <v>32</v>
      </c>
      <c r="C110" s="20">
        <v>11700000</v>
      </c>
      <c r="D110" s="20"/>
      <c r="E110" s="20"/>
      <c r="F110" s="20">
        <f t="shared" si="7"/>
        <v>0</v>
      </c>
      <c r="G110" s="20"/>
      <c r="H110" s="10"/>
    </row>
    <row r="111" spans="1:8" x14ac:dyDescent="0.25">
      <c r="A111" s="21"/>
      <c r="B111" s="19" t="s">
        <v>87</v>
      </c>
      <c r="C111" s="20">
        <v>11700000</v>
      </c>
      <c r="D111" s="20"/>
      <c r="E111" s="20"/>
      <c r="F111" s="20">
        <f t="shared" si="7"/>
        <v>0</v>
      </c>
      <c r="G111" s="20"/>
      <c r="H111" s="10"/>
    </row>
    <row r="112" spans="1:8" x14ac:dyDescent="0.25">
      <c r="A112" s="21"/>
      <c r="B112" s="19"/>
      <c r="C112" s="20"/>
      <c r="D112" s="20"/>
      <c r="E112" s="20"/>
      <c r="F112" s="20"/>
      <c r="G112" s="20"/>
      <c r="H112" s="10"/>
    </row>
    <row r="113" spans="1:8" x14ac:dyDescent="0.25">
      <c r="A113" s="44" t="s">
        <v>88</v>
      </c>
      <c r="B113" s="45" t="s">
        <v>89</v>
      </c>
      <c r="C113" s="46">
        <v>38296000</v>
      </c>
      <c r="D113" s="20"/>
      <c r="E113" s="20"/>
      <c r="F113" s="20">
        <f t="shared" si="7"/>
        <v>0</v>
      </c>
      <c r="G113" s="20"/>
      <c r="H113" s="10"/>
    </row>
    <row r="114" spans="1:8" x14ac:dyDescent="0.25">
      <c r="A114" s="21">
        <v>525112</v>
      </c>
      <c r="B114" s="22" t="s">
        <v>23</v>
      </c>
      <c r="C114" s="47">
        <v>12156000</v>
      </c>
      <c r="D114" s="20">
        <v>1500000</v>
      </c>
      <c r="E114" s="20">
        <v>0</v>
      </c>
      <c r="F114" s="20">
        <f t="shared" si="7"/>
        <v>1500000</v>
      </c>
      <c r="G114" s="20">
        <f>C114-F114</f>
        <v>10656000</v>
      </c>
      <c r="H114" s="10">
        <f>(F114/C114)</f>
        <v>0.12339585389930899</v>
      </c>
    </row>
    <row r="115" spans="1:8" x14ac:dyDescent="0.25">
      <c r="A115" s="21"/>
      <c r="B115" s="19" t="s">
        <v>90</v>
      </c>
      <c r="C115" s="20">
        <v>900000</v>
      </c>
      <c r="D115" s="20"/>
      <c r="E115" s="20"/>
      <c r="F115" s="20">
        <f t="shared" si="7"/>
        <v>0</v>
      </c>
      <c r="G115" s="20"/>
      <c r="H115" s="10"/>
    </row>
    <row r="116" spans="1:8" x14ac:dyDescent="0.25">
      <c r="A116" s="21"/>
      <c r="B116" s="19" t="s">
        <v>91</v>
      </c>
      <c r="C116" s="20">
        <v>1200000</v>
      </c>
      <c r="D116" s="20"/>
      <c r="E116" s="20"/>
      <c r="F116" s="20">
        <f t="shared" si="7"/>
        <v>0</v>
      </c>
      <c r="G116" s="20"/>
      <c r="H116" s="10"/>
    </row>
    <row r="117" spans="1:8" x14ac:dyDescent="0.25">
      <c r="A117" s="21"/>
      <c r="B117" s="19" t="s">
        <v>92</v>
      </c>
      <c r="C117" s="20">
        <v>600000</v>
      </c>
      <c r="D117" s="20"/>
      <c r="E117" s="20"/>
      <c r="F117" s="20">
        <f t="shared" si="7"/>
        <v>0</v>
      </c>
      <c r="G117" s="20"/>
      <c r="H117" s="10"/>
    </row>
    <row r="118" spans="1:8" x14ac:dyDescent="0.25">
      <c r="A118" s="21"/>
      <c r="B118" s="19" t="s">
        <v>93</v>
      </c>
      <c r="C118" s="20">
        <v>400000</v>
      </c>
      <c r="D118" s="20"/>
      <c r="E118" s="20"/>
      <c r="F118" s="20">
        <f t="shared" si="7"/>
        <v>0</v>
      </c>
      <c r="G118" s="20"/>
      <c r="H118" s="10"/>
    </row>
    <row r="119" spans="1:8" x14ac:dyDescent="0.25">
      <c r="A119" s="21"/>
      <c r="B119" s="19" t="s">
        <v>79</v>
      </c>
      <c r="C119" s="20">
        <v>4480000</v>
      </c>
      <c r="D119" s="20"/>
      <c r="E119" s="20"/>
      <c r="F119" s="20">
        <f t="shared" si="7"/>
        <v>0</v>
      </c>
      <c r="G119" s="20"/>
      <c r="H119" s="10"/>
    </row>
    <row r="120" spans="1:8" x14ac:dyDescent="0.25">
      <c r="A120" s="21"/>
      <c r="B120" s="19" t="s">
        <v>94</v>
      </c>
      <c r="C120" s="20">
        <v>4480000</v>
      </c>
      <c r="D120" s="20"/>
      <c r="E120" s="20"/>
      <c r="F120" s="20">
        <f t="shared" si="7"/>
        <v>0</v>
      </c>
      <c r="G120" s="20"/>
      <c r="H120" s="10"/>
    </row>
    <row r="121" spans="1:8" x14ac:dyDescent="0.25">
      <c r="A121" s="21"/>
      <c r="B121" s="19" t="s">
        <v>95</v>
      </c>
      <c r="C121" s="20">
        <v>96000</v>
      </c>
      <c r="D121" s="20"/>
      <c r="E121" s="20"/>
      <c r="F121" s="20">
        <f t="shared" si="7"/>
        <v>0</v>
      </c>
      <c r="G121" s="20"/>
      <c r="H121" s="10"/>
    </row>
    <row r="122" spans="1:8" x14ac:dyDescent="0.25">
      <c r="A122" s="21"/>
      <c r="B122" s="19"/>
      <c r="C122" s="20"/>
      <c r="D122" s="20"/>
      <c r="E122" s="20"/>
      <c r="F122" s="20"/>
      <c r="G122" s="20"/>
      <c r="H122" s="10"/>
    </row>
    <row r="123" spans="1:8" x14ac:dyDescent="0.25">
      <c r="A123" s="21">
        <v>525115</v>
      </c>
      <c r="B123" s="22" t="s">
        <v>31</v>
      </c>
      <c r="C123" s="20">
        <v>15340000</v>
      </c>
      <c r="D123" s="20">
        <v>1500000</v>
      </c>
      <c r="E123" s="20">
        <v>0</v>
      </c>
      <c r="F123" s="20">
        <f t="shared" si="7"/>
        <v>1500000</v>
      </c>
      <c r="G123" s="20">
        <f>C123-F123</f>
        <v>13840000</v>
      </c>
      <c r="H123" s="10">
        <f>(F123/C123)</f>
        <v>9.7783572359843543E-2</v>
      </c>
    </row>
    <row r="124" spans="1:8" x14ac:dyDescent="0.25">
      <c r="A124" s="21"/>
      <c r="B124" s="19" t="s">
        <v>70</v>
      </c>
      <c r="C124" s="20">
        <v>4000000</v>
      </c>
      <c r="D124" s="20"/>
      <c r="E124" s="20"/>
      <c r="F124" s="20">
        <f t="shared" si="7"/>
        <v>0</v>
      </c>
      <c r="G124" s="20"/>
      <c r="H124" s="10"/>
    </row>
    <row r="125" spans="1:8" x14ac:dyDescent="0.25">
      <c r="A125" s="21"/>
      <c r="B125" s="19" t="s">
        <v>82</v>
      </c>
      <c r="C125" s="20">
        <v>4000000</v>
      </c>
      <c r="D125" s="20"/>
      <c r="E125" s="20"/>
      <c r="F125" s="20">
        <f t="shared" si="7"/>
        <v>0</v>
      </c>
      <c r="G125" s="20"/>
      <c r="H125" s="10"/>
    </row>
    <row r="126" spans="1:8" x14ac:dyDescent="0.25">
      <c r="A126" s="21"/>
      <c r="B126" s="54"/>
      <c r="C126" s="20"/>
      <c r="D126" s="47"/>
      <c r="E126" s="47"/>
      <c r="F126" s="47"/>
      <c r="G126" s="20"/>
      <c r="H126" s="10"/>
    </row>
    <row r="127" spans="1:8" x14ac:dyDescent="0.25">
      <c r="A127" s="21"/>
      <c r="B127" s="19" t="s">
        <v>32</v>
      </c>
      <c r="C127" s="20">
        <v>11340000</v>
      </c>
      <c r="D127" s="20">
        <v>0</v>
      </c>
      <c r="E127" s="20"/>
      <c r="F127" s="20">
        <f>D127+E127</f>
        <v>0</v>
      </c>
      <c r="G127" s="20">
        <f>C127-F127</f>
        <v>11340000</v>
      </c>
      <c r="H127" s="10">
        <f>(F127/C127)</f>
        <v>0</v>
      </c>
    </row>
    <row r="128" spans="1:8" x14ac:dyDescent="0.25">
      <c r="A128" s="21"/>
      <c r="B128" s="19" t="s">
        <v>96</v>
      </c>
      <c r="C128" s="20">
        <v>5400000</v>
      </c>
      <c r="D128" s="20"/>
      <c r="E128" s="20"/>
      <c r="F128" s="20">
        <f>D128+E128</f>
        <v>0</v>
      </c>
      <c r="G128" s="20"/>
      <c r="H128" s="10"/>
    </row>
    <row r="129" spans="1:8" x14ac:dyDescent="0.25">
      <c r="A129" s="21"/>
      <c r="B129" s="19" t="s">
        <v>97</v>
      </c>
      <c r="C129" s="20">
        <v>5940000</v>
      </c>
      <c r="D129" s="20"/>
      <c r="E129" s="20"/>
      <c r="F129" s="20">
        <f>D129+E129</f>
        <v>0</v>
      </c>
      <c r="G129" s="20"/>
      <c r="H129" s="10"/>
    </row>
    <row r="130" spans="1:8" x14ac:dyDescent="0.25">
      <c r="A130" s="21"/>
      <c r="B130" s="19"/>
      <c r="C130" s="20"/>
      <c r="D130" s="20"/>
      <c r="E130" s="20"/>
      <c r="F130" s="20"/>
      <c r="G130" s="20"/>
      <c r="H130" s="10"/>
    </row>
    <row r="131" spans="1:8" x14ac:dyDescent="0.25">
      <c r="A131" s="21">
        <v>525119</v>
      </c>
      <c r="B131" s="22" t="s">
        <v>38</v>
      </c>
      <c r="C131" s="20">
        <v>10800000</v>
      </c>
      <c r="D131" s="20">
        <v>0</v>
      </c>
      <c r="E131" s="20">
        <v>0</v>
      </c>
      <c r="F131" s="20">
        <f t="shared" ref="F131:F159" si="8">D131+E131</f>
        <v>0</v>
      </c>
      <c r="G131" s="20">
        <f>C131-F131</f>
        <v>10800000</v>
      </c>
      <c r="H131" s="10">
        <f>(F131/C131)</f>
        <v>0</v>
      </c>
    </row>
    <row r="132" spans="1:8" x14ac:dyDescent="0.25">
      <c r="A132" s="21"/>
      <c r="B132" s="19" t="s">
        <v>32</v>
      </c>
      <c r="C132" s="20">
        <v>10800000</v>
      </c>
      <c r="D132" s="20"/>
      <c r="E132" s="20"/>
      <c r="F132" s="20">
        <f t="shared" si="8"/>
        <v>0</v>
      </c>
      <c r="G132" s="20"/>
      <c r="H132" s="10"/>
    </row>
    <row r="133" spans="1:8" x14ac:dyDescent="0.25">
      <c r="A133" s="21"/>
      <c r="B133" s="19" t="s">
        <v>98</v>
      </c>
      <c r="C133" s="20">
        <v>10800000</v>
      </c>
      <c r="D133" s="20"/>
      <c r="E133" s="20"/>
      <c r="F133" s="20">
        <f t="shared" si="8"/>
        <v>0</v>
      </c>
      <c r="G133" s="20"/>
      <c r="H133" s="10"/>
    </row>
    <row r="134" spans="1:8" x14ac:dyDescent="0.25">
      <c r="A134" s="21"/>
      <c r="B134" s="19"/>
      <c r="C134" s="20"/>
      <c r="D134" s="20"/>
      <c r="E134" s="20"/>
      <c r="F134" s="20"/>
      <c r="G134" s="20"/>
      <c r="H134" s="10"/>
    </row>
    <row r="135" spans="1:8" x14ac:dyDescent="0.25">
      <c r="A135" s="44" t="s">
        <v>99</v>
      </c>
      <c r="B135" s="45" t="s">
        <v>100</v>
      </c>
      <c r="C135" s="46">
        <v>4600000</v>
      </c>
      <c r="D135" s="20"/>
      <c r="E135" s="20"/>
      <c r="F135" s="20">
        <f t="shared" si="8"/>
        <v>0</v>
      </c>
      <c r="G135" s="20">
        <f>C135-F135</f>
        <v>4600000</v>
      </c>
      <c r="H135" s="10">
        <f>(F135/C135)</f>
        <v>0</v>
      </c>
    </row>
    <row r="136" spans="1:8" x14ac:dyDescent="0.25">
      <c r="A136" s="21">
        <v>525112</v>
      </c>
      <c r="B136" s="22" t="s">
        <v>23</v>
      </c>
      <c r="C136" s="20">
        <v>600000</v>
      </c>
      <c r="D136" s="20">
        <v>0</v>
      </c>
      <c r="E136" s="20">
        <v>0</v>
      </c>
      <c r="F136" s="20">
        <f t="shared" si="8"/>
        <v>0</v>
      </c>
      <c r="G136" s="20"/>
      <c r="H136" s="10"/>
    </row>
    <row r="137" spans="1:8" x14ac:dyDescent="0.25">
      <c r="A137" s="21"/>
      <c r="B137" s="19" t="s">
        <v>70</v>
      </c>
      <c r="C137" s="20">
        <v>600000</v>
      </c>
      <c r="D137" s="20"/>
      <c r="E137" s="20"/>
      <c r="F137" s="20">
        <f t="shared" si="8"/>
        <v>0</v>
      </c>
      <c r="G137" s="20"/>
      <c r="H137" s="10"/>
    </row>
    <row r="138" spans="1:8" x14ac:dyDescent="0.25">
      <c r="A138" s="21"/>
      <c r="B138" s="19" t="s">
        <v>101</v>
      </c>
      <c r="C138" s="20">
        <v>600000</v>
      </c>
      <c r="D138" s="20"/>
      <c r="E138" s="20"/>
      <c r="F138" s="20">
        <f t="shared" si="8"/>
        <v>0</v>
      </c>
      <c r="G138" s="20"/>
      <c r="H138" s="10"/>
    </row>
    <row r="139" spans="1:8" x14ac:dyDescent="0.25">
      <c r="A139" s="21"/>
      <c r="B139" s="19"/>
      <c r="C139" s="20"/>
      <c r="D139" s="20"/>
      <c r="E139" s="20"/>
      <c r="F139" s="20"/>
      <c r="G139" s="20"/>
      <c r="H139" s="10"/>
    </row>
    <row r="140" spans="1:8" x14ac:dyDescent="0.25">
      <c r="A140" s="21">
        <v>525115</v>
      </c>
      <c r="B140" s="22" t="s">
        <v>31</v>
      </c>
      <c r="C140" s="20">
        <v>4000000</v>
      </c>
      <c r="D140" s="20">
        <v>0</v>
      </c>
      <c r="E140" s="20">
        <v>0</v>
      </c>
      <c r="F140" s="20">
        <f t="shared" si="8"/>
        <v>0</v>
      </c>
      <c r="G140" s="20"/>
      <c r="H140" s="10"/>
    </row>
    <row r="141" spans="1:8" x14ac:dyDescent="0.25">
      <c r="A141" s="21"/>
      <c r="B141" s="19" t="s">
        <v>70</v>
      </c>
      <c r="C141" s="20">
        <v>4000000</v>
      </c>
      <c r="D141" s="20"/>
      <c r="E141" s="20"/>
      <c r="F141" s="20">
        <f t="shared" si="8"/>
        <v>0</v>
      </c>
      <c r="G141" s="20"/>
      <c r="H141" s="10"/>
    </row>
    <row r="142" spans="1:8" x14ac:dyDescent="0.25">
      <c r="A142" s="21"/>
      <c r="B142" s="19" t="s">
        <v>82</v>
      </c>
      <c r="C142" s="20">
        <v>4000000</v>
      </c>
      <c r="D142" s="20"/>
      <c r="E142" s="20"/>
      <c r="F142" s="20">
        <f t="shared" si="8"/>
        <v>0</v>
      </c>
      <c r="G142" s="20"/>
      <c r="H142" s="10"/>
    </row>
    <row r="143" spans="1:8" x14ac:dyDescent="0.25">
      <c r="A143" s="21"/>
      <c r="B143" s="19"/>
      <c r="C143" s="20"/>
      <c r="D143" s="20"/>
      <c r="E143" s="20"/>
      <c r="F143" s="20"/>
      <c r="G143" s="20"/>
      <c r="H143" s="10"/>
    </row>
    <row r="144" spans="1:8" x14ac:dyDescent="0.25">
      <c r="A144" s="55" t="s">
        <v>102</v>
      </c>
      <c r="B144" s="54" t="s">
        <v>103</v>
      </c>
      <c r="C144" s="47">
        <v>393810000</v>
      </c>
      <c r="D144" s="20"/>
      <c r="E144" s="20"/>
      <c r="F144" s="20">
        <f t="shared" si="8"/>
        <v>0</v>
      </c>
      <c r="G144" s="20">
        <f>C144-F144</f>
        <v>393810000</v>
      </c>
      <c r="H144" s="10">
        <f>(F144/C144)</f>
        <v>0</v>
      </c>
    </row>
    <row r="145" spans="1:8" x14ac:dyDescent="0.25">
      <c r="A145" s="44" t="s">
        <v>21</v>
      </c>
      <c r="B145" s="45" t="s">
        <v>22</v>
      </c>
      <c r="C145" s="46">
        <v>60362000</v>
      </c>
      <c r="D145" s="20"/>
      <c r="E145" s="20"/>
      <c r="F145" s="20">
        <f t="shared" si="8"/>
        <v>0</v>
      </c>
      <c r="G145" s="20">
        <f>C145-F145</f>
        <v>60362000</v>
      </c>
      <c r="H145" s="10">
        <f>(F145/C145)</f>
        <v>0</v>
      </c>
    </row>
    <row r="146" spans="1:8" x14ac:dyDescent="0.25">
      <c r="A146" s="21">
        <v>525112</v>
      </c>
      <c r="B146" s="22" t="s">
        <v>23</v>
      </c>
      <c r="C146" s="20">
        <v>112000</v>
      </c>
      <c r="D146" s="20">
        <v>0</v>
      </c>
      <c r="E146" s="20">
        <v>0</v>
      </c>
      <c r="F146" s="20">
        <f t="shared" si="8"/>
        <v>0</v>
      </c>
      <c r="G146" s="20">
        <f>C146-F146</f>
        <v>112000</v>
      </c>
      <c r="H146" s="10">
        <f>(F146/C146)</f>
        <v>0</v>
      </c>
    </row>
    <row r="147" spans="1:8" x14ac:dyDescent="0.25">
      <c r="A147" s="21"/>
      <c r="B147" s="19" t="s">
        <v>104</v>
      </c>
      <c r="C147" s="20">
        <v>112000</v>
      </c>
      <c r="D147" s="20"/>
      <c r="E147" s="20"/>
      <c r="F147" s="20">
        <f t="shared" si="8"/>
        <v>0</v>
      </c>
      <c r="G147" s="20"/>
      <c r="H147" s="10"/>
    </row>
    <row r="148" spans="1:8" x14ac:dyDescent="0.25">
      <c r="A148" s="21"/>
      <c r="B148" s="8" t="s">
        <v>105</v>
      </c>
      <c r="C148" s="20">
        <v>112000</v>
      </c>
      <c r="D148" s="20"/>
      <c r="E148" s="20"/>
      <c r="F148" s="20">
        <f t="shared" si="8"/>
        <v>0</v>
      </c>
      <c r="G148" s="20"/>
      <c r="H148" s="10"/>
    </row>
    <row r="149" spans="1:8" x14ac:dyDescent="0.25">
      <c r="A149" s="56"/>
      <c r="B149" s="57"/>
      <c r="C149" s="26"/>
      <c r="D149" s="26"/>
      <c r="E149" s="26"/>
      <c r="F149" s="26"/>
      <c r="G149" s="26"/>
      <c r="H149" s="27"/>
    </row>
    <row r="150" spans="1:8" s="58" customFormat="1" x14ac:dyDescent="0.25">
      <c r="A150" s="28"/>
      <c r="B150" s="29" t="s">
        <v>47</v>
      </c>
      <c r="C150" s="30"/>
      <c r="D150" s="31">
        <f>SUM(D105:D149)</f>
        <v>241407500</v>
      </c>
      <c r="E150" s="31">
        <f>SUM(E105:E149)</f>
        <v>0</v>
      </c>
      <c r="F150" s="31">
        <f>SUM(F105:F149)</f>
        <v>241407500</v>
      </c>
      <c r="G150" s="30"/>
      <c r="H150" s="32"/>
    </row>
    <row r="151" spans="1:8" s="58" customFormat="1" x14ac:dyDescent="0.25">
      <c r="A151" s="33"/>
      <c r="B151" s="59"/>
      <c r="C151" s="35"/>
      <c r="D151" s="35"/>
      <c r="E151" s="35"/>
      <c r="F151" s="35"/>
      <c r="G151" s="35"/>
      <c r="H151" s="37"/>
    </row>
    <row r="152" spans="1:8" s="58" customFormat="1" x14ac:dyDescent="0.25">
      <c r="A152" s="33"/>
      <c r="B152" s="59"/>
      <c r="C152" s="35"/>
      <c r="D152" s="35"/>
      <c r="E152" s="35"/>
      <c r="F152" s="35"/>
      <c r="G152" s="203" t="s">
        <v>106</v>
      </c>
      <c r="H152" s="203"/>
    </row>
    <row r="153" spans="1:8" s="58" customFormat="1" x14ac:dyDescent="0.25">
      <c r="A153" s="33"/>
      <c r="B153" s="59"/>
      <c r="C153" s="35"/>
      <c r="D153" s="35"/>
      <c r="E153" s="35"/>
      <c r="F153" s="35"/>
      <c r="G153" s="35"/>
      <c r="H153" s="37"/>
    </row>
    <row r="154" spans="1:8" s="58" customFormat="1" x14ac:dyDescent="0.25">
      <c r="A154" s="196" t="s">
        <v>3</v>
      </c>
      <c r="B154" s="196" t="s">
        <v>4</v>
      </c>
      <c r="C154" s="198" t="s">
        <v>5</v>
      </c>
      <c r="D154" s="200" t="s">
        <v>6</v>
      </c>
      <c r="E154" s="201"/>
      <c r="F154" s="198" t="s">
        <v>7</v>
      </c>
      <c r="G154" s="198" t="s">
        <v>8</v>
      </c>
      <c r="H154" s="2" t="s">
        <v>9</v>
      </c>
    </row>
    <row r="155" spans="1:8" s="58" customFormat="1" x14ac:dyDescent="0.25">
      <c r="A155" s="197"/>
      <c r="B155" s="197"/>
      <c r="C155" s="199"/>
      <c r="D155" s="40" t="s">
        <v>10</v>
      </c>
      <c r="E155" s="40" t="s">
        <v>11</v>
      </c>
      <c r="F155" s="199"/>
      <c r="G155" s="199"/>
      <c r="H155" s="2" t="s">
        <v>12</v>
      </c>
    </row>
    <row r="156" spans="1:8" s="58" customFormat="1" x14ac:dyDescent="0.25">
      <c r="A156" s="28"/>
      <c r="B156" s="29" t="s">
        <v>49</v>
      </c>
      <c r="C156" s="30"/>
      <c r="D156" s="31">
        <f>D150</f>
        <v>241407500</v>
      </c>
      <c r="E156" s="31">
        <f>E150</f>
        <v>0</v>
      </c>
      <c r="F156" s="31">
        <f>F150</f>
        <v>241407500</v>
      </c>
      <c r="G156" s="30"/>
      <c r="H156" s="32"/>
    </row>
    <row r="157" spans="1:8" x14ac:dyDescent="0.25">
      <c r="A157" s="41">
        <v>525113</v>
      </c>
      <c r="B157" s="42" t="s">
        <v>28</v>
      </c>
      <c r="C157" s="43">
        <v>6000000</v>
      </c>
      <c r="D157" s="43">
        <v>0</v>
      </c>
      <c r="E157" s="43">
        <v>0</v>
      </c>
      <c r="F157" s="43">
        <f t="shared" si="8"/>
        <v>0</v>
      </c>
      <c r="G157" s="43">
        <f>C157-F157</f>
        <v>6000000</v>
      </c>
      <c r="H157" s="6">
        <f>(F157/C157)</f>
        <v>0</v>
      </c>
    </row>
    <row r="158" spans="1:8" x14ac:dyDescent="0.25">
      <c r="A158" s="21"/>
      <c r="B158" s="19" t="s">
        <v>104</v>
      </c>
      <c r="C158" s="20">
        <v>6000000</v>
      </c>
      <c r="D158" s="20"/>
      <c r="E158" s="20"/>
      <c r="F158" s="20">
        <f t="shared" si="8"/>
        <v>0</v>
      </c>
      <c r="G158" s="20"/>
      <c r="H158" s="10"/>
    </row>
    <row r="159" spans="1:8" x14ac:dyDescent="0.25">
      <c r="A159" s="21"/>
      <c r="B159" s="19" t="s">
        <v>107</v>
      </c>
      <c r="C159" s="20">
        <v>6000000</v>
      </c>
      <c r="D159" s="20"/>
      <c r="E159" s="20"/>
      <c r="F159" s="20">
        <f t="shared" si="8"/>
        <v>0</v>
      </c>
      <c r="G159" s="20"/>
      <c r="H159" s="10"/>
    </row>
    <row r="160" spans="1:8" x14ac:dyDescent="0.25">
      <c r="A160" s="21"/>
      <c r="B160" s="19"/>
      <c r="C160" s="20"/>
      <c r="D160" s="20"/>
      <c r="E160" s="20"/>
      <c r="F160" s="20"/>
      <c r="G160" s="20"/>
      <c r="H160" s="10"/>
    </row>
    <row r="161" spans="1:8" x14ac:dyDescent="0.25">
      <c r="A161" s="21">
        <v>525115</v>
      </c>
      <c r="B161" s="22" t="s">
        <v>31</v>
      </c>
      <c r="C161" s="20">
        <v>3000000</v>
      </c>
      <c r="D161" s="20">
        <v>0</v>
      </c>
      <c r="E161" s="20">
        <v>0</v>
      </c>
      <c r="F161" s="20">
        <f>D161+E161</f>
        <v>0</v>
      </c>
      <c r="G161" s="20">
        <f>C161-F161</f>
        <v>3000000</v>
      </c>
      <c r="H161" s="10">
        <f>(F161/C161)</f>
        <v>0</v>
      </c>
    </row>
    <row r="162" spans="1:8" x14ac:dyDescent="0.25">
      <c r="A162" s="21"/>
      <c r="B162" s="19" t="s">
        <v>104</v>
      </c>
      <c r="C162" s="20">
        <v>3000000</v>
      </c>
      <c r="D162" s="20"/>
      <c r="E162" s="20"/>
      <c r="F162" s="20">
        <f>D162+E162</f>
        <v>0</v>
      </c>
      <c r="G162" s="20"/>
      <c r="H162" s="10"/>
    </row>
    <row r="163" spans="1:8" x14ac:dyDescent="0.25">
      <c r="A163" s="21"/>
      <c r="B163" s="19" t="s">
        <v>108</v>
      </c>
      <c r="C163" s="20">
        <v>3000000</v>
      </c>
      <c r="D163" s="20"/>
      <c r="E163" s="20"/>
      <c r="F163" s="20">
        <f>D163+E163</f>
        <v>0</v>
      </c>
      <c r="G163" s="20"/>
      <c r="H163" s="10"/>
    </row>
    <row r="164" spans="1:8" x14ac:dyDescent="0.25">
      <c r="A164" s="21"/>
      <c r="B164" s="19"/>
      <c r="C164" s="20"/>
      <c r="D164" s="20"/>
      <c r="E164" s="20"/>
      <c r="F164" s="20"/>
      <c r="G164" s="20"/>
      <c r="H164" s="10"/>
    </row>
    <row r="165" spans="1:8" x14ac:dyDescent="0.25">
      <c r="A165" s="21">
        <v>525119</v>
      </c>
      <c r="B165" s="22" t="s">
        <v>38</v>
      </c>
      <c r="C165" s="20">
        <v>51250000</v>
      </c>
      <c r="D165" s="20">
        <v>0</v>
      </c>
      <c r="E165" s="20">
        <v>0</v>
      </c>
      <c r="F165" s="20">
        <f>D165+E165</f>
        <v>0</v>
      </c>
      <c r="G165" s="20">
        <f>C165-F165</f>
        <v>51250000</v>
      </c>
      <c r="H165" s="10">
        <f>(F165/C165)</f>
        <v>0</v>
      </c>
    </row>
    <row r="166" spans="1:8" x14ac:dyDescent="0.25">
      <c r="A166" s="21"/>
      <c r="B166" s="19" t="s">
        <v>109</v>
      </c>
      <c r="C166" s="20">
        <v>51250000</v>
      </c>
      <c r="D166" s="20"/>
      <c r="E166" s="20"/>
      <c r="F166" s="20">
        <f>D166+E166</f>
        <v>0</v>
      </c>
      <c r="G166" s="20"/>
      <c r="H166" s="10"/>
    </row>
    <row r="167" spans="1:8" ht="22.5" x14ac:dyDescent="0.25">
      <c r="A167" s="21"/>
      <c r="B167" s="8" t="s">
        <v>110</v>
      </c>
      <c r="C167" s="20">
        <v>26000000</v>
      </c>
      <c r="D167" s="20"/>
      <c r="E167" s="20"/>
      <c r="F167" s="20">
        <f>D167+E167</f>
        <v>0</v>
      </c>
      <c r="G167" s="20"/>
      <c r="H167" s="10"/>
    </row>
    <row r="168" spans="1:8" x14ac:dyDescent="0.25">
      <c r="A168" s="21"/>
      <c r="B168" s="8" t="s">
        <v>111</v>
      </c>
      <c r="C168" s="20">
        <v>11750000</v>
      </c>
      <c r="D168" s="20"/>
      <c r="E168" s="20"/>
      <c r="F168" s="20">
        <f>D168+E168</f>
        <v>0</v>
      </c>
      <c r="G168" s="20"/>
      <c r="H168" s="10"/>
    </row>
    <row r="169" spans="1:8" ht="22.5" x14ac:dyDescent="0.25">
      <c r="A169" s="21"/>
      <c r="B169" s="8" t="s">
        <v>112</v>
      </c>
      <c r="C169" s="20">
        <v>13500000</v>
      </c>
      <c r="D169" s="20"/>
      <c r="E169" s="20"/>
      <c r="F169" s="20">
        <f>D169+E169</f>
        <v>0</v>
      </c>
      <c r="G169" s="20"/>
      <c r="H169" s="10"/>
    </row>
    <row r="170" spans="1:8" x14ac:dyDescent="0.25">
      <c r="A170" s="21"/>
      <c r="B170" s="54"/>
      <c r="C170" s="20"/>
      <c r="D170" s="47"/>
      <c r="E170" s="47"/>
      <c r="F170" s="47"/>
      <c r="G170" s="20"/>
      <c r="H170" s="10"/>
    </row>
    <row r="171" spans="1:8" x14ac:dyDescent="0.25">
      <c r="A171" s="44" t="s">
        <v>59</v>
      </c>
      <c r="B171" s="45" t="s">
        <v>60</v>
      </c>
      <c r="C171" s="46">
        <v>101012000</v>
      </c>
      <c r="D171" s="20"/>
      <c r="E171" s="20"/>
      <c r="F171" s="20">
        <f t="shared" ref="F171:F183" si="9">D171+E171</f>
        <v>0</v>
      </c>
      <c r="G171" s="20">
        <f>C171-F171</f>
        <v>101012000</v>
      </c>
      <c r="H171" s="10">
        <f>(F171/C171)</f>
        <v>0</v>
      </c>
    </row>
    <row r="172" spans="1:8" x14ac:dyDescent="0.25">
      <c r="A172" s="21">
        <v>525112</v>
      </c>
      <c r="B172" s="22" t="s">
        <v>23</v>
      </c>
      <c r="C172" s="20">
        <v>1112000</v>
      </c>
      <c r="D172" s="20">
        <v>0</v>
      </c>
      <c r="E172" s="20">
        <v>0</v>
      </c>
      <c r="F172" s="20">
        <f t="shared" si="9"/>
        <v>0</v>
      </c>
      <c r="G172" s="20"/>
      <c r="H172" s="10"/>
    </row>
    <row r="173" spans="1:8" x14ac:dyDescent="0.25">
      <c r="A173" s="21"/>
      <c r="B173" s="19" t="s">
        <v>113</v>
      </c>
      <c r="C173" s="20">
        <v>212000</v>
      </c>
      <c r="D173" s="20"/>
      <c r="E173" s="20"/>
      <c r="F173" s="20">
        <f t="shared" si="9"/>
        <v>0</v>
      </c>
      <c r="G173" s="20"/>
      <c r="H173" s="10"/>
    </row>
    <row r="174" spans="1:8" ht="25.5" x14ac:dyDescent="0.25">
      <c r="A174" s="21"/>
      <c r="B174" s="19" t="s">
        <v>114</v>
      </c>
      <c r="C174" s="20">
        <v>162000</v>
      </c>
      <c r="D174" s="20"/>
      <c r="E174" s="20"/>
      <c r="F174" s="20">
        <f t="shared" si="9"/>
        <v>0</v>
      </c>
      <c r="G174" s="20"/>
      <c r="H174" s="10"/>
    </row>
    <row r="175" spans="1:8" x14ac:dyDescent="0.25">
      <c r="A175" s="21"/>
      <c r="B175" s="19" t="s">
        <v>115</v>
      </c>
      <c r="C175" s="20">
        <v>50000</v>
      </c>
      <c r="D175" s="20"/>
      <c r="E175" s="20"/>
      <c r="F175" s="20">
        <f t="shared" si="9"/>
        <v>0</v>
      </c>
      <c r="G175" s="20"/>
      <c r="H175" s="10"/>
    </row>
    <row r="176" spans="1:8" x14ac:dyDescent="0.25">
      <c r="A176" s="21"/>
      <c r="B176" s="19" t="s">
        <v>116</v>
      </c>
      <c r="C176" s="20">
        <v>900000</v>
      </c>
      <c r="D176" s="20"/>
      <c r="E176" s="20"/>
      <c r="F176" s="20">
        <f t="shared" si="9"/>
        <v>0</v>
      </c>
      <c r="G176" s="20"/>
      <c r="H176" s="10"/>
    </row>
    <row r="177" spans="1:8" x14ac:dyDescent="0.25">
      <c r="A177" s="21"/>
      <c r="B177" s="19" t="s">
        <v>117</v>
      </c>
      <c r="C177" s="20">
        <v>900000</v>
      </c>
      <c r="D177" s="20"/>
      <c r="E177" s="20"/>
      <c r="F177" s="20">
        <f t="shared" si="9"/>
        <v>0</v>
      </c>
      <c r="G177" s="20"/>
      <c r="H177" s="10"/>
    </row>
    <row r="178" spans="1:8" x14ac:dyDescent="0.25">
      <c r="A178" s="21"/>
      <c r="B178" s="19"/>
      <c r="C178" s="20"/>
      <c r="D178" s="20"/>
      <c r="E178" s="20"/>
      <c r="F178" s="20"/>
      <c r="G178" s="20"/>
      <c r="H178" s="10"/>
    </row>
    <row r="179" spans="1:8" x14ac:dyDescent="0.25">
      <c r="A179" s="21">
        <v>525113</v>
      </c>
      <c r="B179" s="22" t="s">
        <v>28</v>
      </c>
      <c r="C179" s="20">
        <v>42900000</v>
      </c>
      <c r="D179" s="20">
        <v>2000000</v>
      </c>
      <c r="E179" s="156">
        <v>40800000</v>
      </c>
      <c r="F179" s="20">
        <f t="shared" si="9"/>
        <v>42800000</v>
      </c>
      <c r="G179" s="20">
        <f>C179-F179</f>
        <v>100000</v>
      </c>
      <c r="H179" s="10">
        <f>(F179/C179)</f>
        <v>0.99766899766899764</v>
      </c>
    </row>
    <row r="180" spans="1:8" x14ac:dyDescent="0.25">
      <c r="A180" s="21"/>
      <c r="B180" s="19" t="s">
        <v>113</v>
      </c>
      <c r="C180" s="20">
        <v>42900000</v>
      </c>
      <c r="D180" s="20"/>
      <c r="E180" s="20"/>
      <c r="F180" s="20">
        <f t="shared" si="9"/>
        <v>0</v>
      </c>
      <c r="G180" s="20"/>
      <c r="H180" s="10"/>
    </row>
    <row r="181" spans="1:8" x14ac:dyDescent="0.25">
      <c r="A181" s="21"/>
      <c r="B181" s="19" t="s">
        <v>118</v>
      </c>
      <c r="C181" s="20">
        <v>16800000</v>
      </c>
      <c r="D181" s="20"/>
      <c r="E181" s="20"/>
      <c r="F181" s="20">
        <f t="shared" si="9"/>
        <v>0</v>
      </c>
      <c r="G181" s="20"/>
      <c r="H181" s="10"/>
    </row>
    <row r="182" spans="1:8" x14ac:dyDescent="0.25">
      <c r="A182" s="21"/>
      <c r="B182" s="19" t="s">
        <v>119</v>
      </c>
      <c r="C182" s="20">
        <v>7200000</v>
      </c>
      <c r="D182" s="20"/>
      <c r="E182" s="20"/>
      <c r="F182" s="20">
        <f t="shared" si="9"/>
        <v>0</v>
      </c>
      <c r="G182" s="20"/>
      <c r="H182" s="10"/>
    </row>
    <row r="183" spans="1:8" ht="25.5" x14ac:dyDescent="0.25">
      <c r="A183" s="21"/>
      <c r="B183" s="19" t="s">
        <v>120</v>
      </c>
      <c r="C183" s="20">
        <v>18900000</v>
      </c>
      <c r="D183" s="20"/>
      <c r="E183" s="60"/>
      <c r="F183" s="20">
        <f t="shared" si="9"/>
        <v>0</v>
      </c>
      <c r="G183" s="20"/>
      <c r="H183" s="10"/>
    </row>
    <row r="184" spans="1:8" x14ac:dyDescent="0.25">
      <c r="A184" s="21"/>
      <c r="B184" s="54"/>
      <c r="C184" s="20"/>
      <c r="D184" s="47"/>
      <c r="E184" s="61"/>
      <c r="F184" s="47"/>
      <c r="G184" s="20"/>
      <c r="H184" s="10"/>
    </row>
    <row r="185" spans="1:8" x14ac:dyDescent="0.25">
      <c r="A185" s="21">
        <v>525115</v>
      </c>
      <c r="B185" s="22" t="s">
        <v>31</v>
      </c>
      <c r="C185" s="20">
        <v>57000000</v>
      </c>
      <c r="D185" s="20">
        <v>0</v>
      </c>
      <c r="E185" s="157">
        <v>9400000</v>
      </c>
      <c r="F185" s="20">
        <f t="shared" ref="F185:F216" si="10">D185+E185</f>
        <v>9400000</v>
      </c>
      <c r="G185" s="20">
        <f>C185-F185</f>
        <v>47600000</v>
      </c>
      <c r="H185" s="10">
        <f>(F185/C185)</f>
        <v>0.1649122807017544</v>
      </c>
    </row>
    <row r="186" spans="1:8" x14ac:dyDescent="0.25">
      <c r="A186" s="21"/>
      <c r="B186" s="19" t="s">
        <v>113</v>
      </c>
      <c r="C186" s="20">
        <v>54000000</v>
      </c>
      <c r="D186" s="20"/>
      <c r="E186" s="60"/>
      <c r="F186" s="20">
        <f t="shared" si="10"/>
        <v>0</v>
      </c>
      <c r="G186" s="20"/>
      <c r="H186" s="10"/>
    </row>
    <row r="187" spans="1:8" x14ac:dyDescent="0.25">
      <c r="A187" s="21"/>
      <c r="B187" s="19" t="s">
        <v>121</v>
      </c>
      <c r="C187" s="20">
        <v>9600000</v>
      </c>
      <c r="D187" s="20"/>
      <c r="E187" s="60"/>
      <c r="F187" s="20">
        <f t="shared" si="10"/>
        <v>0</v>
      </c>
      <c r="G187" s="20"/>
      <c r="H187" s="10"/>
    </row>
    <row r="188" spans="1:8" x14ac:dyDescent="0.25">
      <c r="A188" s="21"/>
      <c r="B188" s="19" t="s">
        <v>122</v>
      </c>
      <c r="C188" s="20">
        <v>10800000</v>
      </c>
      <c r="D188" s="20"/>
      <c r="E188" s="60"/>
      <c r="F188" s="20">
        <f t="shared" si="10"/>
        <v>0</v>
      </c>
      <c r="G188" s="20"/>
      <c r="H188" s="10"/>
    </row>
    <row r="189" spans="1:8" x14ac:dyDescent="0.25">
      <c r="A189" s="21"/>
      <c r="B189" s="19" t="s">
        <v>123</v>
      </c>
      <c r="C189" s="20">
        <v>25200000</v>
      </c>
      <c r="D189" s="20"/>
      <c r="E189" s="60"/>
      <c r="F189" s="20">
        <f t="shared" si="10"/>
        <v>0</v>
      </c>
      <c r="G189" s="20"/>
      <c r="H189" s="10"/>
    </row>
    <row r="190" spans="1:8" x14ac:dyDescent="0.25">
      <c r="A190" s="21"/>
      <c r="B190" s="19" t="s">
        <v>124</v>
      </c>
      <c r="C190" s="20">
        <v>8400000</v>
      </c>
      <c r="D190" s="20"/>
      <c r="E190" s="20"/>
      <c r="F190" s="20">
        <f t="shared" si="10"/>
        <v>0</v>
      </c>
      <c r="G190" s="20"/>
      <c r="H190" s="10"/>
    </row>
    <row r="191" spans="1:8" x14ac:dyDescent="0.25">
      <c r="A191" s="21"/>
      <c r="B191" s="19" t="s">
        <v>116</v>
      </c>
      <c r="C191" s="20">
        <v>3000000</v>
      </c>
      <c r="D191" s="20"/>
      <c r="E191" s="20"/>
      <c r="F191" s="20">
        <f t="shared" si="10"/>
        <v>0</v>
      </c>
      <c r="G191" s="20"/>
      <c r="H191" s="10"/>
    </row>
    <row r="192" spans="1:8" x14ac:dyDescent="0.25">
      <c r="A192" s="21"/>
      <c r="B192" s="19" t="s">
        <v>125</v>
      </c>
      <c r="C192" s="20">
        <v>3000000</v>
      </c>
      <c r="D192" s="20"/>
      <c r="E192" s="20"/>
      <c r="F192" s="20">
        <f t="shared" si="10"/>
        <v>0</v>
      </c>
      <c r="G192" s="20"/>
      <c r="H192" s="10"/>
    </row>
    <row r="193" spans="1:8" x14ac:dyDescent="0.25">
      <c r="A193" s="21"/>
      <c r="B193" s="19"/>
      <c r="C193" s="20"/>
      <c r="D193" s="20"/>
      <c r="E193" s="20"/>
      <c r="F193" s="20"/>
      <c r="G193" s="20"/>
      <c r="H193" s="10"/>
    </row>
    <row r="194" spans="1:8" x14ac:dyDescent="0.25">
      <c r="A194" s="44" t="s">
        <v>74</v>
      </c>
      <c r="B194" s="45" t="s">
        <v>75</v>
      </c>
      <c r="C194" s="46">
        <v>96401000</v>
      </c>
      <c r="D194" s="20"/>
      <c r="E194" s="20"/>
      <c r="F194" s="20">
        <f t="shared" si="10"/>
        <v>0</v>
      </c>
      <c r="G194" s="20">
        <f>C194-F194</f>
        <v>96401000</v>
      </c>
      <c r="H194" s="10">
        <f>(F194/C194)</f>
        <v>0</v>
      </c>
    </row>
    <row r="195" spans="1:8" x14ac:dyDescent="0.25">
      <c r="A195" s="21">
        <v>525112</v>
      </c>
      <c r="B195" s="22" t="s">
        <v>23</v>
      </c>
      <c r="C195" s="20">
        <v>1031000</v>
      </c>
      <c r="D195" s="20">
        <v>0</v>
      </c>
      <c r="E195" s="20">
        <v>0</v>
      </c>
      <c r="F195" s="20">
        <f t="shared" si="10"/>
        <v>0</v>
      </c>
      <c r="G195" s="20">
        <f>C195-F195</f>
        <v>1031000</v>
      </c>
      <c r="H195" s="10">
        <f>(F195/C195)</f>
        <v>0</v>
      </c>
    </row>
    <row r="196" spans="1:8" x14ac:dyDescent="0.25">
      <c r="A196" s="21"/>
      <c r="B196" s="19" t="s">
        <v>113</v>
      </c>
      <c r="C196" s="20">
        <v>131000</v>
      </c>
      <c r="D196" s="20"/>
      <c r="E196" s="20"/>
      <c r="F196" s="20">
        <f t="shared" si="10"/>
        <v>0</v>
      </c>
      <c r="G196" s="20"/>
      <c r="H196" s="10"/>
    </row>
    <row r="197" spans="1:8" x14ac:dyDescent="0.25">
      <c r="A197" s="23"/>
      <c r="B197" s="24" t="s">
        <v>126</v>
      </c>
      <c r="C197" s="25">
        <v>81000</v>
      </c>
      <c r="D197" s="25"/>
      <c r="E197" s="25"/>
      <c r="F197" s="25">
        <f t="shared" si="10"/>
        <v>0</v>
      </c>
      <c r="G197" s="25"/>
      <c r="H197" s="48"/>
    </row>
    <row r="198" spans="1:8" s="58" customFormat="1" x14ac:dyDescent="0.25">
      <c r="A198" s="28"/>
      <c r="B198" s="29" t="s">
        <v>47</v>
      </c>
      <c r="C198" s="30"/>
      <c r="D198" s="31">
        <f>SUM(D156:D197)</f>
        <v>243407500</v>
      </c>
      <c r="E198" s="31">
        <f>SUM(E156:E197)</f>
        <v>50200000</v>
      </c>
      <c r="F198" s="31">
        <f>SUM(F156:F197)</f>
        <v>293607500</v>
      </c>
      <c r="G198" s="30"/>
      <c r="H198" s="32"/>
    </row>
    <row r="199" spans="1:8" s="58" customFormat="1" x14ac:dyDescent="0.25">
      <c r="A199" s="33"/>
      <c r="B199" s="62"/>
      <c r="C199" s="35"/>
      <c r="D199" s="35"/>
      <c r="E199" s="35"/>
      <c r="F199" s="35"/>
      <c r="G199" s="35"/>
      <c r="H199" s="37"/>
    </row>
    <row r="200" spans="1:8" s="58" customFormat="1" x14ac:dyDescent="0.25">
      <c r="A200" s="33"/>
      <c r="B200" s="62"/>
      <c r="C200" s="35"/>
      <c r="D200" s="35"/>
      <c r="E200" s="35"/>
      <c r="F200" s="35"/>
      <c r="G200" s="203" t="s">
        <v>127</v>
      </c>
      <c r="H200" s="203"/>
    </row>
    <row r="201" spans="1:8" s="58" customFormat="1" x14ac:dyDescent="0.25">
      <c r="A201" s="33"/>
      <c r="B201" s="62"/>
      <c r="C201" s="35"/>
      <c r="D201" s="35"/>
      <c r="E201" s="35"/>
      <c r="F201" s="35"/>
      <c r="G201" s="53"/>
      <c r="H201" s="53"/>
    </row>
    <row r="202" spans="1:8" s="58" customFormat="1" x14ac:dyDescent="0.25">
      <c r="A202" s="196" t="s">
        <v>3</v>
      </c>
      <c r="B202" s="196" t="s">
        <v>4</v>
      </c>
      <c r="C202" s="198" t="s">
        <v>5</v>
      </c>
      <c r="D202" s="200" t="s">
        <v>6</v>
      </c>
      <c r="E202" s="201"/>
      <c r="F202" s="198" t="s">
        <v>7</v>
      </c>
      <c r="G202" s="198" t="s">
        <v>8</v>
      </c>
      <c r="H202" s="2" t="s">
        <v>9</v>
      </c>
    </row>
    <row r="203" spans="1:8" s="58" customFormat="1" x14ac:dyDescent="0.25">
      <c r="A203" s="197"/>
      <c r="B203" s="197"/>
      <c r="C203" s="199"/>
      <c r="D203" s="40" t="s">
        <v>10</v>
      </c>
      <c r="E203" s="40" t="s">
        <v>11</v>
      </c>
      <c r="F203" s="199"/>
      <c r="G203" s="199"/>
      <c r="H203" s="2" t="s">
        <v>12</v>
      </c>
    </row>
    <row r="204" spans="1:8" s="58" customFormat="1" x14ac:dyDescent="0.25">
      <c r="A204" s="28"/>
      <c r="B204" s="29" t="s">
        <v>49</v>
      </c>
      <c r="C204" s="30"/>
      <c r="D204" s="31">
        <f>D198</f>
        <v>243407500</v>
      </c>
      <c r="E204" s="31">
        <f>E198</f>
        <v>50200000</v>
      </c>
      <c r="F204" s="31">
        <f>F198</f>
        <v>293607500</v>
      </c>
      <c r="G204" s="30"/>
      <c r="H204" s="32"/>
    </row>
    <row r="205" spans="1:8" x14ac:dyDescent="0.25">
      <c r="A205" s="41"/>
      <c r="B205" s="63" t="s">
        <v>128</v>
      </c>
      <c r="C205" s="43">
        <v>50000</v>
      </c>
      <c r="D205" s="43"/>
      <c r="E205" s="43"/>
      <c r="F205" s="43">
        <f t="shared" si="10"/>
        <v>0</v>
      </c>
      <c r="G205" s="43"/>
      <c r="H205" s="6"/>
    </row>
    <row r="206" spans="1:8" x14ac:dyDescent="0.25">
      <c r="A206" s="21"/>
      <c r="B206" s="19" t="s">
        <v>116</v>
      </c>
      <c r="C206" s="20">
        <v>900000</v>
      </c>
      <c r="D206" s="20"/>
      <c r="E206" s="20"/>
      <c r="F206" s="20">
        <f t="shared" si="10"/>
        <v>0</v>
      </c>
      <c r="G206" s="20"/>
      <c r="H206" s="10"/>
    </row>
    <row r="207" spans="1:8" x14ac:dyDescent="0.25">
      <c r="A207" s="21"/>
      <c r="B207" s="19" t="s">
        <v>129</v>
      </c>
      <c r="C207" s="20">
        <v>900000</v>
      </c>
      <c r="D207" s="20"/>
      <c r="E207" s="20"/>
      <c r="F207" s="20">
        <f t="shared" si="10"/>
        <v>0</v>
      </c>
      <c r="G207" s="20"/>
      <c r="H207" s="10"/>
    </row>
    <row r="208" spans="1:8" x14ac:dyDescent="0.25">
      <c r="A208" s="21"/>
      <c r="B208" s="19"/>
      <c r="C208" s="20"/>
      <c r="D208" s="20"/>
      <c r="E208" s="60"/>
      <c r="F208" s="20"/>
      <c r="G208" s="20"/>
      <c r="H208" s="10"/>
    </row>
    <row r="209" spans="1:9" x14ac:dyDescent="0.25">
      <c r="A209" s="21">
        <v>525113</v>
      </c>
      <c r="B209" s="22" t="s">
        <v>28</v>
      </c>
      <c r="C209" s="20">
        <v>41850000</v>
      </c>
      <c r="D209" s="20">
        <v>0</v>
      </c>
      <c r="E209" s="157">
        <v>35600000</v>
      </c>
      <c r="F209" s="20">
        <f t="shared" si="10"/>
        <v>35600000</v>
      </c>
      <c r="G209" s="20">
        <f>C209-F209</f>
        <v>6250000</v>
      </c>
      <c r="H209" s="10">
        <f>(F209/C209)</f>
        <v>0.85065710872162481</v>
      </c>
    </row>
    <row r="210" spans="1:9" x14ac:dyDescent="0.25">
      <c r="A210" s="21"/>
      <c r="B210" s="19" t="s">
        <v>113</v>
      </c>
      <c r="C210" s="20">
        <v>41850000</v>
      </c>
      <c r="D210" s="20"/>
      <c r="E210" s="60"/>
      <c r="F210" s="20">
        <f t="shared" si="10"/>
        <v>0</v>
      </c>
      <c r="G210" s="20"/>
      <c r="H210" s="10"/>
    </row>
    <row r="211" spans="1:9" x14ac:dyDescent="0.25">
      <c r="A211" s="21"/>
      <c r="B211" s="19" t="s">
        <v>130</v>
      </c>
      <c r="C211" s="20">
        <v>25200000</v>
      </c>
      <c r="D211" s="20"/>
      <c r="E211" s="60"/>
      <c r="F211" s="20">
        <f t="shared" si="10"/>
        <v>0</v>
      </c>
      <c r="G211" s="20"/>
      <c r="H211" s="10"/>
    </row>
    <row r="212" spans="1:9" x14ac:dyDescent="0.25">
      <c r="A212" s="21"/>
      <c r="B212" s="19" t="s">
        <v>131</v>
      </c>
      <c r="C212" s="20">
        <v>7200000</v>
      </c>
      <c r="D212" s="20"/>
      <c r="E212" s="60"/>
      <c r="F212" s="20">
        <f t="shared" si="10"/>
        <v>0</v>
      </c>
      <c r="G212" s="20"/>
      <c r="H212" s="10"/>
    </row>
    <row r="213" spans="1:9" ht="25.5" x14ac:dyDescent="0.25">
      <c r="A213" s="21"/>
      <c r="B213" s="19" t="s">
        <v>132</v>
      </c>
      <c r="C213" s="20">
        <v>9450000</v>
      </c>
      <c r="D213" s="20"/>
      <c r="E213" s="60"/>
      <c r="F213" s="20">
        <f t="shared" si="10"/>
        <v>0</v>
      </c>
      <c r="G213" s="20"/>
      <c r="H213" s="10"/>
    </row>
    <row r="214" spans="1:9" x14ac:dyDescent="0.25">
      <c r="A214" s="21"/>
      <c r="B214" s="19"/>
      <c r="C214" s="20"/>
      <c r="D214" s="20"/>
      <c r="E214" s="60"/>
      <c r="F214" s="20"/>
      <c r="G214" s="20"/>
      <c r="H214" s="10"/>
    </row>
    <row r="215" spans="1:9" x14ac:dyDescent="0.25">
      <c r="A215" s="21">
        <v>525115</v>
      </c>
      <c r="B215" s="22" t="s">
        <v>31</v>
      </c>
      <c r="C215" s="20">
        <v>53520000</v>
      </c>
      <c r="D215" s="20">
        <v>0</v>
      </c>
      <c r="E215" s="157">
        <v>9300000</v>
      </c>
      <c r="F215" s="20">
        <f t="shared" si="10"/>
        <v>9300000</v>
      </c>
      <c r="G215" s="20">
        <f>C215-F215</f>
        <v>44220000</v>
      </c>
      <c r="H215" s="10">
        <f>(F215/C215)</f>
        <v>0.17376681614349776</v>
      </c>
      <c r="I215" s="158" t="s">
        <v>435</v>
      </c>
    </row>
    <row r="216" spans="1:9" x14ac:dyDescent="0.25">
      <c r="A216" s="21"/>
      <c r="B216" s="19" t="s">
        <v>113</v>
      </c>
      <c r="C216" s="20">
        <v>50520000</v>
      </c>
      <c r="D216" s="20"/>
      <c r="E216" s="60"/>
      <c r="F216" s="20">
        <f t="shared" si="10"/>
        <v>0</v>
      </c>
      <c r="G216" s="20"/>
      <c r="H216" s="10"/>
    </row>
    <row r="217" spans="1:9" x14ac:dyDescent="0.25">
      <c r="A217" s="21"/>
      <c r="B217" s="19" t="s">
        <v>133</v>
      </c>
      <c r="C217" s="20">
        <v>14400000</v>
      </c>
      <c r="D217" s="20"/>
      <c r="E217" s="60"/>
      <c r="F217" s="64"/>
      <c r="G217" s="64"/>
      <c r="H217" s="10"/>
    </row>
    <row r="218" spans="1:9" x14ac:dyDescent="0.25">
      <c r="A218" s="21"/>
      <c r="B218" s="54"/>
      <c r="C218" s="20"/>
      <c r="D218" s="47"/>
      <c r="E218" s="47"/>
      <c r="F218" s="47"/>
      <c r="G218" s="20"/>
      <c r="H218" s="10"/>
    </row>
    <row r="219" spans="1:9" x14ac:dyDescent="0.25">
      <c r="A219" s="21"/>
      <c r="B219" s="19" t="s">
        <v>134</v>
      </c>
      <c r="C219" s="20">
        <v>5400000</v>
      </c>
      <c r="D219" s="20"/>
      <c r="E219" s="20"/>
      <c r="F219" s="20">
        <f t="shared" ref="F219:F245" si="11">D219+E219</f>
        <v>0</v>
      </c>
      <c r="G219" s="20"/>
      <c r="H219" s="10"/>
    </row>
    <row r="220" spans="1:9" x14ac:dyDescent="0.25">
      <c r="A220" s="21"/>
      <c r="B220" s="19" t="s">
        <v>135</v>
      </c>
      <c r="C220" s="20">
        <v>14400000</v>
      </c>
      <c r="D220" s="20"/>
      <c r="E220" s="20"/>
      <c r="F220" s="20">
        <f t="shared" si="11"/>
        <v>0</v>
      </c>
      <c r="G220" s="20"/>
      <c r="H220" s="10"/>
    </row>
    <row r="221" spans="1:9" x14ac:dyDescent="0.25">
      <c r="A221" s="21"/>
      <c r="B221" s="19" t="s">
        <v>136</v>
      </c>
      <c r="C221" s="20">
        <v>4320000</v>
      </c>
      <c r="D221" s="20"/>
      <c r="E221" s="20"/>
      <c r="F221" s="20">
        <f t="shared" si="11"/>
        <v>0</v>
      </c>
      <c r="G221" s="20"/>
      <c r="H221" s="10"/>
    </row>
    <row r="222" spans="1:9" x14ac:dyDescent="0.25">
      <c r="A222" s="21"/>
      <c r="B222" s="19" t="s">
        <v>137</v>
      </c>
      <c r="C222" s="20">
        <v>12000000</v>
      </c>
      <c r="D222" s="20"/>
      <c r="E222" s="20"/>
      <c r="F222" s="20">
        <f t="shared" si="11"/>
        <v>0</v>
      </c>
      <c r="G222" s="20"/>
      <c r="H222" s="10"/>
    </row>
    <row r="223" spans="1:9" x14ac:dyDescent="0.25">
      <c r="A223" s="21"/>
      <c r="B223" s="19" t="s">
        <v>116</v>
      </c>
      <c r="C223" s="20">
        <v>3000000</v>
      </c>
      <c r="D223" s="20"/>
      <c r="E223" s="20"/>
      <c r="F223" s="20">
        <f t="shared" si="11"/>
        <v>0</v>
      </c>
      <c r="G223" s="20"/>
      <c r="H223" s="10"/>
    </row>
    <row r="224" spans="1:9" x14ac:dyDescent="0.25">
      <c r="A224" s="21"/>
      <c r="B224" s="19" t="s">
        <v>138</v>
      </c>
      <c r="C224" s="20">
        <v>3000000</v>
      </c>
      <c r="D224" s="20"/>
      <c r="E224" s="20"/>
      <c r="F224" s="20">
        <f t="shared" si="11"/>
        <v>0</v>
      </c>
      <c r="G224" s="20"/>
      <c r="H224" s="10"/>
    </row>
    <row r="225" spans="1:8" x14ac:dyDescent="0.25">
      <c r="A225" s="21"/>
      <c r="B225" s="19"/>
      <c r="C225" s="20"/>
      <c r="D225" s="20"/>
      <c r="E225" s="20"/>
      <c r="F225" s="20"/>
      <c r="G225" s="20"/>
      <c r="H225" s="10"/>
    </row>
    <row r="226" spans="1:8" x14ac:dyDescent="0.25">
      <c r="A226" s="44" t="s">
        <v>88</v>
      </c>
      <c r="B226" s="45" t="s">
        <v>89</v>
      </c>
      <c r="C226" s="46">
        <v>87581000</v>
      </c>
      <c r="D226" s="20"/>
      <c r="E226" s="20"/>
      <c r="F226" s="20">
        <f t="shared" si="11"/>
        <v>0</v>
      </c>
      <c r="G226" s="20">
        <f>C226-F226</f>
        <v>87581000</v>
      </c>
      <c r="H226" s="10">
        <f>(F226/C226)</f>
        <v>0</v>
      </c>
    </row>
    <row r="227" spans="1:8" x14ac:dyDescent="0.25">
      <c r="A227" s="21">
        <v>525112</v>
      </c>
      <c r="B227" s="22" t="s">
        <v>23</v>
      </c>
      <c r="C227" s="20">
        <v>1331000</v>
      </c>
      <c r="D227" s="20">
        <v>0</v>
      </c>
      <c r="E227" s="20">
        <v>0</v>
      </c>
      <c r="F227" s="20">
        <f t="shared" si="11"/>
        <v>0</v>
      </c>
      <c r="G227" s="20">
        <f>C227-F227</f>
        <v>1331000</v>
      </c>
      <c r="H227" s="10">
        <f>(F227/C227)</f>
        <v>0</v>
      </c>
    </row>
    <row r="228" spans="1:8" x14ac:dyDescent="0.25">
      <c r="A228" s="21"/>
      <c r="B228" s="19" t="s">
        <v>113</v>
      </c>
      <c r="C228" s="20">
        <v>131000</v>
      </c>
      <c r="D228" s="20"/>
      <c r="E228" s="20"/>
      <c r="F228" s="20">
        <f t="shared" si="11"/>
        <v>0</v>
      </c>
      <c r="G228" s="20"/>
      <c r="H228" s="10"/>
    </row>
    <row r="229" spans="1:8" x14ac:dyDescent="0.25">
      <c r="A229" s="21"/>
      <c r="B229" s="19" t="s">
        <v>126</v>
      </c>
      <c r="C229" s="20">
        <v>81000</v>
      </c>
      <c r="D229" s="20"/>
      <c r="E229" s="20"/>
      <c r="F229" s="20">
        <f t="shared" si="11"/>
        <v>0</v>
      </c>
      <c r="G229" s="20"/>
      <c r="H229" s="10"/>
    </row>
    <row r="230" spans="1:8" x14ac:dyDescent="0.25">
      <c r="A230" s="21"/>
      <c r="B230" s="19" t="s">
        <v>128</v>
      </c>
      <c r="C230" s="20">
        <v>50000</v>
      </c>
      <c r="D230" s="20"/>
      <c r="E230" s="20"/>
      <c r="F230" s="20">
        <f t="shared" si="11"/>
        <v>0</v>
      </c>
      <c r="G230" s="20"/>
      <c r="H230" s="10"/>
    </row>
    <row r="231" spans="1:8" x14ac:dyDescent="0.25">
      <c r="A231" s="21"/>
      <c r="B231" s="19" t="s">
        <v>116</v>
      </c>
      <c r="C231" s="20">
        <v>1200000</v>
      </c>
      <c r="D231" s="20"/>
      <c r="E231" s="20"/>
      <c r="F231" s="20">
        <f t="shared" si="11"/>
        <v>0</v>
      </c>
      <c r="G231" s="20"/>
      <c r="H231" s="10"/>
    </row>
    <row r="232" spans="1:8" x14ac:dyDescent="0.25">
      <c r="A232" s="21"/>
      <c r="B232" s="19" t="s">
        <v>139</v>
      </c>
      <c r="C232" s="20">
        <v>1200000</v>
      </c>
      <c r="D232" s="20"/>
      <c r="E232" s="20"/>
      <c r="F232" s="20">
        <f t="shared" si="11"/>
        <v>0</v>
      </c>
      <c r="G232" s="20"/>
      <c r="H232" s="10"/>
    </row>
    <row r="233" spans="1:8" x14ac:dyDescent="0.25">
      <c r="A233" s="21"/>
      <c r="B233" s="19"/>
      <c r="C233" s="20"/>
      <c r="D233" s="20"/>
      <c r="E233" s="20"/>
      <c r="F233" s="20"/>
      <c r="G233" s="20"/>
      <c r="H233" s="10"/>
    </row>
    <row r="234" spans="1:8" x14ac:dyDescent="0.25">
      <c r="A234" s="21">
        <v>525113</v>
      </c>
      <c r="B234" s="22" t="s">
        <v>28</v>
      </c>
      <c r="C234" s="20">
        <v>41850000</v>
      </c>
      <c r="D234" s="20">
        <v>18000000</v>
      </c>
      <c r="E234" s="20">
        <v>0</v>
      </c>
      <c r="F234" s="20">
        <f t="shared" si="11"/>
        <v>18000000</v>
      </c>
      <c r="G234" s="20">
        <f>C234-F234</f>
        <v>23850000</v>
      </c>
      <c r="H234" s="10">
        <f>(F234/C234)</f>
        <v>0.43010752688172044</v>
      </c>
    </row>
    <row r="235" spans="1:8" x14ac:dyDescent="0.25">
      <c r="A235" s="21"/>
      <c r="B235" s="19" t="s">
        <v>113</v>
      </c>
      <c r="C235" s="20">
        <v>41850000</v>
      </c>
      <c r="D235" s="20"/>
      <c r="E235" s="20"/>
      <c r="F235" s="20">
        <f t="shared" si="11"/>
        <v>0</v>
      </c>
      <c r="G235" s="20"/>
      <c r="H235" s="10"/>
    </row>
    <row r="236" spans="1:8" x14ac:dyDescent="0.25">
      <c r="A236" s="21"/>
      <c r="B236" s="19" t="s">
        <v>130</v>
      </c>
      <c r="C236" s="20">
        <v>25200000</v>
      </c>
      <c r="D236" s="20"/>
      <c r="E236" s="20"/>
      <c r="F236" s="20">
        <f t="shared" si="11"/>
        <v>0</v>
      </c>
      <c r="G236" s="20"/>
      <c r="H236" s="10"/>
    </row>
    <row r="237" spans="1:8" x14ac:dyDescent="0.25">
      <c r="A237" s="21"/>
      <c r="B237" s="19" t="s">
        <v>140</v>
      </c>
      <c r="C237" s="20">
        <v>7200000</v>
      </c>
      <c r="D237" s="20"/>
      <c r="E237" s="20"/>
      <c r="F237" s="20">
        <f t="shared" si="11"/>
        <v>0</v>
      </c>
      <c r="G237" s="20"/>
      <c r="H237" s="10"/>
    </row>
    <row r="238" spans="1:8" ht="25.5" x14ac:dyDescent="0.25">
      <c r="A238" s="21"/>
      <c r="B238" s="19" t="s">
        <v>132</v>
      </c>
      <c r="C238" s="20">
        <v>9450000</v>
      </c>
      <c r="D238" s="20"/>
      <c r="E238" s="20"/>
      <c r="F238" s="20">
        <f t="shared" si="11"/>
        <v>0</v>
      </c>
      <c r="G238" s="20"/>
      <c r="H238" s="10"/>
    </row>
    <row r="239" spans="1:8" x14ac:dyDescent="0.25">
      <c r="A239" s="21"/>
      <c r="B239" s="19"/>
      <c r="C239" s="20"/>
      <c r="D239" s="20"/>
      <c r="E239" s="20"/>
      <c r="F239" s="20"/>
      <c r="G239" s="20"/>
      <c r="H239" s="10"/>
    </row>
    <row r="240" spans="1:8" x14ac:dyDescent="0.25">
      <c r="A240" s="21">
        <v>525115</v>
      </c>
      <c r="B240" s="22" t="s">
        <v>31</v>
      </c>
      <c r="C240" s="20">
        <v>44400000</v>
      </c>
      <c r="D240" s="20">
        <v>3250000</v>
      </c>
      <c r="E240" s="20">
        <v>0</v>
      </c>
      <c r="F240" s="20">
        <f t="shared" si="11"/>
        <v>3250000</v>
      </c>
      <c r="G240" s="20">
        <f>C240-F240</f>
        <v>41150000</v>
      </c>
      <c r="H240" s="10">
        <f>(F240/C240)</f>
        <v>7.31981981981982E-2</v>
      </c>
    </row>
    <row r="241" spans="1:8" x14ac:dyDescent="0.25">
      <c r="A241" s="21"/>
      <c r="B241" s="19" t="s">
        <v>113</v>
      </c>
      <c r="C241" s="20">
        <v>41400000</v>
      </c>
      <c r="D241" s="20"/>
      <c r="E241" s="20"/>
      <c r="F241" s="20">
        <f t="shared" si="11"/>
        <v>0</v>
      </c>
      <c r="G241" s="20"/>
      <c r="H241" s="10"/>
    </row>
    <row r="242" spans="1:8" x14ac:dyDescent="0.25">
      <c r="A242" s="21"/>
      <c r="B242" s="19" t="s">
        <v>133</v>
      </c>
      <c r="C242" s="20">
        <v>14400000</v>
      </c>
      <c r="D242" s="20"/>
      <c r="E242" s="20"/>
      <c r="F242" s="20">
        <f t="shared" si="11"/>
        <v>0</v>
      </c>
      <c r="G242" s="20"/>
      <c r="H242" s="10"/>
    </row>
    <row r="243" spans="1:8" x14ac:dyDescent="0.25">
      <c r="A243" s="21"/>
      <c r="B243" s="19" t="s">
        <v>134</v>
      </c>
      <c r="C243" s="20">
        <v>5400000</v>
      </c>
      <c r="D243" s="20"/>
      <c r="E243" s="20"/>
      <c r="F243" s="20">
        <f t="shared" si="11"/>
        <v>0</v>
      </c>
      <c r="G243" s="20"/>
      <c r="H243" s="10"/>
    </row>
    <row r="244" spans="1:8" x14ac:dyDescent="0.25">
      <c r="A244" s="21"/>
      <c r="B244" s="19" t="s">
        <v>135</v>
      </c>
      <c r="C244" s="20">
        <v>14400000</v>
      </c>
      <c r="D244" s="20"/>
      <c r="E244" s="20"/>
      <c r="F244" s="20">
        <f t="shared" si="11"/>
        <v>0</v>
      </c>
      <c r="G244" s="20"/>
      <c r="H244" s="10"/>
    </row>
    <row r="245" spans="1:8" x14ac:dyDescent="0.25">
      <c r="A245" s="21"/>
      <c r="B245" s="19" t="s">
        <v>141</v>
      </c>
      <c r="C245" s="20">
        <v>7200000</v>
      </c>
      <c r="D245" s="20"/>
      <c r="E245" s="20"/>
      <c r="F245" s="20">
        <f t="shared" si="11"/>
        <v>0</v>
      </c>
      <c r="G245" s="20"/>
      <c r="H245" s="10"/>
    </row>
    <row r="246" spans="1:8" x14ac:dyDescent="0.25">
      <c r="A246" s="21"/>
      <c r="B246" s="19" t="s">
        <v>116</v>
      </c>
      <c r="C246" s="20">
        <v>3000000</v>
      </c>
      <c r="D246" s="20"/>
      <c r="E246" s="20"/>
      <c r="F246" s="20">
        <f>D246+E246</f>
        <v>0</v>
      </c>
      <c r="G246" s="20"/>
      <c r="H246" s="10"/>
    </row>
    <row r="247" spans="1:8" x14ac:dyDescent="0.25">
      <c r="A247" s="21"/>
      <c r="B247" s="19" t="s">
        <v>138</v>
      </c>
      <c r="C247" s="20">
        <v>3000000</v>
      </c>
      <c r="D247" s="20"/>
      <c r="E247" s="20"/>
      <c r="F247" s="20">
        <f>D247+E247</f>
        <v>0</v>
      </c>
      <c r="G247" s="20"/>
      <c r="H247" s="10"/>
    </row>
    <row r="248" spans="1:8" x14ac:dyDescent="0.25">
      <c r="A248" s="65"/>
      <c r="B248" s="66"/>
      <c r="C248" s="67"/>
      <c r="D248" s="67"/>
      <c r="E248" s="67"/>
      <c r="F248" s="67"/>
      <c r="G248" s="67"/>
      <c r="H248" s="68"/>
    </row>
    <row r="249" spans="1:8" x14ac:dyDescent="0.25">
      <c r="A249" s="28"/>
      <c r="B249" s="29" t="s">
        <v>47</v>
      </c>
      <c r="C249" s="30"/>
      <c r="D249" s="31">
        <f>SUM(D204:D248)</f>
        <v>264657500</v>
      </c>
      <c r="E249" s="31">
        <f>SUM(E204:E248)</f>
        <v>95100000</v>
      </c>
      <c r="F249" s="31">
        <f>SUM(F204:F248)</f>
        <v>359757500</v>
      </c>
      <c r="G249" s="30"/>
      <c r="H249" s="32"/>
    </row>
    <row r="251" spans="1:8" x14ac:dyDescent="0.25">
      <c r="G251" s="195" t="s">
        <v>142</v>
      </c>
      <c r="H251" s="195"/>
    </row>
    <row r="252" spans="1:8" x14ac:dyDescent="0.25">
      <c r="G252" s="69"/>
      <c r="H252" s="70"/>
    </row>
    <row r="253" spans="1:8" x14ac:dyDescent="0.25">
      <c r="A253" s="196" t="s">
        <v>3</v>
      </c>
      <c r="B253" s="196" t="s">
        <v>4</v>
      </c>
      <c r="C253" s="198" t="s">
        <v>5</v>
      </c>
      <c r="D253" s="200" t="s">
        <v>6</v>
      </c>
      <c r="E253" s="201"/>
      <c r="F253" s="198" t="s">
        <v>7</v>
      </c>
      <c r="G253" s="198" t="s">
        <v>8</v>
      </c>
      <c r="H253" s="2" t="s">
        <v>9</v>
      </c>
    </row>
    <row r="254" spans="1:8" x14ac:dyDescent="0.25">
      <c r="A254" s="197"/>
      <c r="B254" s="197"/>
      <c r="C254" s="199"/>
      <c r="D254" s="40" t="s">
        <v>10</v>
      </c>
      <c r="E254" s="40" t="s">
        <v>11</v>
      </c>
      <c r="F254" s="199"/>
      <c r="G254" s="199"/>
      <c r="H254" s="2" t="s">
        <v>12</v>
      </c>
    </row>
    <row r="255" spans="1:8" x14ac:dyDescent="0.25">
      <c r="A255" s="28"/>
      <c r="B255" s="29" t="s">
        <v>49</v>
      </c>
      <c r="C255" s="30"/>
      <c r="D255" s="31">
        <f>D249</f>
        <v>264657500</v>
      </c>
      <c r="E255" s="31">
        <f>E249</f>
        <v>95100000</v>
      </c>
      <c r="F255" s="31">
        <f>F249</f>
        <v>359757500</v>
      </c>
      <c r="G255" s="30"/>
      <c r="H255" s="32"/>
    </row>
    <row r="256" spans="1:8" x14ac:dyDescent="0.25">
      <c r="A256" s="71" t="s">
        <v>99</v>
      </c>
      <c r="B256" s="72" t="s">
        <v>100</v>
      </c>
      <c r="C256" s="73">
        <v>24227000</v>
      </c>
      <c r="D256" s="74"/>
      <c r="E256" s="74"/>
      <c r="F256" s="74">
        <f t="shared" ref="F256:F308" si="12">D256+E256</f>
        <v>0</v>
      </c>
      <c r="G256" s="74">
        <f>C256-F256</f>
        <v>24227000</v>
      </c>
      <c r="H256" s="6"/>
    </row>
    <row r="257" spans="1:8" x14ac:dyDescent="0.25">
      <c r="A257" s="21">
        <v>525112</v>
      </c>
      <c r="B257" s="22" t="s">
        <v>23</v>
      </c>
      <c r="C257" s="20">
        <v>77000</v>
      </c>
      <c r="D257" s="20">
        <v>0</v>
      </c>
      <c r="E257" s="20">
        <v>0</v>
      </c>
      <c r="F257" s="20">
        <f t="shared" si="12"/>
        <v>0</v>
      </c>
      <c r="G257" s="20">
        <f>C257-F257</f>
        <v>77000</v>
      </c>
      <c r="H257" s="10">
        <f>(F257/C257)</f>
        <v>0</v>
      </c>
    </row>
    <row r="258" spans="1:8" x14ac:dyDescent="0.25">
      <c r="A258" s="21"/>
      <c r="B258" s="19" t="s">
        <v>113</v>
      </c>
      <c r="C258" s="20">
        <v>77000</v>
      </c>
      <c r="D258" s="20"/>
      <c r="E258" s="20"/>
      <c r="F258" s="20">
        <f t="shared" si="12"/>
        <v>0</v>
      </c>
      <c r="G258" s="20"/>
      <c r="H258" s="10"/>
    </row>
    <row r="259" spans="1:8" x14ac:dyDescent="0.25">
      <c r="A259" s="21"/>
      <c r="B259" s="19" t="s">
        <v>143</v>
      </c>
      <c r="C259" s="20">
        <v>27000</v>
      </c>
      <c r="D259" s="20"/>
      <c r="E259" s="20"/>
      <c r="F259" s="20">
        <f t="shared" si="12"/>
        <v>0</v>
      </c>
      <c r="G259" s="20"/>
      <c r="H259" s="10"/>
    </row>
    <row r="260" spans="1:8" x14ac:dyDescent="0.25">
      <c r="A260" s="21"/>
      <c r="B260" s="19" t="s">
        <v>128</v>
      </c>
      <c r="C260" s="20">
        <v>50000</v>
      </c>
      <c r="D260" s="20"/>
      <c r="E260" s="20"/>
      <c r="F260" s="20">
        <f t="shared" si="12"/>
        <v>0</v>
      </c>
      <c r="G260" s="20"/>
      <c r="H260" s="10"/>
    </row>
    <row r="261" spans="1:8" x14ac:dyDescent="0.25">
      <c r="A261" s="21"/>
      <c r="B261" s="19"/>
      <c r="C261" s="20"/>
      <c r="D261" s="20"/>
      <c r="E261" s="20"/>
      <c r="F261" s="20"/>
      <c r="G261" s="20"/>
      <c r="H261" s="10"/>
    </row>
    <row r="262" spans="1:8" x14ac:dyDescent="0.25">
      <c r="A262" s="21">
        <v>525113</v>
      </c>
      <c r="B262" s="22" t="s">
        <v>28</v>
      </c>
      <c r="C262" s="20">
        <v>11550000</v>
      </c>
      <c r="D262" s="20">
        <v>0</v>
      </c>
      <c r="E262" s="20">
        <v>0</v>
      </c>
      <c r="F262" s="20">
        <f t="shared" si="12"/>
        <v>0</v>
      </c>
      <c r="G262" s="20">
        <f>C262-F262</f>
        <v>11550000</v>
      </c>
      <c r="H262" s="10">
        <f>(F262/C262)</f>
        <v>0</v>
      </c>
    </row>
    <row r="263" spans="1:8" x14ac:dyDescent="0.25">
      <c r="A263" s="21"/>
      <c r="B263" s="19" t="s">
        <v>113</v>
      </c>
      <c r="C263" s="20">
        <v>11550000</v>
      </c>
      <c r="D263" s="20"/>
      <c r="E263" s="20"/>
      <c r="F263" s="20">
        <f t="shared" si="12"/>
        <v>0</v>
      </c>
      <c r="G263" s="20"/>
      <c r="H263" s="10"/>
    </row>
    <row r="264" spans="1:8" x14ac:dyDescent="0.25">
      <c r="A264" s="21"/>
      <c r="B264" s="19" t="s">
        <v>144</v>
      </c>
      <c r="C264" s="20">
        <v>8400000</v>
      </c>
      <c r="D264" s="20"/>
      <c r="E264" s="20"/>
      <c r="F264" s="20">
        <f t="shared" si="12"/>
        <v>0</v>
      </c>
      <c r="G264" s="20"/>
      <c r="H264" s="10"/>
    </row>
    <row r="265" spans="1:8" ht="25.5" x14ac:dyDescent="0.25">
      <c r="A265" s="21"/>
      <c r="B265" s="19" t="s">
        <v>145</v>
      </c>
      <c r="C265" s="20">
        <v>3150000</v>
      </c>
      <c r="D265" s="20"/>
      <c r="E265" s="20"/>
      <c r="F265" s="20">
        <f t="shared" si="12"/>
        <v>0</v>
      </c>
      <c r="G265" s="20"/>
      <c r="H265" s="10"/>
    </row>
    <row r="266" spans="1:8" x14ac:dyDescent="0.25">
      <c r="A266" s="21"/>
      <c r="B266" s="19"/>
      <c r="C266" s="20"/>
      <c r="D266" s="20"/>
      <c r="E266" s="20"/>
      <c r="F266" s="20"/>
      <c r="G266" s="20"/>
      <c r="H266" s="10"/>
    </row>
    <row r="267" spans="1:8" x14ac:dyDescent="0.25">
      <c r="A267" s="21">
        <v>525115</v>
      </c>
      <c r="B267" s="22" t="s">
        <v>31</v>
      </c>
      <c r="C267" s="20">
        <v>12600000</v>
      </c>
      <c r="D267" s="20">
        <v>0</v>
      </c>
      <c r="E267" s="20">
        <v>0</v>
      </c>
      <c r="F267" s="20">
        <f t="shared" si="12"/>
        <v>0</v>
      </c>
      <c r="G267" s="20">
        <f>C267-F267</f>
        <v>12600000</v>
      </c>
      <c r="H267" s="10">
        <f>(F267/C267)</f>
        <v>0</v>
      </c>
    </row>
    <row r="268" spans="1:8" x14ac:dyDescent="0.25">
      <c r="A268" s="21"/>
      <c r="B268" s="19" t="s">
        <v>113</v>
      </c>
      <c r="C268" s="20">
        <v>12600000</v>
      </c>
      <c r="D268" s="20"/>
      <c r="E268" s="20"/>
      <c r="F268" s="20">
        <f t="shared" si="12"/>
        <v>0</v>
      </c>
      <c r="G268" s="20"/>
      <c r="H268" s="10"/>
    </row>
    <row r="269" spans="1:8" x14ac:dyDescent="0.25">
      <c r="A269" s="21"/>
      <c r="B269" s="19" t="s">
        <v>146</v>
      </c>
      <c r="C269" s="20">
        <v>6300000</v>
      </c>
      <c r="D269" s="20"/>
      <c r="E269" s="20"/>
      <c r="F269" s="20">
        <f t="shared" si="12"/>
        <v>0</v>
      </c>
      <c r="G269" s="20"/>
      <c r="H269" s="10"/>
    </row>
    <row r="270" spans="1:8" ht="25.5" x14ac:dyDescent="0.25">
      <c r="A270" s="21"/>
      <c r="B270" s="19" t="s">
        <v>147</v>
      </c>
      <c r="C270" s="20">
        <v>6300000</v>
      </c>
      <c r="D270" s="20"/>
      <c r="E270" s="20"/>
      <c r="F270" s="20">
        <f t="shared" si="12"/>
        <v>0</v>
      </c>
      <c r="G270" s="20"/>
      <c r="H270" s="10"/>
    </row>
    <row r="271" spans="1:8" x14ac:dyDescent="0.25">
      <c r="A271" s="21"/>
      <c r="B271" s="19"/>
      <c r="C271" s="20"/>
      <c r="D271" s="20"/>
      <c r="E271" s="20"/>
      <c r="F271" s="20"/>
      <c r="G271" s="20"/>
      <c r="H271" s="10"/>
    </row>
    <row r="272" spans="1:8" x14ac:dyDescent="0.25">
      <c r="A272" s="44" t="s">
        <v>148</v>
      </c>
      <c r="B272" s="45" t="s">
        <v>149</v>
      </c>
      <c r="C272" s="46">
        <v>24227000</v>
      </c>
      <c r="D272" s="20"/>
      <c r="E272" s="20"/>
      <c r="F272" s="20">
        <f t="shared" si="12"/>
        <v>0</v>
      </c>
      <c r="G272" s="20">
        <f>C272-F272</f>
        <v>24227000</v>
      </c>
      <c r="H272" s="10"/>
    </row>
    <row r="273" spans="1:8" x14ac:dyDescent="0.25">
      <c r="A273" s="21">
        <v>525112</v>
      </c>
      <c r="B273" s="22" t="s">
        <v>23</v>
      </c>
      <c r="C273" s="20">
        <v>77000</v>
      </c>
      <c r="D273" s="20">
        <v>0</v>
      </c>
      <c r="E273" s="20">
        <v>0</v>
      </c>
      <c r="F273" s="20">
        <f t="shared" si="12"/>
        <v>0</v>
      </c>
      <c r="G273" s="20">
        <f>C273-F273</f>
        <v>77000</v>
      </c>
      <c r="H273" s="10">
        <f>(F273/C273)</f>
        <v>0</v>
      </c>
    </row>
    <row r="274" spans="1:8" x14ac:dyDescent="0.25">
      <c r="A274" s="21"/>
      <c r="B274" s="19" t="s">
        <v>113</v>
      </c>
      <c r="C274" s="20">
        <v>77000</v>
      </c>
      <c r="D274" s="20"/>
      <c r="E274" s="20"/>
      <c r="F274" s="20">
        <f t="shared" si="12"/>
        <v>0</v>
      </c>
      <c r="G274" s="20"/>
      <c r="H274" s="10"/>
    </row>
    <row r="275" spans="1:8" x14ac:dyDescent="0.25">
      <c r="A275" s="21"/>
      <c r="B275" s="19" t="s">
        <v>143</v>
      </c>
      <c r="C275" s="20">
        <v>27000</v>
      </c>
      <c r="D275" s="20"/>
      <c r="E275" s="20"/>
      <c r="F275" s="20">
        <f t="shared" si="12"/>
        <v>0</v>
      </c>
      <c r="G275" s="20"/>
      <c r="H275" s="10"/>
    </row>
    <row r="276" spans="1:8" x14ac:dyDescent="0.25">
      <c r="A276" s="21"/>
      <c r="B276" s="19" t="s">
        <v>128</v>
      </c>
      <c r="C276" s="20">
        <v>50000</v>
      </c>
      <c r="D276" s="20"/>
      <c r="E276" s="20"/>
      <c r="F276" s="20">
        <f t="shared" si="12"/>
        <v>0</v>
      </c>
      <c r="G276" s="20"/>
      <c r="H276" s="10"/>
    </row>
    <row r="277" spans="1:8" x14ac:dyDescent="0.25">
      <c r="A277" s="21"/>
      <c r="B277" s="19"/>
      <c r="C277" s="20"/>
      <c r="D277" s="20"/>
      <c r="E277" s="20"/>
      <c r="F277" s="20">
        <f t="shared" si="12"/>
        <v>0</v>
      </c>
      <c r="G277" s="20"/>
      <c r="H277" s="10"/>
    </row>
    <row r="278" spans="1:8" x14ac:dyDescent="0.25">
      <c r="A278" s="21">
        <v>525113</v>
      </c>
      <c r="B278" s="22" t="s">
        <v>28</v>
      </c>
      <c r="C278" s="20">
        <v>11550000</v>
      </c>
      <c r="D278" s="20">
        <v>0</v>
      </c>
      <c r="E278" s="20">
        <v>0</v>
      </c>
      <c r="F278" s="20">
        <f t="shared" si="12"/>
        <v>0</v>
      </c>
      <c r="G278" s="20">
        <f>C278-F278</f>
        <v>11550000</v>
      </c>
      <c r="H278" s="10">
        <f>(F278/C278)</f>
        <v>0</v>
      </c>
    </row>
    <row r="279" spans="1:8" x14ac:dyDescent="0.25">
      <c r="A279" s="21"/>
      <c r="B279" s="19" t="s">
        <v>113</v>
      </c>
      <c r="C279" s="20">
        <v>11550000</v>
      </c>
      <c r="D279" s="20"/>
      <c r="E279" s="20"/>
      <c r="F279" s="20">
        <f t="shared" si="12"/>
        <v>0</v>
      </c>
      <c r="G279" s="20"/>
      <c r="H279" s="10"/>
    </row>
    <row r="280" spans="1:8" x14ac:dyDescent="0.25">
      <c r="A280" s="21"/>
      <c r="B280" s="19" t="s">
        <v>144</v>
      </c>
      <c r="C280" s="20">
        <v>8400000</v>
      </c>
      <c r="D280" s="20"/>
      <c r="E280" s="20"/>
      <c r="F280" s="20">
        <f t="shared" si="12"/>
        <v>0</v>
      </c>
      <c r="G280" s="20"/>
      <c r="H280" s="10"/>
    </row>
    <row r="281" spans="1:8" ht="25.5" x14ac:dyDescent="0.25">
      <c r="A281" s="21"/>
      <c r="B281" s="19" t="s">
        <v>145</v>
      </c>
      <c r="C281" s="20">
        <v>3150000</v>
      </c>
      <c r="D281" s="20"/>
      <c r="E281" s="20"/>
      <c r="F281" s="20">
        <f t="shared" si="12"/>
        <v>0</v>
      </c>
      <c r="G281" s="20"/>
      <c r="H281" s="10"/>
    </row>
    <row r="282" spans="1:8" x14ac:dyDescent="0.25">
      <c r="A282" s="21"/>
      <c r="B282" s="19"/>
      <c r="C282" s="20"/>
      <c r="D282" s="20"/>
      <c r="E282" s="20"/>
      <c r="F282" s="20"/>
      <c r="G282" s="20"/>
      <c r="H282" s="10"/>
    </row>
    <row r="283" spans="1:8" x14ac:dyDescent="0.25">
      <c r="A283" s="21">
        <v>525115</v>
      </c>
      <c r="B283" s="22" t="s">
        <v>31</v>
      </c>
      <c r="C283" s="20">
        <v>12600000</v>
      </c>
      <c r="D283" s="20">
        <v>0</v>
      </c>
      <c r="E283" s="20">
        <v>0</v>
      </c>
      <c r="F283" s="20">
        <f t="shared" si="12"/>
        <v>0</v>
      </c>
      <c r="G283" s="20">
        <f>C283-F283</f>
        <v>12600000</v>
      </c>
      <c r="H283" s="10">
        <f>(F283/C283)</f>
        <v>0</v>
      </c>
    </row>
    <row r="284" spans="1:8" x14ac:dyDescent="0.25">
      <c r="A284" s="21"/>
      <c r="B284" s="19" t="s">
        <v>113</v>
      </c>
      <c r="C284" s="20">
        <v>12600000</v>
      </c>
      <c r="D284" s="20"/>
      <c r="E284" s="20"/>
      <c r="F284" s="20">
        <f t="shared" si="12"/>
        <v>0</v>
      </c>
      <c r="G284" s="20"/>
      <c r="H284" s="10"/>
    </row>
    <row r="285" spans="1:8" x14ac:dyDescent="0.25">
      <c r="A285" s="21"/>
      <c r="B285" s="19" t="s">
        <v>146</v>
      </c>
      <c r="C285" s="20">
        <v>6300000</v>
      </c>
      <c r="D285" s="20"/>
      <c r="E285" s="20"/>
      <c r="F285" s="20">
        <f t="shared" si="12"/>
        <v>0</v>
      </c>
      <c r="G285" s="20"/>
      <c r="H285" s="10"/>
    </row>
    <row r="286" spans="1:8" ht="25.5" x14ac:dyDescent="0.25">
      <c r="A286" s="21"/>
      <c r="B286" s="19" t="s">
        <v>147</v>
      </c>
      <c r="C286" s="20">
        <v>6300000</v>
      </c>
      <c r="D286" s="20"/>
      <c r="E286" s="20"/>
      <c r="F286" s="20">
        <f t="shared" si="12"/>
        <v>0</v>
      </c>
      <c r="G286" s="20"/>
      <c r="H286" s="10"/>
    </row>
    <row r="287" spans="1:8" x14ac:dyDescent="0.25">
      <c r="A287" s="21"/>
      <c r="B287" s="19"/>
      <c r="C287" s="20"/>
      <c r="D287" s="20"/>
      <c r="E287" s="20"/>
      <c r="F287" s="20"/>
      <c r="G287" s="20"/>
      <c r="H287" s="10"/>
    </row>
    <row r="288" spans="1:8" x14ac:dyDescent="0.25">
      <c r="A288" s="55" t="s">
        <v>150</v>
      </c>
      <c r="B288" s="54" t="s">
        <v>151</v>
      </c>
      <c r="C288" s="47">
        <v>415920000</v>
      </c>
      <c r="D288" s="20"/>
      <c r="E288" s="20"/>
      <c r="F288" s="20">
        <f t="shared" si="12"/>
        <v>0</v>
      </c>
      <c r="G288" s="20">
        <f>C288-F288</f>
        <v>415920000</v>
      </c>
      <c r="H288" s="10"/>
    </row>
    <row r="289" spans="1:8" x14ac:dyDescent="0.25">
      <c r="A289" s="44" t="s">
        <v>59</v>
      </c>
      <c r="B289" s="45" t="s">
        <v>60</v>
      </c>
      <c r="C289" s="46">
        <v>92388000</v>
      </c>
      <c r="D289" s="20"/>
      <c r="E289" s="20"/>
      <c r="F289" s="20">
        <f t="shared" si="12"/>
        <v>0</v>
      </c>
      <c r="G289" s="20">
        <f>C289-F289</f>
        <v>92388000</v>
      </c>
      <c r="H289" s="10"/>
    </row>
    <row r="290" spans="1:8" x14ac:dyDescent="0.25">
      <c r="A290" s="21">
        <v>525112</v>
      </c>
      <c r="B290" s="22" t="s">
        <v>23</v>
      </c>
      <c r="C290" s="20">
        <v>8088000</v>
      </c>
      <c r="D290" s="20">
        <v>3720000</v>
      </c>
      <c r="E290" s="20">
        <v>0</v>
      </c>
      <c r="F290" s="20">
        <f t="shared" si="12"/>
        <v>3720000</v>
      </c>
      <c r="G290" s="20">
        <f>C290-F290</f>
        <v>4368000</v>
      </c>
      <c r="H290" s="10">
        <f>(F290/C290)</f>
        <v>0.4599406528189911</v>
      </c>
    </row>
    <row r="291" spans="1:8" x14ac:dyDescent="0.25">
      <c r="A291" s="21"/>
      <c r="B291" s="19" t="s">
        <v>152</v>
      </c>
      <c r="C291" s="20">
        <v>1488000</v>
      </c>
      <c r="D291" s="20"/>
      <c r="E291" s="20"/>
      <c r="F291" s="20">
        <f t="shared" si="12"/>
        <v>0</v>
      </c>
      <c r="G291" s="20"/>
      <c r="H291" s="10"/>
    </row>
    <row r="292" spans="1:8" x14ac:dyDescent="0.25">
      <c r="A292" s="21"/>
      <c r="B292" s="19" t="s">
        <v>153</v>
      </c>
      <c r="C292" s="20">
        <v>1395000</v>
      </c>
      <c r="D292" s="20"/>
      <c r="E292" s="20"/>
      <c r="F292" s="20">
        <f t="shared" si="12"/>
        <v>0</v>
      </c>
      <c r="G292" s="20"/>
      <c r="H292" s="10"/>
    </row>
    <row r="293" spans="1:8" x14ac:dyDescent="0.25">
      <c r="A293" s="21"/>
      <c r="B293" s="19" t="s">
        <v>154</v>
      </c>
      <c r="C293" s="20">
        <v>93000</v>
      </c>
      <c r="D293" s="20"/>
      <c r="E293" s="20"/>
      <c r="F293" s="20">
        <f t="shared" si="12"/>
        <v>0</v>
      </c>
      <c r="G293" s="20"/>
      <c r="H293" s="10"/>
    </row>
    <row r="294" spans="1:8" x14ac:dyDescent="0.25">
      <c r="A294" s="21"/>
      <c r="B294" s="19" t="s">
        <v>155</v>
      </c>
      <c r="C294" s="20">
        <v>6600000</v>
      </c>
      <c r="D294" s="20"/>
      <c r="E294" s="20"/>
      <c r="F294" s="20">
        <f t="shared" si="12"/>
        <v>0</v>
      </c>
      <c r="G294" s="20"/>
      <c r="H294" s="10"/>
    </row>
    <row r="295" spans="1:8" x14ac:dyDescent="0.25">
      <c r="A295" s="56"/>
      <c r="B295" s="75" t="s">
        <v>156</v>
      </c>
      <c r="C295" s="26">
        <v>480000</v>
      </c>
      <c r="D295" s="26"/>
      <c r="E295" s="26"/>
      <c r="F295" s="26">
        <f t="shared" si="12"/>
        <v>0</v>
      </c>
      <c r="G295" s="26"/>
      <c r="H295" s="48"/>
    </row>
    <row r="296" spans="1:8" s="58" customFormat="1" x14ac:dyDescent="0.25">
      <c r="A296" s="28"/>
      <c r="B296" s="29" t="s">
        <v>47</v>
      </c>
      <c r="C296" s="30"/>
      <c r="D296" s="31">
        <f>SUM(D255:D295)</f>
        <v>268377500</v>
      </c>
      <c r="E296" s="31">
        <f>SUM(E255:E295)</f>
        <v>95100000</v>
      </c>
      <c r="F296" s="31">
        <f>SUM(F255:F295)</f>
        <v>363477500</v>
      </c>
      <c r="G296" s="30"/>
      <c r="H296" s="32"/>
    </row>
    <row r="297" spans="1:8" s="58" customFormat="1" x14ac:dyDescent="0.25">
      <c r="A297" s="33"/>
      <c r="B297" s="34"/>
      <c r="C297" s="35"/>
      <c r="D297" s="36"/>
      <c r="E297" s="36"/>
      <c r="F297" s="36"/>
      <c r="G297" s="35"/>
      <c r="H297" s="37"/>
    </row>
    <row r="298" spans="1:8" s="58" customFormat="1" x14ac:dyDescent="0.25">
      <c r="A298" s="33"/>
      <c r="B298" s="62"/>
      <c r="C298" s="35"/>
      <c r="D298" s="35"/>
      <c r="E298" s="35"/>
      <c r="F298" s="35"/>
      <c r="G298" s="195" t="s">
        <v>157</v>
      </c>
      <c r="H298" s="195"/>
    </row>
    <row r="299" spans="1:8" s="58" customFormat="1" x14ac:dyDescent="0.25">
      <c r="A299" s="33"/>
      <c r="B299" s="62"/>
      <c r="C299" s="35"/>
      <c r="D299" s="35"/>
      <c r="E299" s="35"/>
      <c r="F299" s="35"/>
      <c r="G299" s="69"/>
      <c r="H299" s="70"/>
    </row>
    <row r="300" spans="1:8" s="58" customFormat="1" x14ac:dyDescent="0.25">
      <c r="A300" s="196" t="s">
        <v>3</v>
      </c>
      <c r="B300" s="196" t="s">
        <v>4</v>
      </c>
      <c r="C300" s="198" t="s">
        <v>5</v>
      </c>
      <c r="D300" s="200" t="s">
        <v>6</v>
      </c>
      <c r="E300" s="201"/>
      <c r="F300" s="198" t="s">
        <v>7</v>
      </c>
      <c r="G300" s="198" t="s">
        <v>8</v>
      </c>
      <c r="H300" s="2" t="s">
        <v>9</v>
      </c>
    </row>
    <row r="301" spans="1:8" s="58" customFormat="1" x14ac:dyDescent="0.25">
      <c r="A301" s="197"/>
      <c r="B301" s="197"/>
      <c r="C301" s="199"/>
      <c r="D301" s="40" t="s">
        <v>10</v>
      </c>
      <c r="E301" s="40" t="s">
        <v>11</v>
      </c>
      <c r="F301" s="199"/>
      <c r="G301" s="199"/>
      <c r="H301" s="2" t="s">
        <v>12</v>
      </c>
    </row>
    <row r="302" spans="1:8" s="58" customFormat="1" x14ac:dyDescent="0.25">
      <c r="A302" s="28"/>
      <c r="B302" s="29" t="s">
        <v>49</v>
      </c>
      <c r="C302" s="30"/>
      <c r="D302" s="31">
        <f>D296</f>
        <v>268377500</v>
      </c>
      <c r="E302" s="31">
        <f>E296</f>
        <v>95100000</v>
      </c>
      <c r="F302" s="31">
        <f>F296</f>
        <v>363477500</v>
      </c>
      <c r="G302" s="30"/>
      <c r="H302" s="32"/>
    </row>
    <row r="303" spans="1:8" x14ac:dyDescent="0.25">
      <c r="A303" s="41"/>
      <c r="B303" s="63" t="s">
        <v>158</v>
      </c>
      <c r="C303" s="43">
        <v>1500000</v>
      </c>
      <c r="D303" s="43"/>
      <c r="E303" s="43"/>
      <c r="F303" s="43">
        <f t="shared" si="12"/>
        <v>0</v>
      </c>
      <c r="G303" s="43"/>
      <c r="H303" s="6"/>
    </row>
    <row r="304" spans="1:8" x14ac:dyDescent="0.25">
      <c r="A304" s="21"/>
      <c r="B304" s="19" t="s">
        <v>159</v>
      </c>
      <c r="C304" s="20">
        <v>1500000</v>
      </c>
      <c r="D304" s="20"/>
      <c r="E304" s="20"/>
      <c r="F304" s="20">
        <f t="shared" si="12"/>
        <v>0</v>
      </c>
      <c r="G304" s="20"/>
      <c r="H304" s="10"/>
    </row>
    <row r="305" spans="1:8" x14ac:dyDescent="0.25">
      <c r="A305" s="21"/>
      <c r="B305" s="19" t="s">
        <v>160</v>
      </c>
      <c r="C305" s="20">
        <v>3120000</v>
      </c>
      <c r="D305" s="20"/>
      <c r="E305" s="20"/>
      <c r="F305" s="20">
        <f t="shared" si="12"/>
        <v>0</v>
      </c>
      <c r="G305" s="20"/>
      <c r="H305" s="10"/>
    </row>
    <row r="306" spans="1:8" x14ac:dyDescent="0.25">
      <c r="A306" s="21"/>
      <c r="B306" s="19"/>
      <c r="C306" s="20"/>
      <c r="D306" s="20"/>
      <c r="E306" s="20"/>
      <c r="F306" s="20"/>
      <c r="G306" s="20"/>
      <c r="H306" s="10"/>
    </row>
    <row r="307" spans="1:8" x14ac:dyDescent="0.25">
      <c r="A307" s="21">
        <v>525113</v>
      </c>
      <c r="B307" s="22" t="s">
        <v>28</v>
      </c>
      <c r="C307" s="20">
        <v>20000000</v>
      </c>
      <c r="D307" s="20">
        <v>600000</v>
      </c>
      <c r="E307" s="20">
        <v>0</v>
      </c>
      <c r="F307" s="20">
        <f t="shared" si="12"/>
        <v>600000</v>
      </c>
      <c r="G307" s="20">
        <f>C307-F307</f>
        <v>19400000</v>
      </c>
      <c r="H307" s="10">
        <f>(F307/C307)</f>
        <v>0.03</v>
      </c>
    </row>
    <row r="308" spans="1:8" x14ac:dyDescent="0.25">
      <c r="A308" s="21"/>
      <c r="B308" s="19" t="s">
        <v>152</v>
      </c>
      <c r="C308" s="20">
        <v>6000000</v>
      </c>
      <c r="D308" s="20"/>
      <c r="E308" s="20"/>
      <c r="F308" s="20">
        <f t="shared" si="12"/>
        <v>0</v>
      </c>
      <c r="G308" s="20"/>
      <c r="H308" s="10"/>
    </row>
    <row r="309" spans="1:8" x14ac:dyDescent="0.25">
      <c r="A309" s="21"/>
      <c r="B309" s="19" t="s">
        <v>161</v>
      </c>
      <c r="C309" s="20">
        <v>6000000</v>
      </c>
      <c r="D309" s="20"/>
      <c r="E309" s="20"/>
      <c r="F309" s="20">
        <f>D309+E309</f>
        <v>0</v>
      </c>
      <c r="G309" s="20"/>
      <c r="H309" s="10"/>
    </row>
    <row r="310" spans="1:8" x14ac:dyDescent="0.25">
      <c r="A310" s="21"/>
      <c r="B310" s="19" t="s">
        <v>155</v>
      </c>
      <c r="C310" s="20">
        <v>14000000</v>
      </c>
      <c r="D310" s="20"/>
      <c r="E310" s="20"/>
      <c r="F310" s="20">
        <f t="shared" ref="F310:F330" si="13">D310+E310</f>
        <v>0</v>
      </c>
      <c r="G310" s="20"/>
      <c r="H310" s="10"/>
    </row>
    <row r="311" spans="1:8" x14ac:dyDescent="0.25">
      <c r="A311" s="21"/>
      <c r="B311" s="19" t="s">
        <v>162</v>
      </c>
      <c r="C311" s="20">
        <v>6400000</v>
      </c>
      <c r="D311" s="20"/>
      <c r="E311" s="20"/>
      <c r="F311" s="20">
        <f t="shared" si="13"/>
        <v>0</v>
      </c>
      <c r="G311" s="20"/>
      <c r="H311" s="10"/>
    </row>
    <row r="312" spans="1:8" x14ac:dyDescent="0.25">
      <c r="A312" s="21"/>
      <c r="B312" s="19" t="s">
        <v>163</v>
      </c>
      <c r="C312" s="20">
        <v>400000</v>
      </c>
      <c r="D312" s="20"/>
      <c r="E312" s="20"/>
      <c r="F312" s="20">
        <f t="shared" si="13"/>
        <v>0</v>
      </c>
      <c r="G312" s="20"/>
      <c r="H312" s="10"/>
    </row>
    <row r="313" spans="1:8" x14ac:dyDescent="0.25">
      <c r="A313" s="21"/>
      <c r="B313" s="19" t="s">
        <v>164</v>
      </c>
      <c r="C313" s="20">
        <v>3200000</v>
      </c>
      <c r="D313" s="20"/>
      <c r="E313" s="20"/>
      <c r="F313" s="20">
        <f t="shared" si="13"/>
        <v>0</v>
      </c>
      <c r="G313" s="20"/>
      <c r="H313" s="10"/>
    </row>
    <row r="314" spans="1:8" ht="25.5" x14ac:dyDescent="0.25">
      <c r="A314" s="21"/>
      <c r="B314" s="19" t="s">
        <v>165</v>
      </c>
      <c r="C314" s="20">
        <v>4000000</v>
      </c>
      <c r="D314" s="20"/>
      <c r="E314" s="20"/>
      <c r="F314" s="20">
        <f t="shared" si="13"/>
        <v>0</v>
      </c>
      <c r="G314" s="20"/>
      <c r="H314" s="10"/>
    </row>
    <row r="315" spans="1:8" x14ac:dyDescent="0.25">
      <c r="A315" s="21"/>
      <c r="B315" s="19"/>
      <c r="C315" s="20"/>
      <c r="D315" s="20"/>
      <c r="E315" s="20"/>
      <c r="F315" s="20"/>
      <c r="G315" s="20"/>
      <c r="H315" s="10"/>
    </row>
    <row r="316" spans="1:8" x14ac:dyDescent="0.25">
      <c r="A316" s="21">
        <v>525115</v>
      </c>
      <c r="B316" s="22" t="s">
        <v>31</v>
      </c>
      <c r="C316" s="20">
        <v>13300000</v>
      </c>
      <c r="D316" s="20">
        <v>11785000</v>
      </c>
      <c r="E316" s="20">
        <v>0</v>
      </c>
      <c r="F316" s="20">
        <f t="shared" si="13"/>
        <v>11785000</v>
      </c>
      <c r="G316" s="20">
        <f>C316-F316</f>
        <v>1515000</v>
      </c>
      <c r="H316" s="10">
        <f>(F316/C316)</f>
        <v>0.88609022556390982</v>
      </c>
    </row>
    <row r="317" spans="1:8" x14ac:dyDescent="0.25">
      <c r="A317" s="21"/>
      <c r="B317" s="19" t="s">
        <v>152</v>
      </c>
      <c r="C317" s="20">
        <v>300000</v>
      </c>
      <c r="D317" s="20"/>
      <c r="E317" s="20"/>
      <c r="F317" s="20">
        <f t="shared" si="13"/>
        <v>0</v>
      </c>
      <c r="G317" s="20"/>
      <c r="H317" s="10"/>
    </row>
    <row r="318" spans="1:8" x14ac:dyDescent="0.25">
      <c r="A318" s="21"/>
      <c r="B318" s="19" t="s">
        <v>166</v>
      </c>
      <c r="C318" s="20">
        <v>300000</v>
      </c>
      <c r="D318" s="20"/>
      <c r="E318" s="20"/>
      <c r="F318" s="20">
        <f t="shared" si="13"/>
        <v>0</v>
      </c>
      <c r="G318" s="20"/>
      <c r="H318" s="10"/>
    </row>
    <row r="319" spans="1:8" x14ac:dyDescent="0.25">
      <c r="A319" s="21"/>
      <c r="B319" s="19" t="s">
        <v>155</v>
      </c>
      <c r="C319" s="20">
        <v>13000000</v>
      </c>
      <c r="D319" s="20"/>
      <c r="E319" s="20"/>
      <c r="F319" s="20">
        <f t="shared" si="13"/>
        <v>0</v>
      </c>
      <c r="G319" s="20"/>
      <c r="H319" s="10"/>
    </row>
    <row r="320" spans="1:8" x14ac:dyDescent="0.25">
      <c r="A320" s="21"/>
      <c r="B320" s="19" t="s">
        <v>167</v>
      </c>
      <c r="C320" s="20">
        <v>4800000</v>
      </c>
      <c r="D320" s="20"/>
      <c r="E320" s="20"/>
      <c r="F320" s="20">
        <f t="shared" si="13"/>
        <v>0</v>
      </c>
      <c r="G320" s="20"/>
      <c r="H320" s="10"/>
    </row>
    <row r="321" spans="1:8" x14ac:dyDescent="0.25">
      <c r="A321" s="21"/>
      <c r="B321" s="19" t="s">
        <v>168</v>
      </c>
      <c r="C321" s="20">
        <v>2400000</v>
      </c>
      <c r="D321" s="20"/>
      <c r="E321" s="20"/>
      <c r="F321" s="20">
        <f t="shared" si="13"/>
        <v>0</v>
      </c>
      <c r="G321" s="20"/>
      <c r="H321" s="10"/>
    </row>
    <row r="322" spans="1:8" ht="25.5" x14ac:dyDescent="0.25">
      <c r="A322" s="21"/>
      <c r="B322" s="19" t="s">
        <v>169</v>
      </c>
      <c r="C322" s="20">
        <v>3000000</v>
      </c>
      <c r="D322" s="20"/>
      <c r="E322" s="20"/>
      <c r="F322" s="20">
        <f t="shared" si="13"/>
        <v>0</v>
      </c>
      <c r="G322" s="20"/>
      <c r="H322" s="10"/>
    </row>
    <row r="323" spans="1:8" x14ac:dyDescent="0.25">
      <c r="A323" s="21"/>
      <c r="B323" s="19" t="s">
        <v>170</v>
      </c>
      <c r="C323" s="20">
        <v>2400000</v>
      </c>
      <c r="D323" s="20"/>
      <c r="E323" s="20"/>
      <c r="F323" s="20">
        <f t="shared" si="13"/>
        <v>0</v>
      </c>
      <c r="G323" s="20"/>
      <c r="H323" s="10"/>
    </row>
    <row r="324" spans="1:8" x14ac:dyDescent="0.25">
      <c r="A324" s="21"/>
      <c r="B324" s="19" t="s">
        <v>171</v>
      </c>
      <c r="C324" s="20">
        <v>200000</v>
      </c>
      <c r="D324" s="20"/>
      <c r="E324" s="20"/>
      <c r="F324" s="20">
        <f t="shared" si="13"/>
        <v>0</v>
      </c>
      <c r="G324" s="20"/>
      <c r="H324" s="10"/>
    </row>
    <row r="325" spans="1:8" x14ac:dyDescent="0.25">
      <c r="A325" s="21"/>
      <c r="B325" s="19" t="s">
        <v>172</v>
      </c>
      <c r="C325" s="20">
        <v>200000</v>
      </c>
      <c r="D325" s="20"/>
      <c r="E325" s="20"/>
      <c r="F325" s="20">
        <f t="shared" si="13"/>
        <v>0</v>
      </c>
      <c r="G325" s="20"/>
      <c r="H325" s="10"/>
    </row>
    <row r="326" spans="1:8" x14ac:dyDescent="0.25">
      <c r="A326" s="21"/>
      <c r="B326" s="19"/>
      <c r="C326" s="20"/>
      <c r="D326" s="20"/>
      <c r="E326" s="20"/>
      <c r="F326" s="20"/>
      <c r="G326" s="20"/>
      <c r="H326" s="10"/>
    </row>
    <row r="327" spans="1:8" x14ac:dyDescent="0.25">
      <c r="A327" s="21">
        <v>525119</v>
      </c>
      <c r="B327" s="22" t="s">
        <v>38</v>
      </c>
      <c r="C327" s="20">
        <v>51000000</v>
      </c>
      <c r="D327" s="20">
        <v>49410000</v>
      </c>
      <c r="E327" s="20">
        <v>0</v>
      </c>
      <c r="F327" s="20">
        <f t="shared" si="13"/>
        <v>49410000</v>
      </c>
      <c r="G327" s="20">
        <f>C327-F327</f>
        <v>1590000</v>
      </c>
      <c r="H327" s="10">
        <f>(F327/C327)</f>
        <v>0.96882352941176475</v>
      </c>
    </row>
    <row r="328" spans="1:8" x14ac:dyDescent="0.25">
      <c r="A328" s="21"/>
      <c r="B328" s="19" t="s">
        <v>173</v>
      </c>
      <c r="C328" s="20">
        <v>51000000</v>
      </c>
      <c r="D328" s="20"/>
      <c r="E328" s="20"/>
      <c r="F328" s="20">
        <f t="shared" si="13"/>
        <v>0</v>
      </c>
      <c r="G328" s="20"/>
      <c r="H328" s="10"/>
    </row>
    <row r="329" spans="1:8" x14ac:dyDescent="0.25">
      <c r="A329" s="21"/>
      <c r="B329" s="19" t="s">
        <v>174</v>
      </c>
      <c r="C329" s="20">
        <v>48000000</v>
      </c>
      <c r="D329" s="20"/>
      <c r="E329" s="20"/>
      <c r="F329" s="20">
        <f t="shared" si="13"/>
        <v>0</v>
      </c>
      <c r="G329" s="20"/>
      <c r="H329" s="10"/>
    </row>
    <row r="330" spans="1:8" x14ac:dyDescent="0.25">
      <c r="A330" s="21"/>
      <c r="B330" s="19" t="s">
        <v>175</v>
      </c>
      <c r="C330" s="20">
        <v>3000000</v>
      </c>
      <c r="D330" s="20"/>
      <c r="E330" s="20"/>
      <c r="F330" s="20">
        <f t="shared" si="13"/>
        <v>0</v>
      </c>
      <c r="G330" s="20"/>
      <c r="H330" s="10"/>
    </row>
    <row r="331" spans="1:8" x14ac:dyDescent="0.25">
      <c r="A331" s="21"/>
      <c r="B331" s="19"/>
      <c r="C331" s="20"/>
      <c r="D331" s="20"/>
      <c r="E331" s="20"/>
      <c r="F331" s="20"/>
      <c r="G331" s="20"/>
      <c r="H331" s="10"/>
    </row>
    <row r="332" spans="1:8" x14ac:dyDescent="0.25">
      <c r="A332" s="44" t="s">
        <v>74</v>
      </c>
      <c r="B332" s="45" t="s">
        <v>75</v>
      </c>
      <c r="C332" s="46">
        <v>264552000</v>
      </c>
      <c r="D332" s="20">
        <v>750000</v>
      </c>
      <c r="E332" s="20">
        <v>0</v>
      </c>
      <c r="F332" s="20">
        <f>D332+E332</f>
        <v>750000</v>
      </c>
      <c r="G332" s="20">
        <f>C332-F332</f>
        <v>263802000</v>
      </c>
      <c r="H332" s="10">
        <f>(F332/C332)</f>
        <v>2.8349814025219995E-3</v>
      </c>
    </row>
    <row r="333" spans="1:8" x14ac:dyDescent="0.25">
      <c r="A333" s="21">
        <v>525112</v>
      </c>
      <c r="B333" s="22" t="s">
        <v>23</v>
      </c>
      <c r="C333" s="20">
        <v>752000</v>
      </c>
      <c r="D333" s="20">
        <v>0</v>
      </c>
      <c r="E333" s="20">
        <v>0</v>
      </c>
      <c r="F333" s="20">
        <f>D333+E333</f>
        <v>0</v>
      </c>
      <c r="G333" s="20"/>
      <c r="H333" s="10"/>
    </row>
    <row r="334" spans="1:8" x14ac:dyDescent="0.25">
      <c r="A334" s="21"/>
      <c r="B334" s="19" t="s">
        <v>152</v>
      </c>
      <c r="C334" s="20">
        <v>752000</v>
      </c>
      <c r="D334" s="20"/>
      <c r="E334" s="20"/>
      <c r="F334" s="20">
        <f>D334+E334</f>
        <v>0</v>
      </c>
      <c r="G334" s="20"/>
      <c r="H334" s="10"/>
    </row>
    <row r="335" spans="1:8" x14ac:dyDescent="0.25">
      <c r="A335" s="21"/>
      <c r="B335" s="19" t="s">
        <v>176</v>
      </c>
      <c r="C335" s="20">
        <v>705000</v>
      </c>
      <c r="D335" s="20"/>
      <c r="E335" s="20"/>
      <c r="F335" s="20">
        <f>D335+E335</f>
        <v>0</v>
      </c>
      <c r="G335" s="20"/>
      <c r="H335" s="10"/>
    </row>
    <row r="336" spans="1:8" x14ac:dyDescent="0.25">
      <c r="A336" s="21"/>
      <c r="B336" s="19" t="s">
        <v>177</v>
      </c>
      <c r="C336" s="20">
        <v>47000</v>
      </c>
      <c r="D336" s="20"/>
      <c r="E336" s="20"/>
      <c r="F336" s="20">
        <f>D336+E336</f>
        <v>0</v>
      </c>
      <c r="G336" s="20"/>
      <c r="H336" s="10"/>
    </row>
    <row r="337" spans="1:8" x14ac:dyDescent="0.25">
      <c r="A337" s="21"/>
      <c r="B337" s="19"/>
      <c r="C337" s="20"/>
      <c r="D337" s="20"/>
      <c r="E337" s="20"/>
      <c r="F337" s="20"/>
      <c r="G337" s="20"/>
      <c r="H337" s="10"/>
    </row>
    <row r="338" spans="1:8" x14ac:dyDescent="0.25">
      <c r="A338" s="21">
        <v>525113</v>
      </c>
      <c r="B338" s="22" t="s">
        <v>28</v>
      </c>
      <c r="C338" s="20">
        <v>9400000</v>
      </c>
      <c r="D338" s="20">
        <v>0</v>
      </c>
      <c r="E338" s="20">
        <v>0</v>
      </c>
      <c r="F338" s="20">
        <f>D338+E338</f>
        <v>0</v>
      </c>
      <c r="G338" s="20">
        <f>C338-F338</f>
        <v>9400000</v>
      </c>
      <c r="H338" s="10">
        <f>(F338/C338)</f>
        <v>0</v>
      </c>
    </row>
    <row r="339" spans="1:8" x14ac:dyDescent="0.25">
      <c r="A339" s="21"/>
      <c r="B339" s="19" t="s">
        <v>155</v>
      </c>
      <c r="C339" s="20">
        <v>9400000</v>
      </c>
      <c r="D339" s="20"/>
      <c r="E339" s="20"/>
      <c r="F339" s="20">
        <f>D339+E339</f>
        <v>0</v>
      </c>
      <c r="G339" s="20"/>
      <c r="H339" s="10"/>
    </row>
    <row r="340" spans="1:8" x14ac:dyDescent="0.25">
      <c r="A340" s="21"/>
      <c r="B340" s="19" t="s">
        <v>178</v>
      </c>
      <c r="C340" s="20">
        <v>9400000</v>
      </c>
      <c r="D340" s="20"/>
      <c r="E340" s="20"/>
      <c r="F340" s="20">
        <f>D340+E340</f>
        <v>0</v>
      </c>
      <c r="G340" s="20"/>
      <c r="H340" s="10"/>
    </row>
    <row r="341" spans="1:8" x14ac:dyDescent="0.25">
      <c r="A341" s="21"/>
      <c r="B341" s="19"/>
      <c r="C341" s="20"/>
      <c r="D341" s="20"/>
      <c r="E341" s="20"/>
      <c r="F341" s="20"/>
      <c r="G341" s="20"/>
      <c r="H341" s="10"/>
    </row>
    <row r="342" spans="1:8" x14ac:dyDescent="0.25">
      <c r="A342" s="21">
        <v>525115</v>
      </c>
      <c r="B342" s="22" t="s">
        <v>31</v>
      </c>
      <c r="C342" s="20">
        <v>600000</v>
      </c>
      <c r="D342" s="20">
        <v>0</v>
      </c>
      <c r="E342" s="20">
        <v>0</v>
      </c>
      <c r="F342" s="20">
        <f>D342+E342</f>
        <v>0</v>
      </c>
      <c r="G342" s="20">
        <f>C342-F342</f>
        <v>600000</v>
      </c>
      <c r="H342" s="10">
        <f>(F342/C342)</f>
        <v>0</v>
      </c>
    </row>
    <row r="343" spans="1:8" x14ac:dyDescent="0.25">
      <c r="A343" s="21"/>
      <c r="B343" s="19" t="s">
        <v>155</v>
      </c>
      <c r="C343" s="20">
        <v>600000</v>
      </c>
      <c r="D343" s="20"/>
      <c r="E343" s="20"/>
      <c r="F343" s="20">
        <f>D343+E343</f>
        <v>0</v>
      </c>
      <c r="G343" s="20"/>
      <c r="H343" s="10"/>
    </row>
    <row r="344" spans="1:8" x14ac:dyDescent="0.25">
      <c r="A344" s="21"/>
      <c r="B344" s="19" t="s">
        <v>179</v>
      </c>
      <c r="C344" s="20">
        <v>600000</v>
      </c>
      <c r="D344" s="20"/>
      <c r="E344" s="20"/>
      <c r="F344" s="20">
        <f>D344+E344</f>
        <v>0</v>
      </c>
      <c r="G344" s="20"/>
      <c r="H344" s="10"/>
    </row>
    <row r="345" spans="1:8" x14ac:dyDescent="0.25">
      <c r="A345" s="21"/>
      <c r="B345" s="19"/>
      <c r="C345" s="20"/>
      <c r="D345" s="20"/>
      <c r="E345" s="20"/>
      <c r="F345" s="20"/>
      <c r="G345" s="20"/>
      <c r="H345" s="10"/>
    </row>
    <row r="346" spans="1:8" x14ac:dyDescent="0.25">
      <c r="A346" s="21">
        <v>525119</v>
      </c>
      <c r="B346" s="22" t="s">
        <v>38</v>
      </c>
      <c r="C346" s="20">
        <v>253800000</v>
      </c>
      <c r="D346" s="20">
        <v>0</v>
      </c>
      <c r="E346" s="20">
        <v>0</v>
      </c>
      <c r="F346" s="20">
        <f>D346+E346</f>
        <v>0</v>
      </c>
      <c r="G346" s="20">
        <f>C346-F346</f>
        <v>253800000</v>
      </c>
      <c r="H346" s="10">
        <f>(F346/C346)</f>
        <v>0</v>
      </c>
    </row>
    <row r="347" spans="1:8" x14ac:dyDescent="0.25">
      <c r="A347" s="21"/>
      <c r="B347" s="19" t="s">
        <v>173</v>
      </c>
      <c r="C347" s="20">
        <v>253800000</v>
      </c>
      <c r="D347" s="20"/>
      <c r="E347" s="20"/>
      <c r="F347" s="20">
        <f>D347+E347</f>
        <v>0</v>
      </c>
      <c r="G347" s="20"/>
      <c r="H347" s="10"/>
    </row>
    <row r="348" spans="1:8" x14ac:dyDescent="0.25">
      <c r="A348" s="21"/>
      <c r="B348" s="19" t="s">
        <v>180</v>
      </c>
      <c r="C348" s="20">
        <v>253800000</v>
      </c>
      <c r="D348" s="20"/>
      <c r="E348" s="20"/>
      <c r="F348" s="20">
        <f>D348+E348</f>
        <v>0</v>
      </c>
      <c r="G348" s="20"/>
      <c r="H348" s="10"/>
    </row>
    <row r="349" spans="1:8" x14ac:dyDescent="0.25">
      <c r="A349" s="23"/>
      <c r="B349" s="24"/>
      <c r="C349" s="25"/>
      <c r="D349" s="25"/>
      <c r="E349" s="25"/>
      <c r="F349" s="25"/>
      <c r="G349" s="25"/>
      <c r="H349" s="48"/>
    </row>
    <row r="350" spans="1:8" x14ac:dyDescent="0.25">
      <c r="A350" s="28"/>
      <c r="B350" s="29" t="s">
        <v>47</v>
      </c>
      <c r="C350" s="30"/>
      <c r="D350" s="31">
        <f>SUM(D302:D349)</f>
        <v>330922500</v>
      </c>
      <c r="E350" s="31">
        <f>SUM(E302:E349)</f>
        <v>95100000</v>
      </c>
      <c r="F350" s="31">
        <f>SUM(F302:F349)</f>
        <v>426022500</v>
      </c>
      <c r="G350" s="30"/>
      <c r="H350" s="32"/>
    </row>
    <row r="351" spans="1:8" x14ac:dyDescent="0.25">
      <c r="A351" s="33"/>
      <c r="B351" s="34"/>
      <c r="C351" s="35"/>
      <c r="D351" s="36"/>
      <c r="E351" s="36"/>
      <c r="F351" s="36"/>
      <c r="G351" s="35"/>
      <c r="H351" s="37"/>
    </row>
    <row r="352" spans="1:8" x14ac:dyDescent="0.25">
      <c r="G352" s="195" t="s">
        <v>181</v>
      </c>
      <c r="H352" s="195"/>
    </row>
    <row r="353" spans="1:8" x14ac:dyDescent="0.25">
      <c r="G353" s="167"/>
      <c r="H353" s="167"/>
    </row>
    <row r="354" spans="1:8" x14ac:dyDescent="0.25">
      <c r="A354" s="196" t="s">
        <v>3</v>
      </c>
      <c r="B354" s="196" t="s">
        <v>4</v>
      </c>
      <c r="C354" s="198" t="s">
        <v>5</v>
      </c>
      <c r="D354" s="200" t="s">
        <v>6</v>
      </c>
      <c r="E354" s="201"/>
      <c r="F354" s="198" t="s">
        <v>7</v>
      </c>
      <c r="G354" s="198" t="s">
        <v>8</v>
      </c>
      <c r="H354" s="2" t="s">
        <v>9</v>
      </c>
    </row>
    <row r="355" spans="1:8" x14ac:dyDescent="0.25">
      <c r="A355" s="197"/>
      <c r="B355" s="197"/>
      <c r="C355" s="199"/>
      <c r="D355" s="40" t="s">
        <v>10</v>
      </c>
      <c r="E355" s="40" t="s">
        <v>11</v>
      </c>
      <c r="F355" s="199"/>
      <c r="G355" s="199"/>
      <c r="H355" s="2" t="s">
        <v>12</v>
      </c>
    </row>
    <row r="356" spans="1:8" x14ac:dyDescent="0.25">
      <c r="A356" s="28"/>
      <c r="B356" s="29" t="s">
        <v>49</v>
      </c>
      <c r="C356" s="30"/>
      <c r="D356" s="31">
        <f>D350</f>
        <v>330922500</v>
      </c>
      <c r="E356" s="31">
        <f>E350</f>
        <v>95100000</v>
      </c>
      <c r="F356" s="31">
        <f>F350</f>
        <v>426022500</v>
      </c>
      <c r="G356" s="30"/>
      <c r="H356" s="32"/>
    </row>
    <row r="357" spans="1:8" x14ac:dyDescent="0.25">
      <c r="A357" s="76" t="s">
        <v>88</v>
      </c>
      <c r="B357" s="77" t="s">
        <v>89</v>
      </c>
      <c r="C357" s="78">
        <v>3930000</v>
      </c>
      <c r="D357" s="67"/>
      <c r="E357" s="67"/>
      <c r="F357" s="67">
        <f t="shared" ref="F357:F364" si="14">D357+E357</f>
        <v>0</v>
      </c>
      <c r="G357" s="67">
        <f t="shared" ref="G357:G362" si="15">C357-F357</f>
        <v>3930000</v>
      </c>
      <c r="H357" s="79"/>
    </row>
    <row r="358" spans="1:8" x14ac:dyDescent="0.25">
      <c r="A358" s="21">
        <v>525112</v>
      </c>
      <c r="B358" s="22" t="s">
        <v>23</v>
      </c>
      <c r="C358" s="20">
        <v>2730000</v>
      </c>
      <c r="D358" s="20">
        <v>0</v>
      </c>
      <c r="E358" s="20">
        <v>0</v>
      </c>
      <c r="F358" s="20">
        <f t="shared" si="14"/>
        <v>0</v>
      </c>
      <c r="G358" s="20">
        <f t="shared" si="15"/>
        <v>2730000</v>
      </c>
      <c r="H358" s="10">
        <f>(F358/C358)</f>
        <v>0</v>
      </c>
    </row>
    <row r="359" spans="1:8" x14ac:dyDescent="0.25">
      <c r="A359" s="21"/>
      <c r="B359" s="19" t="s">
        <v>173</v>
      </c>
      <c r="C359" s="20">
        <v>2730000</v>
      </c>
      <c r="D359" s="20"/>
      <c r="E359" s="20"/>
      <c r="F359" s="20">
        <f t="shared" si="14"/>
        <v>0</v>
      </c>
      <c r="G359" s="20"/>
      <c r="H359" s="10"/>
    </row>
    <row r="360" spans="1:8" x14ac:dyDescent="0.25">
      <c r="A360" s="21"/>
      <c r="B360" s="19" t="s">
        <v>182</v>
      </c>
      <c r="C360" s="20">
        <v>2730000</v>
      </c>
      <c r="D360" s="20"/>
      <c r="E360" s="20"/>
      <c r="F360" s="20">
        <f t="shared" si="14"/>
        <v>0</v>
      </c>
      <c r="G360" s="20"/>
      <c r="H360" s="10"/>
    </row>
    <row r="361" spans="1:8" x14ac:dyDescent="0.25">
      <c r="A361" s="21"/>
      <c r="B361" s="19"/>
      <c r="C361" s="20"/>
      <c r="D361" s="20"/>
      <c r="E361" s="20"/>
      <c r="F361" s="20"/>
      <c r="G361" s="20"/>
      <c r="H361" s="10"/>
    </row>
    <row r="362" spans="1:8" x14ac:dyDescent="0.25">
      <c r="A362" s="21">
        <v>525113</v>
      </c>
      <c r="B362" s="22" t="s">
        <v>28</v>
      </c>
      <c r="C362" s="20">
        <v>800000</v>
      </c>
      <c r="D362" s="20">
        <v>0</v>
      </c>
      <c r="E362" s="20">
        <v>0</v>
      </c>
      <c r="F362" s="20">
        <f t="shared" si="14"/>
        <v>0</v>
      </c>
      <c r="G362" s="20">
        <f t="shared" si="15"/>
        <v>800000</v>
      </c>
      <c r="H362" s="10">
        <f>(F362/C362)</f>
        <v>0</v>
      </c>
    </row>
    <row r="363" spans="1:8" x14ac:dyDescent="0.25">
      <c r="A363" s="21"/>
      <c r="B363" s="19" t="s">
        <v>155</v>
      </c>
      <c r="C363" s="20">
        <v>800000</v>
      </c>
      <c r="D363" s="20"/>
      <c r="E363" s="20"/>
      <c r="F363" s="20">
        <f t="shared" si="14"/>
        <v>0</v>
      </c>
      <c r="G363" s="20"/>
      <c r="H363" s="10"/>
    </row>
    <row r="364" spans="1:8" x14ac:dyDescent="0.25">
      <c r="A364" s="21"/>
      <c r="B364" s="19" t="s">
        <v>183</v>
      </c>
      <c r="C364" s="20">
        <v>800000</v>
      </c>
      <c r="D364" s="20"/>
      <c r="E364" s="20"/>
      <c r="F364" s="20">
        <f t="shared" si="14"/>
        <v>0</v>
      </c>
      <c r="G364" s="20"/>
      <c r="H364" s="10"/>
    </row>
    <row r="365" spans="1:8" x14ac:dyDescent="0.25">
      <c r="A365" s="21"/>
      <c r="B365" s="54"/>
      <c r="C365" s="20"/>
      <c r="D365" s="47"/>
      <c r="E365" s="47"/>
      <c r="F365" s="47"/>
      <c r="G365" s="20"/>
      <c r="H365" s="10"/>
    </row>
    <row r="366" spans="1:8" x14ac:dyDescent="0.25">
      <c r="A366" s="21">
        <v>525115</v>
      </c>
      <c r="B366" s="22" t="s">
        <v>31</v>
      </c>
      <c r="C366" s="20">
        <v>400000</v>
      </c>
      <c r="D366" s="20">
        <v>0</v>
      </c>
      <c r="E366" s="20">
        <v>0</v>
      </c>
      <c r="F366" s="20">
        <f t="shared" ref="F366:F389" si="16">D366+E366</f>
        <v>0</v>
      </c>
      <c r="G366" s="20">
        <f>C366-F366</f>
        <v>400000</v>
      </c>
      <c r="H366" s="10">
        <f>(F366/C366)</f>
        <v>0</v>
      </c>
    </row>
    <row r="367" spans="1:8" x14ac:dyDescent="0.25">
      <c r="A367" s="21"/>
      <c r="B367" s="19" t="s">
        <v>155</v>
      </c>
      <c r="C367" s="20">
        <v>400000</v>
      </c>
      <c r="D367" s="20"/>
      <c r="E367" s="20"/>
      <c r="F367" s="20">
        <f t="shared" si="16"/>
        <v>0</v>
      </c>
      <c r="G367" s="20"/>
      <c r="H367" s="10"/>
    </row>
    <row r="368" spans="1:8" x14ac:dyDescent="0.25">
      <c r="A368" s="21"/>
      <c r="B368" s="19" t="s">
        <v>171</v>
      </c>
      <c r="C368" s="20">
        <v>200000</v>
      </c>
      <c r="D368" s="20"/>
      <c r="E368" s="20"/>
      <c r="F368" s="20">
        <f t="shared" si="16"/>
        <v>0</v>
      </c>
      <c r="G368" s="20"/>
      <c r="H368" s="10"/>
    </row>
    <row r="369" spans="1:8" x14ac:dyDescent="0.25">
      <c r="A369" s="21"/>
      <c r="B369" s="19" t="s">
        <v>184</v>
      </c>
      <c r="C369" s="20">
        <v>200000</v>
      </c>
      <c r="D369" s="20"/>
      <c r="E369" s="20"/>
      <c r="F369" s="20">
        <f t="shared" si="16"/>
        <v>0</v>
      </c>
      <c r="G369" s="20"/>
      <c r="H369" s="10"/>
    </row>
    <row r="370" spans="1:8" x14ac:dyDescent="0.25">
      <c r="A370" s="21"/>
      <c r="B370" s="19"/>
      <c r="C370" s="20"/>
      <c r="D370" s="20"/>
      <c r="E370" s="20"/>
      <c r="F370" s="20"/>
      <c r="G370" s="20"/>
      <c r="H370" s="10"/>
    </row>
    <row r="371" spans="1:8" x14ac:dyDescent="0.25">
      <c r="A371" s="44" t="s">
        <v>99</v>
      </c>
      <c r="B371" s="45" t="s">
        <v>100</v>
      </c>
      <c r="C371" s="46">
        <v>27500000</v>
      </c>
      <c r="D371" s="20"/>
      <c r="E371" s="20"/>
      <c r="F371" s="20">
        <f t="shared" si="16"/>
        <v>0</v>
      </c>
      <c r="G371" s="20">
        <f>C371-F371</f>
        <v>27500000</v>
      </c>
      <c r="H371" s="10">
        <f>(F371/C371)</f>
        <v>0</v>
      </c>
    </row>
    <row r="372" spans="1:8" x14ac:dyDescent="0.25">
      <c r="A372" s="21">
        <v>525112</v>
      </c>
      <c r="B372" s="22" t="s">
        <v>23</v>
      </c>
      <c r="C372" s="20">
        <v>1000000</v>
      </c>
      <c r="D372" s="20">
        <v>0</v>
      </c>
      <c r="E372" s="20">
        <v>0</v>
      </c>
      <c r="F372" s="20">
        <f t="shared" si="16"/>
        <v>0</v>
      </c>
      <c r="G372" s="20"/>
      <c r="H372" s="10"/>
    </row>
    <row r="373" spans="1:8" x14ac:dyDescent="0.25">
      <c r="A373" s="21"/>
      <c r="B373" s="19" t="s">
        <v>155</v>
      </c>
      <c r="C373" s="20">
        <v>1000000</v>
      </c>
      <c r="D373" s="20"/>
      <c r="E373" s="20"/>
      <c r="F373" s="20">
        <f t="shared" si="16"/>
        <v>0</v>
      </c>
      <c r="G373" s="20"/>
      <c r="H373" s="10"/>
    </row>
    <row r="374" spans="1:8" x14ac:dyDescent="0.25">
      <c r="A374" s="21"/>
      <c r="B374" s="19" t="s">
        <v>185</v>
      </c>
      <c r="C374" s="20">
        <v>500000</v>
      </c>
      <c r="D374" s="20"/>
      <c r="E374" s="20"/>
      <c r="F374" s="20">
        <f t="shared" si="16"/>
        <v>0</v>
      </c>
      <c r="G374" s="20"/>
      <c r="H374" s="10"/>
    </row>
    <row r="375" spans="1:8" x14ac:dyDescent="0.25">
      <c r="A375" s="21"/>
      <c r="B375" s="19" t="s">
        <v>186</v>
      </c>
      <c r="C375" s="20">
        <v>500000</v>
      </c>
      <c r="D375" s="20"/>
      <c r="E375" s="20"/>
      <c r="F375" s="20">
        <f t="shared" si="16"/>
        <v>0</v>
      </c>
      <c r="G375" s="20"/>
      <c r="H375" s="10"/>
    </row>
    <row r="376" spans="1:8" x14ac:dyDescent="0.25">
      <c r="A376" s="21"/>
      <c r="B376" s="19"/>
      <c r="C376" s="20"/>
      <c r="D376" s="20"/>
      <c r="E376" s="20"/>
      <c r="F376" s="20"/>
      <c r="G376" s="20"/>
      <c r="H376" s="10"/>
    </row>
    <row r="377" spans="1:8" x14ac:dyDescent="0.25">
      <c r="A377" s="21">
        <v>525113</v>
      </c>
      <c r="B377" s="22" t="s">
        <v>28</v>
      </c>
      <c r="C377" s="20">
        <v>5500000</v>
      </c>
      <c r="D377" s="20">
        <v>2400000</v>
      </c>
      <c r="E377" s="20">
        <v>0</v>
      </c>
      <c r="F377" s="20">
        <f t="shared" si="16"/>
        <v>2400000</v>
      </c>
      <c r="G377" s="20">
        <f>C377-F377</f>
        <v>3100000</v>
      </c>
      <c r="H377" s="10">
        <f>(F377/C377)</f>
        <v>0.43636363636363634</v>
      </c>
    </row>
    <row r="378" spans="1:8" x14ac:dyDescent="0.25">
      <c r="A378" s="21"/>
      <c r="B378" s="19" t="s">
        <v>155</v>
      </c>
      <c r="C378" s="20">
        <v>5500000</v>
      </c>
      <c r="D378" s="20"/>
      <c r="E378" s="20"/>
      <c r="F378" s="20">
        <f t="shared" si="16"/>
        <v>0</v>
      </c>
      <c r="G378" s="20"/>
      <c r="H378" s="10"/>
    </row>
    <row r="379" spans="1:8" x14ac:dyDescent="0.25">
      <c r="A379" s="21"/>
      <c r="B379" s="19" t="s">
        <v>187</v>
      </c>
      <c r="C379" s="20">
        <v>2000000</v>
      </c>
      <c r="D379" s="20"/>
      <c r="E379" s="20"/>
      <c r="F379" s="20">
        <f t="shared" si="16"/>
        <v>0</v>
      </c>
      <c r="G379" s="20"/>
      <c r="H379" s="10"/>
    </row>
    <row r="380" spans="1:8" x14ac:dyDescent="0.25">
      <c r="A380" s="21"/>
      <c r="B380" s="19" t="s">
        <v>188</v>
      </c>
      <c r="C380" s="20">
        <v>1500000</v>
      </c>
      <c r="D380" s="20"/>
      <c r="E380" s="20"/>
      <c r="F380" s="20">
        <f t="shared" si="16"/>
        <v>0</v>
      </c>
      <c r="G380" s="20"/>
      <c r="H380" s="10"/>
    </row>
    <row r="381" spans="1:8" x14ac:dyDescent="0.25">
      <c r="A381" s="21"/>
      <c r="B381" s="19" t="s">
        <v>189</v>
      </c>
      <c r="C381" s="20">
        <v>1000000</v>
      </c>
      <c r="D381" s="20"/>
      <c r="E381" s="20"/>
      <c r="F381" s="20">
        <f t="shared" si="16"/>
        <v>0</v>
      </c>
      <c r="G381" s="20"/>
      <c r="H381" s="10"/>
    </row>
    <row r="382" spans="1:8" ht="25.5" x14ac:dyDescent="0.25">
      <c r="A382" s="21"/>
      <c r="B382" s="19" t="s">
        <v>190</v>
      </c>
      <c r="C382" s="20">
        <v>1000000</v>
      </c>
      <c r="D382" s="20"/>
      <c r="E382" s="20"/>
      <c r="F382" s="20">
        <f t="shared" si="16"/>
        <v>0</v>
      </c>
      <c r="G382" s="20"/>
      <c r="H382" s="10"/>
    </row>
    <row r="383" spans="1:8" x14ac:dyDescent="0.25">
      <c r="A383" s="21"/>
      <c r="B383" s="19"/>
      <c r="C383" s="20"/>
      <c r="D383" s="20"/>
      <c r="E383" s="20"/>
      <c r="F383" s="20"/>
      <c r="G383" s="20"/>
      <c r="H383" s="10"/>
    </row>
    <row r="384" spans="1:8" x14ac:dyDescent="0.25">
      <c r="A384" s="21">
        <v>525115</v>
      </c>
      <c r="B384" s="22" t="s">
        <v>31</v>
      </c>
      <c r="C384" s="20">
        <v>6000000</v>
      </c>
      <c r="D384" s="20">
        <v>4000000</v>
      </c>
      <c r="E384" s="20">
        <v>0</v>
      </c>
      <c r="F384" s="20">
        <f t="shared" si="16"/>
        <v>4000000</v>
      </c>
      <c r="G384" s="20">
        <f>C384-F384</f>
        <v>2000000</v>
      </c>
      <c r="H384" s="10">
        <f>(F384/C384)</f>
        <v>0.66666666666666663</v>
      </c>
    </row>
    <row r="385" spans="1:8" x14ac:dyDescent="0.25">
      <c r="A385" s="21"/>
      <c r="B385" s="19" t="s">
        <v>155</v>
      </c>
      <c r="C385" s="20">
        <v>6000000</v>
      </c>
      <c r="D385" s="20"/>
      <c r="E385" s="20"/>
      <c r="F385" s="20">
        <f t="shared" si="16"/>
        <v>0</v>
      </c>
      <c r="G385" s="20"/>
      <c r="H385" s="10"/>
    </row>
    <row r="386" spans="1:8" x14ac:dyDescent="0.25">
      <c r="A386" s="21"/>
      <c r="B386" s="19" t="s">
        <v>191</v>
      </c>
      <c r="C386" s="20">
        <v>750000</v>
      </c>
      <c r="D386" s="20"/>
      <c r="E386" s="20"/>
      <c r="F386" s="20">
        <f t="shared" si="16"/>
        <v>0</v>
      </c>
      <c r="G386" s="20"/>
      <c r="H386" s="10"/>
    </row>
    <row r="387" spans="1:8" x14ac:dyDescent="0.25">
      <c r="A387" s="21"/>
      <c r="B387" s="19" t="s">
        <v>192</v>
      </c>
      <c r="C387" s="20">
        <v>750000</v>
      </c>
      <c r="D387" s="20"/>
      <c r="E387" s="20"/>
      <c r="F387" s="20">
        <f t="shared" si="16"/>
        <v>0</v>
      </c>
      <c r="G387" s="20"/>
      <c r="H387" s="10"/>
    </row>
    <row r="388" spans="1:8" x14ac:dyDescent="0.25">
      <c r="A388" s="21"/>
      <c r="B388" s="19" t="s">
        <v>193</v>
      </c>
      <c r="C388" s="20">
        <v>3000000</v>
      </c>
      <c r="D388" s="20"/>
      <c r="E388" s="20"/>
      <c r="F388" s="20">
        <f t="shared" si="16"/>
        <v>0</v>
      </c>
      <c r="G388" s="20"/>
      <c r="H388" s="10"/>
    </row>
    <row r="389" spans="1:8" x14ac:dyDescent="0.25">
      <c r="A389" s="21"/>
      <c r="B389" s="19" t="s">
        <v>194</v>
      </c>
      <c r="C389" s="20">
        <v>1500000</v>
      </c>
      <c r="D389" s="20"/>
      <c r="E389" s="20"/>
      <c r="F389" s="20">
        <f t="shared" si="16"/>
        <v>0</v>
      </c>
      <c r="G389" s="20"/>
      <c r="H389" s="10"/>
    </row>
    <row r="390" spans="1:8" x14ac:dyDescent="0.25">
      <c r="A390" s="21"/>
      <c r="B390" s="19"/>
      <c r="C390" s="20"/>
      <c r="D390" s="20"/>
      <c r="E390" s="20"/>
      <c r="F390" s="20"/>
      <c r="G390" s="20"/>
      <c r="H390" s="10"/>
    </row>
    <row r="391" spans="1:8" x14ac:dyDescent="0.25">
      <c r="A391" s="21">
        <v>525119</v>
      </c>
      <c r="B391" s="22" t="s">
        <v>38</v>
      </c>
      <c r="C391" s="20">
        <v>15000000</v>
      </c>
      <c r="D391" s="20">
        <v>9155000</v>
      </c>
      <c r="E391" s="20">
        <v>0</v>
      </c>
      <c r="F391" s="20">
        <f t="shared" ref="F391:F421" si="17">D391+E391</f>
        <v>9155000</v>
      </c>
      <c r="G391" s="20">
        <f>C391-F391</f>
        <v>5845000</v>
      </c>
      <c r="H391" s="10">
        <f>(F391/C391)</f>
        <v>0.61033333333333328</v>
      </c>
    </row>
    <row r="392" spans="1:8" x14ac:dyDescent="0.25">
      <c r="A392" s="21"/>
      <c r="B392" s="19" t="s">
        <v>173</v>
      </c>
      <c r="C392" s="20">
        <v>15000000</v>
      </c>
      <c r="D392" s="20"/>
      <c r="E392" s="20"/>
      <c r="F392" s="20">
        <f t="shared" si="17"/>
        <v>0</v>
      </c>
      <c r="G392" s="20"/>
      <c r="H392" s="10"/>
    </row>
    <row r="393" spans="1:8" x14ac:dyDescent="0.25">
      <c r="A393" s="21"/>
      <c r="B393" s="19" t="s">
        <v>195</v>
      </c>
      <c r="C393" s="20">
        <v>12000000</v>
      </c>
      <c r="D393" s="20"/>
      <c r="E393" s="20"/>
      <c r="F393" s="20">
        <f t="shared" si="17"/>
        <v>0</v>
      </c>
      <c r="G393" s="20"/>
      <c r="H393" s="10"/>
    </row>
    <row r="394" spans="1:8" x14ac:dyDescent="0.25">
      <c r="A394" s="21"/>
      <c r="B394" s="19" t="s">
        <v>196</v>
      </c>
      <c r="C394" s="20">
        <v>300000</v>
      </c>
      <c r="D394" s="20"/>
      <c r="E394" s="20"/>
      <c r="F394" s="20">
        <f t="shared" si="17"/>
        <v>0</v>
      </c>
      <c r="G394" s="20"/>
      <c r="H394" s="10"/>
    </row>
    <row r="395" spans="1:8" x14ac:dyDescent="0.25">
      <c r="A395" s="21"/>
      <c r="B395" s="19"/>
      <c r="C395" s="20"/>
      <c r="D395" s="20"/>
      <c r="E395" s="20"/>
      <c r="F395" s="20"/>
      <c r="G395" s="20"/>
      <c r="H395" s="10"/>
    </row>
    <row r="396" spans="1:8" x14ac:dyDescent="0.25">
      <c r="A396" s="44" t="s">
        <v>148</v>
      </c>
      <c r="B396" s="45" t="s">
        <v>149</v>
      </c>
      <c r="C396" s="46">
        <v>27550000</v>
      </c>
      <c r="D396" s="20"/>
      <c r="E396" s="20"/>
      <c r="F396" s="20">
        <f t="shared" si="17"/>
        <v>0</v>
      </c>
      <c r="G396" s="20">
        <f>C396-F396</f>
        <v>27550000</v>
      </c>
      <c r="H396" s="80"/>
    </row>
    <row r="397" spans="1:8" x14ac:dyDescent="0.25">
      <c r="A397" s="21">
        <v>525112</v>
      </c>
      <c r="B397" s="22" t="s">
        <v>23</v>
      </c>
      <c r="C397" s="20">
        <v>1050000</v>
      </c>
      <c r="D397" s="20">
        <v>0</v>
      </c>
      <c r="E397" s="20">
        <v>0</v>
      </c>
      <c r="F397" s="20">
        <f t="shared" si="17"/>
        <v>0</v>
      </c>
      <c r="G397" s="20">
        <f>C397-F397</f>
        <v>1050000</v>
      </c>
      <c r="H397" s="10">
        <f>(F396/C396)</f>
        <v>0</v>
      </c>
    </row>
    <row r="398" spans="1:8" x14ac:dyDescent="0.25">
      <c r="A398" s="21"/>
      <c r="B398" s="19" t="s">
        <v>155</v>
      </c>
      <c r="C398" s="20">
        <v>1050000</v>
      </c>
      <c r="D398" s="20"/>
      <c r="E398" s="20"/>
      <c r="F398" s="20">
        <f t="shared" si="17"/>
        <v>0</v>
      </c>
      <c r="G398" s="20"/>
      <c r="H398" s="10"/>
    </row>
    <row r="399" spans="1:8" x14ac:dyDescent="0.25">
      <c r="A399" s="21"/>
      <c r="B399" s="19" t="s">
        <v>197</v>
      </c>
      <c r="C399" s="20">
        <v>525000</v>
      </c>
      <c r="D399" s="20"/>
      <c r="E399" s="20"/>
      <c r="F399" s="20">
        <f t="shared" si="17"/>
        <v>0</v>
      </c>
      <c r="G399" s="20"/>
      <c r="H399" s="10"/>
    </row>
    <row r="400" spans="1:8" x14ac:dyDescent="0.25">
      <c r="A400" s="21"/>
      <c r="B400" s="19" t="s">
        <v>198</v>
      </c>
      <c r="C400" s="20">
        <v>525000</v>
      </c>
      <c r="D400" s="20"/>
      <c r="E400" s="20"/>
      <c r="F400" s="20">
        <f t="shared" si="17"/>
        <v>0</v>
      </c>
      <c r="G400" s="20"/>
      <c r="H400" s="10"/>
    </row>
    <row r="401" spans="1:8" x14ac:dyDescent="0.25">
      <c r="A401" s="21"/>
      <c r="B401" s="19"/>
      <c r="C401" s="20"/>
      <c r="D401" s="20"/>
      <c r="E401" s="20"/>
      <c r="F401" s="20"/>
      <c r="G401" s="20"/>
      <c r="H401" s="10"/>
    </row>
    <row r="402" spans="1:8" x14ac:dyDescent="0.25">
      <c r="A402" s="21">
        <v>525113</v>
      </c>
      <c r="B402" s="22" t="s">
        <v>28</v>
      </c>
      <c r="C402" s="20">
        <v>5500000</v>
      </c>
      <c r="D402" s="20">
        <v>0</v>
      </c>
      <c r="E402" s="20">
        <v>0</v>
      </c>
      <c r="F402" s="20">
        <f t="shared" si="17"/>
        <v>0</v>
      </c>
      <c r="G402" s="20">
        <f>C402-F402</f>
        <v>5500000</v>
      </c>
      <c r="H402" s="10">
        <f>(F402/C402)</f>
        <v>0</v>
      </c>
    </row>
    <row r="403" spans="1:8" x14ac:dyDescent="0.25">
      <c r="A403" s="21"/>
      <c r="B403" s="19" t="s">
        <v>155</v>
      </c>
      <c r="C403" s="20">
        <v>5500000</v>
      </c>
      <c r="D403" s="20"/>
      <c r="E403" s="20"/>
      <c r="F403" s="20">
        <f t="shared" si="17"/>
        <v>0</v>
      </c>
      <c r="G403" s="20"/>
      <c r="H403" s="10"/>
    </row>
    <row r="404" spans="1:8" x14ac:dyDescent="0.25">
      <c r="A404" s="21"/>
      <c r="B404" s="19" t="s">
        <v>187</v>
      </c>
      <c r="C404" s="20">
        <v>2000000</v>
      </c>
      <c r="D404" s="20"/>
      <c r="E404" s="20"/>
      <c r="F404" s="20">
        <f t="shared" si="17"/>
        <v>0</v>
      </c>
      <c r="G404" s="20"/>
      <c r="H404" s="10"/>
    </row>
    <row r="405" spans="1:8" x14ac:dyDescent="0.25">
      <c r="A405" s="56"/>
      <c r="B405" s="75" t="s">
        <v>188</v>
      </c>
      <c r="C405" s="26">
        <v>1500000</v>
      </c>
      <c r="D405" s="26"/>
      <c r="E405" s="26"/>
      <c r="F405" s="26">
        <f t="shared" si="17"/>
        <v>0</v>
      </c>
      <c r="G405" s="26"/>
      <c r="H405" s="48"/>
    </row>
    <row r="406" spans="1:8" s="58" customFormat="1" x14ac:dyDescent="0.25">
      <c r="A406" s="28"/>
      <c r="B406" s="29" t="s">
        <v>47</v>
      </c>
      <c r="C406" s="30"/>
      <c r="D406" s="31">
        <f>SUM(D356:D405)</f>
        <v>346477500</v>
      </c>
      <c r="E406" s="31">
        <f>SUM(E356:E405)</f>
        <v>95100000</v>
      </c>
      <c r="F406" s="31">
        <f>SUM(F356:F405)</f>
        <v>441577500</v>
      </c>
      <c r="G406" s="30"/>
      <c r="H406" s="32"/>
    </row>
    <row r="407" spans="1:8" s="58" customFormat="1" x14ac:dyDescent="0.25">
      <c r="A407" s="33"/>
      <c r="B407" s="34"/>
      <c r="C407" s="35"/>
      <c r="D407" s="36"/>
      <c r="E407" s="36"/>
      <c r="F407" s="36"/>
      <c r="G407" s="35"/>
      <c r="H407" s="37"/>
    </row>
    <row r="408" spans="1:8" s="58" customFormat="1" x14ac:dyDescent="0.25">
      <c r="A408" s="33"/>
      <c r="B408" s="62"/>
      <c r="C408" s="35"/>
      <c r="D408" s="35"/>
      <c r="E408" s="35"/>
      <c r="F408" s="35"/>
      <c r="G408" s="195" t="s">
        <v>199</v>
      </c>
      <c r="H408" s="195"/>
    </row>
    <row r="409" spans="1:8" s="58" customFormat="1" x14ac:dyDescent="0.25">
      <c r="A409" s="33"/>
      <c r="B409" s="62"/>
      <c r="C409" s="35"/>
      <c r="D409" s="35"/>
      <c r="E409" s="35"/>
      <c r="F409" s="35"/>
      <c r="G409" s="167"/>
      <c r="H409" s="167"/>
    </row>
    <row r="410" spans="1:8" s="58" customFormat="1" x14ac:dyDescent="0.25">
      <c r="A410" s="196" t="s">
        <v>3</v>
      </c>
      <c r="B410" s="196" t="s">
        <v>4</v>
      </c>
      <c r="C410" s="198" t="s">
        <v>5</v>
      </c>
      <c r="D410" s="200" t="s">
        <v>6</v>
      </c>
      <c r="E410" s="201"/>
      <c r="F410" s="198" t="s">
        <v>7</v>
      </c>
      <c r="G410" s="198" t="s">
        <v>8</v>
      </c>
      <c r="H410" s="2" t="s">
        <v>9</v>
      </c>
    </row>
    <row r="411" spans="1:8" s="58" customFormat="1" x14ac:dyDescent="0.25">
      <c r="A411" s="197"/>
      <c r="B411" s="197"/>
      <c r="C411" s="199"/>
      <c r="D411" s="40" t="s">
        <v>10</v>
      </c>
      <c r="E411" s="40" t="s">
        <v>11</v>
      </c>
      <c r="F411" s="199"/>
      <c r="G411" s="199"/>
      <c r="H411" s="2" t="s">
        <v>12</v>
      </c>
    </row>
    <row r="412" spans="1:8" s="58" customFormat="1" x14ac:dyDescent="0.25">
      <c r="A412" s="28"/>
      <c r="B412" s="29" t="s">
        <v>49</v>
      </c>
      <c r="C412" s="30"/>
      <c r="D412" s="31">
        <f>D406</f>
        <v>346477500</v>
      </c>
      <c r="E412" s="31">
        <f>E406</f>
        <v>95100000</v>
      </c>
      <c r="F412" s="31">
        <f>F406</f>
        <v>441577500</v>
      </c>
      <c r="G412" s="30"/>
      <c r="H412" s="32"/>
    </row>
    <row r="413" spans="1:8" x14ac:dyDescent="0.25">
      <c r="A413" s="41"/>
      <c r="B413" s="63" t="s">
        <v>189</v>
      </c>
      <c r="C413" s="43">
        <v>1000000</v>
      </c>
      <c r="D413" s="43"/>
      <c r="E413" s="43"/>
      <c r="F413" s="43">
        <f t="shared" si="17"/>
        <v>0</v>
      </c>
      <c r="G413" s="43"/>
      <c r="H413" s="6"/>
    </row>
    <row r="414" spans="1:8" ht="25.5" x14ac:dyDescent="0.25">
      <c r="A414" s="21"/>
      <c r="B414" s="19" t="s">
        <v>190</v>
      </c>
      <c r="C414" s="20">
        <v>1000000</v>
      </c>
      <c r="D414" s="20"/>
      <c r="E414" s="20"/>
      <c r="F414" s="20">
        <f t="shared" si="17"/>
        <v>0</v>
      </c>
      <c r="G414" s="20"/>
      <c r="H414" s="10"/>
    </row>
    <row r="415" spans="1:8" x14ac:dyDescent="0.25">
      <c r="A415" s="21"/>
      <c r="B415" s="19"/>
      <c r="C415" s="20"/>
      <c r="D415" s="20"/>
      <c r="E415" s="20"/>
      <c r="F415" s="20"/>
      <c r="G415" s="20"/>
      <c r="H415" s="10"/>
    </row>
    <row r="416" spans="1:8" x14ac:dyDescent="0.25">
      <c r="A416" s="21">
        <v>525115</v>
      </c>
      <c r="B416" s="22" t="s">
        <v>31</v>
      </c>
      <c r="C416" s="20">
        <v>6000000</v>
      </c>
      <c r="D416" s="20">
        <v>0</v>
      </c>
      <c r="E416" s="20">
        <v>0</v>
      </c>
      <c r="F416" s="20">
        <f t="shared" si="17"/>
        <v>0</v>
      </c>
      <c r="G416" s="20">
        <f>C416-F416</f>
        <v>6000000</v>
      </c>
      <c r="H416" s="10">
        <f>(F416/C416)</f>
        <v>0</v>
      </c>
    </row>
    <row r="417" spans="1:8" x14ac:dyDescent="0.25">
      <c r="A417" s="21"/>
      <c r="B417" s="19" t="s">
        <v>155</v>
      </c>
      <c r="C417" s="20">
        <v>6000000</v>
      </c>
      <c r="D417" s="20"/>
      <c r="E417" s="20"/>
      <c r="F417" s="20">
        <f t="shared" si="17"/>
        <v>0</v>
      </c>
      <c r="G417" s="20"/>
      <c r="H417" s="10"/>
    </row>
    <row r="418" spans="1:8" x14ac:dyDescent="0.25">
      <c r="A418" s="21"/>
      <c r="B418" s="19" t="s">
        <v>191</v>
      </c>
      <c r="C418" s="20">
        <v>750000</v>
      </c>
      <c r="D418" s="20"/>
      <c r="E418" s="20"/>
      <c r="F418" s="20">
        <f t="shared" si="17"/>
        <v>0</v>
      </c>
      <c r="G418" s="20"/>
      <c r="H418" s="10"/>
    </row>
    <row r="419" spans="1:8" x14ac:dyDescent="0.25">
      <c r="A419" s="21"/>
      <c r="B419" s="19" t="s">
        <v>192</v>
      </c>
      <c r="C419" s="20">
        <v>750000</v>
      </c>
      <c r="D419" s="20"/>
      <c r="E419" s="20"/>
      <c r="F419" s="20">
        <f t="shared" si="17"/>
        <v>0</v>
      </c>
      <c r="G419" s="20"/>
      <c r="H419" s="10"/>
    </row>
    <row r="420" spans="1:8" x14ac:dyDescent="0.25">
      <c r="A420" s="21"/>
      <c r="B420" s="19" t="s">
        <v>193</v>
      </c>
      <c r="C420" s="20">
        <v>3000000</v>
      </c>
      <c r="D420" s="20"/>
      <c r="E420" s="20"/>
      <c r="F420" s="20">
        <f t="shared" si="17"/>
        <v>0</v>
      </c>
      <c r="G420" s="20"/>
      <c r="H420" s="10"/>
    </row>
    <row r="421" spans="1:8" x14ac:dyDescent="0.25">
      <c r="A421" s="21"/>
      <c r="B421" s="19" t="s">
        <v>194</v>
      </c>
      <c r="C421" s="20">
        <v>1500000</v>
      </c>
      <c r="D421" s="20"/>
      <c r="E421" s="20"/>
      <c r="F421" s="20">
        <f t="shared" si="17"/>
        <v>0</v>
      </c>
      <c r="G421" s="20"/>
      <c r="H421" s="10"/>
    </row>
    <row r="422" spans="1:8" x14ac:dyDescent="0.25">
      <c r="A422" s="21"/>
      <c r="B422" s="19"/>
      <c r="C422" s="20"/>
      <c r="D422" s="20"/>
      <c r="E422" s="20"/>
      <c r="F422" s="20"/>
      <c r="G422" s="20"/>
      <c r="H422" s="10"/>
    </row>
    <row r="423" spans="1:8" x14ac:dyDescent="0.25">
      <c r="A423" s="21">
        <v>525119</v>
      </c>
      <c r="B423" s="22" t="s">
        <v>38</v>
      </c>
      <c r="C423" s="20">
        <v>15000000</v>
      </c>
      <c r="D423" s="20">
        <v>0</v>
      </c>
      <c r="E423" s="20">
        <v>0</v>
      </c>
      <c r="F423" s="20">
        <f t="shared" ref="F423:F446" si="18">D423+E423</f>
        <v>0</v>
      </c>
      <c r="G423" s="20">
        <f>C423-F423</f>
        <v>15000000</v>
      </c>
      <c r="H423" s="10">
        <f>(F423/C423)</f>
        <v>0</v>
      </c>
    </row>
    <row r="424" spans="1:8" x14ac:dyDescent="0.25">
      <c r="A424" s="21"/>
      <c r="B424" s="19" t="s">
        <v>173</v>
      </c>
      <c r="C424" s="20">
        <v>15000000</v>
      </c>
      <c r="D424" s="20"/>
      <c r="E424" s="20"/>
      <c r="F424" s="20">
        <f t="shared" si="18"/>
        <v>0</v>
      </c>
      <c r="G424" s="20"/>
      <c r="H424" s="10"/>
    </row>
    <row r="425" spans="1:8" x14ac:dyDescent="0.25">
      <c r="A425" s="21"/>
      <c r="B425" s="19" t="s">
        <v>200</v>
      </c>
      <c r="C425" s="20">
        <v>12000000</v>
      </c>
      <c r="D425" s="20"/>
      <c r="E425" s="20"/>
      <c r="F425" s="20">
        <f t="shared" si="18"/>
        <v>0</v>
      </c>
      <c r="G425" s="20"/>
      <c r="H425" s="10"/>
    </row>
    <row r="426" spans="1:8" x14ac:dyDescent="0.25">
      <c r="A426" s="21"/>
      <c r="B426" s="19" t="s">
        <v>201</v>
      </c>
      <c r="C426" s="20">
        <v>3000000</v>
      </c>
      <c r="D426" s="20"/>
      <c r="E426" s="20"/>
      <c r="F426" s="20">
        <f t="shared" si="18"/>
        <v>0</v>
      </c>
      <c r="G426" s="20"/>
      <c r="H426" s="10"/>
    </row>
    <row r="427" spans="1:8" ht="11.25" customHeight="1" x14ac:dyDescent="0.25">
      <c r="A427" s="21"/>
      <c r="B427" s="19"/>
      <c r="C427" s="20"/>
      <c r="D427" s="20"/>
      <c r="E427" s="20"/>
      <c r="F427" s="20"/>
      <c r="G427" s="20"/>
      <c r="H427" s="10"/>
    </row>
    <row r="428" spans="1:8" x14ac:dyDescent="0.25">
      <c r="A428" s="55" t="s">
        <v>202</v>
      </c>
      <c r="B428" s="54" t="s">
        <v>203</v>
      </c>
      <c r="C428" s="47">
        <v>185407000</v>
      </c>
      <c r="D428" s="20"/>
      <c r="E428" s="20"/>
      <c r="F428" s="20">
        <f t="shared" si="18"/>
        <v>0</v>
      </c>
      <c r="G428" s="20">
        <f>C428-F428</f>
        <v>185407000</v>
      </c>
      <c r="H428" s="10">
        <f>(F428/C428)</f>
        <v>0</v>
      </c>
    </row>
    <row r="429" spans="1:8" x14ac:dyDescent="0.25">
      <c r="A429" s="44" t="s">
        <v>59</v>
      </c>
      <c r="B429" s="45" t="s">
        <v>60</v>
      </c>
      <c r="C429" s="46">
        <v>51294000</v>
      </c>
      <c r="D429" s="20"/>
      <c r="E429" s="20"/>
      <c r="F429" s="20">
        <f t="shared" si="18"/>
        <v>0</v>
      </c>
      <c r="G429" s="20">
        <f>C429-F429</f>
        <v>51294000</v>
      </c>
      <c r="H429" s="10">
        <f>(F429/C429)</f>
        <v>0</v>
      </c>
    </row>
    <row r="430" spans="1:8" x14ac:dyDescent="0.25">
      <c r="A430" s="21">
        <v>525112</v>
      </c>
      <c r="B430" s="22" t="s">
        <v>23</v>
      </c>
      <c r="C430" s="20">
        <v>14444000</v>
      </c>
      <c r="D430" s="20">
        <v>0</v>
      </c>
      <c r="E430" s="20">
        <v>0</v>
      </c>
      <c r="F430" s="20">
        <f t="shared" si="18"/>
        <v>0</v>
      </c>
      <c r="G430" s="20">
        <f>C430-F430</f>
        <v>14444000</v>
      </c>
      <c r="H430" s="10">
        <f>(F430/C430)</f>
        <v>0</v>
      </c>
    </row>
    <row r="431" spans="1:8" x14ac:dyDescent="0.25">
      <c r="A431" s="21"/>
      <c r="B431" s="19" t="s">
        <v>204</v>
      </c>
      <c r="C431" s="20">
        <v>8370000</v>
      </c>
      <c r="D431" s="20"/>
      <c r="E431" s="20"/>
      <c r="F431" s="20">
        <f t="shared" si="18"/>
        <v>0</v>
      </c>
      <c r="G431" s="20"/>
      <c r="H431" s="10"/>
    </row>
    <row r="432" spans="1:8" x14ac:dyDescent="0.25">
      <c r="A432" s="21"/>
      <c r="B432" s="19" t="s">
        <v>205</v>
      </c>
      <c r="C432" s="20">
        <v>4185000</v>
      </c>
      <c r="D432" s="20"/>
      <c r="E432" s="20"/>
      <c r="F432" s="20">
        <f t="shared" si="18"/>
        <v>0</v>
      </c>
      <c r="G432" s="20"/>
      <c r="H432" s="10"/>
    </row>
    <row r="433" spans="1:10" x14ac:dyDescent="0.25">
      <c r="A433" s="21"/>
      <c r="B433" s="19" t="s">
        <v>206</v>
      </c>
      <c r="C433" s="20">
        <v>4185000</v>
      </c>
      <c r="D433" s="20"/>
      <c r="E433" s="20"/>
      <c r="F433" s="20">
        <f t="shared" si="18"/>
        <v>0</v>
      </c>
      <c r="G433" s="20"/>
      <c r="H433" s="10"/>
    </row>
    <row r="434" spans="1:10" x14ac:dyDescent="0.25">
      <c r="A434" s="21"/>
      <c r="B434" s="19" t="s">
        <v>207</v>
      </c>
      <c r="C434" s="20">
        <v>6074000</v>
      </c>
      <c r="D434" s="20"/>
      <c r="E434" s="20"/>
      <c r="F434" s="20">
        <f t="shared" si="18"/>
        <v>0</v>
      </c>
      <c r="G434" s="20"/>
      <c r="H434" s="10"/>
    </row>
    <row r="435" spans="1:10" ht="25.5" x14ac:dyDescent="0.25">
      <c r="A435" s="21"/>
      <c r="B435" s="19" t="s">
        <v>208</v>
      </c>
      <c r="C435" s="20">
        <v>1872000</v>
      </c>
      <c r="D435" s="20"/>
      <c r="E435" s="20"/>
      <c r="F435" s="20">
        <f t="shared" si="18"/>
        <v>0</v>
      </c>
      <c r="G435" s="20"/>
      <c r="H435" s="10"/>
    </row>
    <row r="436" spans="1:10" ht="25.5" x14ac:dyDescent="0.25">
      <c r="A436" s="21"/>
      <c r="B436" s="19" t="s">
        <v>209</v>
      </c>
      <c r="C436" s="20">
        <v>1380000</v>
      </c>
      <c r="D436" s="20"/>
      <c r="E436" s="20"/>
      <c r="F436" s="20">
        <f t="shared" si="18"/>
        <v>0</v>
      </c>
      <c r="G436" s="20"/>
      <c r="H436" s="10"/>
    </row>
    <row r="437" spans="1:10" ht="25.5" x14ac:dyDescent="0.25">
      <c r="A437" s="21"/>
      <c r="B437" s="19" t="s">
        <v>210</v>
      </c>
      <c r="C437" s="20">
        <v>1674000</v>
      </c>
      <c r="D437" s="20"/>
      <c r="E437" s="20"/>
      <c r="F437" s="20">
        <f t="shared" si="18"/>
        <v>0</v>
      </c>
      <c r="G437" s="20"/>
      <c r="H437" s="10"/>
    </row>
    <row r="438" spans="1:10" ht="25.5" x14ac:dyDescent="0.25">
      <c r="A438" s="21"/>
      <c r="B438" s="19" t="s">
        <v>211</v>
      </c>
      <c r="C438" s="20">
        <v>364000</v>
      </c>
      <c r="D438" s="20"/>
      <c r="E438" s="20"/>
      <c r="F438" s="20">
        <f t="shared" si="18"/>
        <v>0</v>
      </c>
      <c r="G438" s="20"/>
      <c r="H438" s="10"/>
    </row>
    <row r="439" spans="1:10" ht="25.5" x14ac:dyDescent="0.25">
      <c r="A439" s="21"/>
      <c r="B439" s="19" t="s">
        <v>212</v>
      </c>
      <c r="C439" s="20">
        <v>552000</v>
      </c>
      <c r="D439" s="20"/>
      <c r="E439" s="20"/>
      <c r="F439" s="20">
        <f t="shared" si="18"/>
        <v>0</v>
      </c>
      <c r="G439" s="20"/>
      <c r="H439" s="10"/>
    </row>
    <row r="440" spans="1:10" ht="25.5" x14ac:dyDescent="0.25">
      <c r="A440" s="21"/>
      <c r="B440" s="19" t="s">
        <v>213</v>
      </c>
      <c r="C440" s="20">
        <v>232000</v>
      </c>
      <c r="D440" s="20"/>
      <c r="E440" s="20"/>
      <c r="F440" s="20">
        <f t="shared" si="18"/>
        <v>0</v>
      </c>
      <c r="G440" s="20"/>
      <c r="H440" s="10"/>
    </row>
    <row r="441" spans="1:10" ht="9" customHeight="1" x14ac:dyDescent="0.25">
      <c r="A441" s="21"/>
      <c r="B441" s="19"/>
      <c r="C441" s="20"/>
      <c r="D441" s="20"/>
      <c r="E441" s="20"/>
      <c r="F441" s="20"/>
      <c r="G441" s="20"/>
      <c r="H441" s="10"/>
    </row>
    <row r="442" spans="1:10" x14ac:dyDescent="0.25">
      <c r="A442" s="21">
        <v>525113</v>
      </c>
      <c r="B442" s="22" t="s">
        <v>28</v>
      </c>
      <c r="C442" s="47">
        <f>31050000</f>
        <v>31050000</v>
      </c>
      <c r="D442" s="20">
        <v>14950000</v>
      </c>
      <c r="E442" s="20">
        <f>SUM(E443:E451)</f>
        <v>7440000</v>
      </c>
      <c r="F442" s="20">
        <f t="shared" si="18"/>
        <v>22390000</v>
      </c>
      <c r="G442" s="20">
        <f>C442-F442</f>
        <v>8660000</v>
      </c>
      <c r="H442" s="10">
        <f>(F442/C442)</f>
        <v>0.72109500805152982</v>
      </c>
      <c r="J442" s="159" t="s">
        <v>436</v>
      </c>
    </row>
    <row r="443" spans="1:10" x14ac:dyDescent="0.25">
      <c r="A443" s="21"/>
      <c r="B443" s="19" t="s">
        <v>204</v>
      </c>
      <c r="C443" s="20">
        <v>9250000</v>
      </c>
      <c r="D443" s="20"/>
      <c r="E443" s="20"/>
      <c r="F443" s="20">
        <f t="shared" si="18"/>
        <v>0</v>
      </c>
      <c r="G443" s="20"/>
      <c r="H443" s="10"/>
    </row>
    <row r="444" spans="1:10" x14ac:dyDescent="0.25">
      <c r="A444" s="21"/>
      <c r="B444" s="19" t="s">
        <v>214</v>
      </c>
      <c r="C444" s="20">
        <v>4000000</v>
      </c>
      <c r="D444" s="20"/>
      <c r="E444" s="20"/>
      <c r="F444" s="20">
        <f t="shared" si="18"/>
        <v>0</v>
      </c>
      <c r="G444" s="20"/>
      <c r="H444" s="10"/>
    </row>
    <row r="445" spans="1:10" x14ac:dyDescent="0.25">
      <c r="A445" s="21"/>
      <c r="B445" s="19" t="s">
        <v>215</v>
      </c>
      <c r="C445" s="20">
        <v>2250000</v>
      </c>
      <c r="D445" s="20"/>
      <c r="E445" s="20"/>
      <c r="F445" s="20">
        <f t="shared" si="18"/>
        <v>0</v>
      </c>
      <c r="G445" s="20"/>
      <c r="H445" s="10"/>
    </row>
    <row r="446" spans="1:10" x14ac:dyDescent="0.25">
      <c r="A446" s="21"/>
      <c r="B446" s="19" t="s">
        <v>216</v>
      </c>
      <c r="C446" s="20">
        <v>3000000</v>
      </c>
      <c r="D446" s="20"/>
      <c r="E446" s="20"/>
      <c r="F446" s="20">
        <f t="shared" si="18"/>
        <v>0</v>
      </c>
      <c r="G446" s="20"/>
      <c r="H446" s="10"/>
    </row>
    <row r="447" spans="1:10" x14ac:dyDescent="0.25">
      <c r="A447" s="21"/>
      <c r="B447" s="54"/>
      <c r="C447" s="20"/>
      <c r="D447" s="47"/>
      <c r="E447" s="47"/>
      <c r="F447" s="47"/>
      <c r="G447" s="20"/>
      <c r="H447" s="10"/>
    </row>
    <row r="448" spans="1:10" x14ac:dyDescent="0.25">
      <c r="A448" s="21"/>
      <c r="B448" s="19" t="s">
        <v>207</v>
      </c>
      <c r="C448" s="20">
        <v>21800000</v>
      </c>
      <c r="D448" s="20"/>
      <c r="E448" s="20"/>
      <c r="F448" s="20">
        <f t="shared" ref="F448:F458" si="19">D448+E448</f>
        <v>0</v>
      </c>
      <c r="G448" s="20"/>
      <c r="H448" s="10"/>
    </row>
    <row r="449" spans="1:8" x14ac:dyDescent="0.25">
      <c r="A449" s="21"/>
      <c r="B449" s="19" t="s">
        <v>217</v>
      </c>
      <c r="C449" s="20">
        <v>6900000</v>
      </c>
      <c r="D449" s="20">
        <v>0</v>
      </c>
      <c r="E449" s="156">
        <v>1800000</v>
      </c>
      <c r="F449" s="20">
        <f t="shared" si="19"/>
        <v>1800000</v>
      </c>
      <c r="G449" s="20">
        <f t="shared" ref="G449:G451" si="20">C449-F449</f>
        <v>5100000</v>
      </c>
      <c r="H449" s="10">
        <f t="shared" ref="H449:H451" si="21">(F449/C449)</f>
        <v>0.2608695652173913</v>
      </c>
    </row>
    <row r="450" spans="1:8" x14ac:dyDescent="0.25">
      <c r="A450" s="21"/>
      <c r="B450" s="19" t="s">
        <v>218</v>
      </c>
      <c r="C450" s="20">
        <v>14450000</v>
      </c>
      <c r="D450" s="20">
        <v>0</v>
      </c>
      <c r="E450" s="156">
        <v>5640000</v>
      </c>
      <c r="F450" s="20">
        <f t="shared" si="19"/>
        <v>5640000</v>
      </c>
      <c r="G450" s="20">
        <f t="shared" si="20"/>
        <v>8810000</v>
      </c>
      <c r="H450" s="10">
        <f t="shared" si="21"/>
        <v>0.39031141868512109</v>
      </c>
    </row>
    <row r="451" spans="1:8" x14ac:dyDescent="0.25">
      <c r="A451" s="21"/>
      <c r="B451" s="160" t="s">
        <v>219</v>
      </c>
      <c r="C451" s="60">
        <v>450000</v>
      </c>
      <c r="D451" s="20">
        <v>0</v>
      </c>
      <c r="E451" s="20">
        <v>0</v>
      </c>
      <c r="F451" s="20">
        <f t="shared" si="19"/>
        <v>0</v>
      </c>
      <c r="G451" s="20">
        <f t="shared" si="20"/>
        <v>450000</v>
      </c>
      <c r="H451" s="10">
        <f t="shared" si="21"/>
        <v>0</v>
      </c>
    </row>
    <row r="452" spans="1:8" x14ac:dyDescent="0.25">
      <c r="A452" s="21"/>
      <c r="B452" s="19"/>
      <c r="C452" s="20"/>
      <c r="D452" s="20"/>
      <c r="E452" s="20"/>
      <c r="F452" s="20"/>
      <c r="G452" s="20"/>
      <c r="H452" s="10"/>
    </row>
    <row r="453" spans="1:8" x14ac:dyDescent="0.25">
      <c r="A453" s="21">
        <v>525115</v>
      </c>
      <c r="B453" s="22" t="s">
        <v>31</v>
      </c>
      <c r="C453" s="20">
        <v>5800000</v>
      </c>
      <c r="D453" s="20">
        <v>4000000</v>
      </c>
      <c r="E453" s="20">
        <v>0</v>
      </c>
      <c r="F453" s="20">
        <f t="shared" si="19"/>
        <v>4000000</v>
      </c>
      <c r="G453" s="20">
        <f>C453-F453</f>
        <v>1800000</v>
      </c>
      <c r="H453" s="10">
        <f>(F453/C453)</f>
        <v>0.68965517241379315</v>
      </c>
    </row>
    <row r="454" spans="1:8" x14ac:dyDescent="0.25">
      <c r="A454" s="21"/>
      <c r="B454" s="19" t="s">
        <v>204</v>
      </c>
      <c r="C454" s="20">
        <v>4000000</v>
      </c>
      <c r="D454" s="20"/>
      <c r="E454" s="20"/>
      <c r="F454" s="20">
        <f t="shared" si="19"/>
        <v>0</v>
      </c>
      <c r="G454" s="20"/>
      <c r="H454" s="10"/>
    </row>
    <row r="455" spans="1:8" x14ac:dyDescent="0.25">
      <c r="A455" s="21"/>
      <c r="B455" s="19" t="s">
        <v>220</v>
      </c>
      <c r="C455" s="20">
        <v>2000000</v>
      </c>
      <c r="D455" s="20"/>
      <c r="E455" s="20"/>
      <c r="F455" s="20">
        <f t="shared" si="19"/>
        <v>0</v>
      </c>
      <c r="G455" s="20"/>
      <c r="H455" s="10"/>
    </row>
    <row r="456" spans="1:8" x14ac:dyDescent="0.25">
      <c r="A456" s="21"/>
      <c r="B456" s="19" t="s">
        <v>221</v>
      </c>
      <c r="C456" s="20">
        <v>2000000</v>
      </c>
      <c r="D456" s="20"/>
      <c r="E456" s="20"/>
      <c r="F456" s="20">
        <f t="shared" si="19"/>
        <v>0</v>
      </c>
      <c r="G456" s="20"/>
      <c r="H456" s="10"/>
    </row>
    <row r="457" spans="1:8" x14ac:dyDescent="0.25">
      <c r="A457" s="21"/>
      <c r="B457" s="19" t="s">
        <v>207</v>
      </c>
      <c r="C457" s="20">
        <v>1800000</v>
      </c>
      <c r="D457" s="20"/>
      <c r="E457" s="20"/>
      <c r="F457" s="20">
        <f t="shared" si="19"/>
        <v>0</v>
      </c>
      <c r="G457" s="20"/>
      <c r="H457" s="10"/>
    </row>
    <row r="458" spans="1:8" x14ac:dyDescent="0.25">
      <c r="A458" s="56"/>
      <c r="B458" s="75" t="s">
        <v>222</v>
      </c>
      <c r="C458" s="26">
        <v>1800000</v>
      </c>
      <c r="D458" s="26"/>
      <c r="E458" s="26"/>
      <c r="F458" s="26">
        <f t="shared" si="19"/>
        <v>0</v>
      </c>
      <c r="G458" s="26"/>
      <c r="H458" s="48"/>
    </row>
    <row r="459" spans="1:8" s="58" customFormat="1" x14ac:dyDescent="0.25">
      <c r="A459" s="28"/>
      <c r="B459" s="29" t="s">
        <v>47</v>
      </c>
      <c r="C459" s="30"/>
      <c r="D459" s="31">
        <f>SUM(D412:D458)</f>
        <v>365427500</v>
      </c>
      <c r="E459" s="31">
        <f>E412+E442</f>
        <v>102540000</v>
      </c>
      <c r="F459" s="31">
        <f>SUM(F412:F458)</f>
        <v>475407500</v>
      </c>
      <c r="G459" s="30"/>
      <c r="H459" s="32"/>
    </row>
    <row r="460" spans="1:8" s="58" customFormat="1" x14ac:dyDescent="0.25">
      <c r="A460" s="33"/>
      <c r="B460" s="34"/>
      <c r="C460" s="35"/>
      <c r="D460" s="36"/>
      <c r="E460" s="36"/>
      <c r="F460" s="36"/>
      <c r="G460" s="35"/>
      <c r="H460" s="37"/>
    </row>
    <row r="461" spans="1:8" s="58" customFormat="1" x14ac:dyDescent="0.25">
      <c r="A461" s="33"/>
      <c r="B461" s="34"/>
      <c r="C461" s="35"/>
      <c r="D461" s="36"/>
      <c r="E461" s="36"/>
      <c r="F461" s="36"/>
      <c r="G461" s="203" t="s">
        <v>223</v>
      </c>
      <c r="H461" s="203"/>
    </row>
    <row r="462" spans="1:8" s="58" customFormat="1" x14ac:dyDescent="0.25">
      <c r="A462" s="33"/>
      <c r="B462" s="62"/>
      <c r="C462" s="35"/>
      <c r="D462" s="35"/>
      <c r="E462" s="35"/>
      <c r="F462" s="35"/>
      <c r="G462" s="38"/>
      <c r="H462" s="38"/>
    </row>
    <row r="463" spans="1:8" s="58" customFormat="1" x14ac:dyDescent="0.25">
      <c r="A463" s="196" t="s">
        <v>3</v>
      </c>
      <c r="B463" s="196" t="s">
        <v>4</v>
      </c>
      <c r="C463" s="198" t="s">
        <v>5</v>
      </c>
      <c r="D463" s="200" t="s">
        <v>6</v>
      </c>
      <c r="E463" s="201"/>
      <c r="F463" s="198" t="s">
        <v>7</v>
      </c>
      <c r="G463" s="198" t="s">
        <v>8</v>
      </c>
      <c r="H463" s="2" t="s">
        <v>9</v>
      </c>
    </row>
    <row r="464" spans="1:8" s="58" customFormat="1" x14ac:dyDescent="0.25">
      <c r="A464" s="197"/>
      <c r="B464" s="197"/>
      <c r="C464" s="199"/>
      <c r="D464" s="40" t="s">
        <v>10</v>
      </c>
      <c r="E464" s="40" t="s">
        <v>11</v>
      </c>
      <c r="F464" s="199"/>
      <c r="G464" s="199"/>
      <c r="H464" s="2" t="s">
        <v>12</v>
      </c>
    </row>
    <row r="465" spans="1:10" s="58" customFormat="1" x14ac:dyDescent="0.25">
      <c r="A465" s="28"/>
      <c r="B465" s="29" t="s">
        <v>49</v>
      </c>
      <c r="C465" s="30"/>
      <c r="D465" s="31">
        <f>D459</f>
        <v>365427500</v>
      </c>
      <c r="E465" s="31">
        <f>E459</f>
        <v>102540000</v>
      </c>
      <c r="F465" s="31">
        <f>F459</f>
        <v>475407500</v>
      </c>
      <c r="G465" s="30"/>
      <c r="H465" s="32"/>
    </row>
    <row r="466" spans="1:10" x14ac:dyDescent="0.25">
      <c r="A466" s="81" t="s">
        <v>74</v>
      </c>
      <c r="B466" s="82" t="s">
        <v>75</v>
      </c>
      <c r="C466" s="83">
        <v>78765000</v>
      </c>
      <c r="D466" s="43"/>
      <c r="E466" s="43"/>
      <c r="F466" s="43">
        <f t="shared" ref="F466:F524" si="22">D466+E466</f>
        <v>0</v>
      </c>
      <c r="G466" s="43">
        <f>C466-F466</f>
        <v>78765000</v>
      </c>
      <c r="H466" s="6"/>
    </row>
    <row r="467" spans="1:10" x14ac:dyDescent="0.25">
      <c r="A467" s="21">
        <v>525112</v>
      </c>
      <c r="B467" s="22" t="s">
        <v>23</v>
      </c>
      <c r="C467" s="20">
        <v>5115000</v>
      </c>
      <c r="D467" s="20">
        <v>0</v>
      </c>
      <c r="E467" s="20">
        <v>0</v>
      </c>
      <c r="F467" s="20">
        <f t="shared" si="22"/>
        <v>0</v>
      </c>
      <c r="G467" s="20">
        <f>C467-F467</f>
        <v>5115000</v>
      </c>
      <c r="H467" s="10">
        <f>(F467/C467)</f>
        <v>0</v>
      </c>
    </row>
    <row r="468" spans="1:10" x14ac:dyDescent="0.25">
      <c r="A468" s="21"/>
      <c r="B468" s="19" t="s">
        <v>204</v>
      </c>
      <c r="C468" s="20">
        <v>2115000</v>
      </c>
      <c r="D468" s="20"/>
      <c r="E468" s="20"/>
      <c r="F468" s="20">
        <f t="shared" si="22"/>
        <v>0</v>
      </c>
      <c r="G468" s="20"/>
      <c r="H468" s="10"/>
    </row>
    <row r="469" spans="1:10" x14ac:dyDescent="0.25">
      <c r="A469" s="21"/>
      <c r="B469" s="19" t="s">
        <v>224</v>
      </c>
      <c r="C469" s="20">
        <v>2115000</v>
      </c>
      <c r="D469" s="20"/>
      <c r="E469" s="20"/>
      <c r="F469" s="20">
        <f t="shared" si="22"/>
        <v>0</v>
      </c>
      <c r="G469" s="20"/>
      <c r="H469" s="10"/>
    </row>
    <row r="470" spans="1:10" x14ac:dyDescent="0.25">
      <c r="A470" s="21"/>
      <c r="B470" s="19" t="s">
        <v>207</v>
      </c>
      <c r="C470" s="20">
        <v>3000000</v>
      </c>
      <c r="D470" s="20"/>
      <c r="E470" s="20"/>
      <c r="F470" s="20">
        <f t="shared" si="22"/>
        <v>0</v>
      </c>
      <c r="G470" s="20"/>
      <c r="H470" s="10"/>
    </row>
    <row r="471" spans="1:10" x14ac:dyDescent="0.25">
      <c r="A471" s="21"/>
      <c r="B471" s="19" t="s">
        <v>225</v>
      </c>
      <c r="C471" s="20">
        <v>2150000</v>
      </c>
      <c r="D471" s="20"/>
      <c r="E471" s="20"/>
      <c r="F471" s="20">
        <f t="shared" si="22"/>
        <v>0</v>
      </c>
      <c r="G471" s="20"/>
      <c r="H471" s="10"/>
    </row>
    <row r="472" spans="1:10" x14ac:dyDescent="0.25">
      <c r="A472" s="21"/>
      <c r="B472" s="19" t="s">
        <v>226</v>
      </c>
      <c r="C472" s="20">
        <v>850000</v>
      </c>
      <c r="D472" s="20"/>
      <c r="E472" s="20"/>
      <c r="F472" s="20">
        <f t="shared" si="22"/>
        <v>0</v>
      </c>
      <c r="G472" s="20"/>
      <c r="H472" s="10"/>
    </row>
    <row r="473" spans="1:10" x14ac:dyDescent="0.25">
      <c r="A473" s="21"/>
      <c r="B473" s="19"/>
      <c r="C473" s="20"/>
      <c r="D473" s="20"/>
      <c r="E473" s="20"/>
      <c r="F473" s="20"/>
      <c r="G473" s="20"/>
      <c r="H473" s="10"/>
    </row>
    <row r="474" spans="1:10" x14ac:dyDescent="0.25">
      <c r="A474" s="21">
        <v>525113</v>
      </c>
      <c r="B474" s="22" t="s">
        <v>28</v>
      </c>
      <c r="C474" s="20">
        <v>70650000</v>
      </c>
      <c r="D474" s="20">
        <v>0</v>
      </c>
      <c r="E474" s="20">
        <f>SUM(E475:E483)</f>
        <v>7070000</v>
      </c>
      <c r="F474" s="20">
        <f t="shared" si="22"/>
        <v>7070000</v>
      </c>
      <c r="G474" s="20">
        <f>C474-F474</f>
        <v>63580000</v>
      </c>
      <c r="H474" s="10">
        <f>(F474/C474)</f>
        <v>0.10007077140835102</v>
      </c>
      <c r="J474" s="159" t="s">
        <v>437</v>
      </c>
    </row>
    <row r="475" spans="1:10" x14ac:dyDescent="0.25">
      <c r="A475" s="21"/>
      <c r="B475" s="19" t="s">
        <v>204</v>
      </c>
      <c r="C475" s="20">
        <v>6250000</v>
      </c>
      <c r="D475" s="20"/>
      <c r="E475" s="20"/>
      <c r="F475" s="20">
        <f t="shared" si="22"/>
        <v>0</v>
      </c>
      <c r="G475" s="20"/>
      <c r="H475" s="10"/>
    </row>
    <row r="476" spans="1:10" x14ac:dyDescent="0.25">
      <c r="A476" s="21"/>
      <c r="B476" s="19" t="s">
        <v>214</v>
      </c>
      <c r="C476" s="20">
        <v>4000000</v>
      </c>
      <c r="D476" s="20"/>
      <c r="E476" s="20"/>
      <c r="F476" s="20">
        <f t="shared" si="22"/>
        <v>0</v>
      </c>
      <c r="G476" s="20"/>
      <c r="H476" s="10"/>
    </row>
    <row r="477" spans="1:10" x14ac:dyDescent="0.25">
      <c r="A477" s="21"/>
      <c r="B477" s="19" t="s">
        <v>215</v>
      </c>
      <c r="C477" s="20">
        <v>2250000</v>
      </c>
      <c r="D477" s="20"/>
      <c r="E477" s="20"/>
      <c r="F477" s="20">
        <f t="shared" si="22"/>
        <v>0</v>
      </c>
      <c r="G477" s="20"/>
      <c r="H477" s="10"/>
    </row>
    <row r="478" spans="1:10" x14ac:dyDescent="0.25">
      <c r="A478" s="21"/>
      <c r="B478" s="19" t="s">
        <v>207</v>
      </c>
      <c r="C478" s="20">
        <v>64400000</v>
      </c>
      <c r="D478" s="20"/>
      <c r="E478" s="20"/>
      <c r="F478" s="20">
        <f t="shared" si="22"/>
        <v>0</v>
      </c>
      <c r="G478" s="20"/>
      <c r="H478" s="10"/>
    </row>
    <row r="479" spans="1:10" x14ac:dyDescent="0.25">
      <c r="A479" s="21"/>
      <c r="B479" s="19" t="s">
        <v>227</v>
      </c>
      <c r="C479" s="20">
        <v>6900000</v>
      </c>
      <c r="D479" s="20">
        <v>0</v>
      </c>
      <c r="E479" s="156">
        <v>1650000</v>
      </c>
      <c r="F479" s="20">
        <f t="shared" si="22"/>
        <v>1650000</v>
      </c>
      <c r="G479" s="20">
        <f t="shared" ref="G479:G480" si="23">C479-F479</f>
        <v>5250000</v>
      </c>
      <c r="H479" s="10">
        <f t="shared" ref="H479:H480" si="24">(F479/C479)</f>
        <v>0.2391304347826087</v>
      </c>
    </row>
    <row r="480" spans="1:10" x14ac:dyDescent="0.25">
      <c r="A480" s="21"/>
      <c r="B480" s="19" t="s">
        <v>228</v>
      </c>
      <c r="C480" s="20">
        <v>45300000</v>
      </c>
      <c r="D480" s="20">
        <v>0</v>
      </c>
      <c r="E480" s="156">
        <v>5420000</v>
      </c>
      <c r="F480" s="20">
        <f t="shared" si="22"/>
        <v>5420000</v>
      </c>
      <c r="G480" s="20">
        <f t="shared" si="23"/>
        <v>39880000</v>
      </c>
      <c r="H480" s="10">
        <f t="shared" si="24"/>
        <v>0.1196467991169978</v>
      </c>
    </row>
    <row r="481" spans="1:8" ht="25.5" x14ac:dyDescent="0.25">
      <c r="A481" s="21"/>
      <c r="B481" s="19" t="s">
        <v>229</v>
      </c>
      <c r="C481" s="20">
        <v>2500000</v>
      </c>
      <c r="D481" s="20"/>
      <c r="E481" s="20"/>
      <c r="F481" s="20">
        <f t="shared" si="22"/>
        <v>0</v>
      </c>
      <c r="G481" s="20"/>
      <c r="H481" s="10"/>
    </row>
    <row r="482" spans="1:8" ht="25.5" x14ac:dyDescent="0.25">
      <c r="A482" s="21"/>
      <c r="B482" s="19" t="s">
        <v>230</v>
      </c>
      <c r="C482" s="20">
        <v>5000000</v>
      </c>
      <c r="D482" s="20"/>
      <c r="E482" s="20"/>
      <c r="F482" s="20">
        <f t="shared" si="22"/>
        <v>0</v>
      </c>
      <c r="G482" s="20"/>
      <c r="H482" s="10"/>
    </row>
    <row r="483" spans="1:8" ht="25.5" x14ac:dyDescent="0.25">
      <c r="A483" s="21"/>
      <c r="B483" s="19" t="s">
        <v>231</v>
      </c>
      <c r="C483" s="20">
        <v>4700000</v>
      </c>
      <c r="D483" s="20"/>
      <c r="E483" s="20"/>
      <c r="F483" s="20">
        <f t="shared" si="22"/>
        <v>0</v>
      </c>
      <c r="G483" s="20"/>
      <c r="H483" s="10"/>
    </row>
    <row r="484" spans="1:8" x14ac:dyDescent="0.25">
      <c r="A484" s="21"/>
      <c r="B484" s="19"/>
      <c r="C484" s="20"/>
      <c r="D484" s="20"/>
      <c r="E484" s="20"/>
      <c r="F484" s="20"/>
      <c r="G484" s="20"/>
      <c r="H484" s="10"/>
    </row>
    <row r="485" spans="1:8" x14ac:dyDescent="0.25">
      <c r="A485" s="21">
        <v>525115</v>
      </c>
      <c r="B485" s="22" t="s">
        <v>31</v>
      </c>
      <c r="C485" s="20">
        <v>3000000</v>
      </c>
      <c r="D485" s="20">
        <v>0</v>
      </c>
      <c r="E485" s="20">
        <v>0</v>
      </c>
      <c r="F485" s="20">
        <f t="shared" si="22"/>
        <v>0</v>
      </c>
      <c r="G485" s="20">
        <f>C485-F485</f>
        <v>3000000</v>
      </c>
      <c r="H485" s="10">
        <f>(F485/C485)</f>
        <v>0</v>
      </c>
    </row>
    <row r="486" spans="1:8" x14ac:dyDescent="0.25">
      <c r="A486" s="21"/>
      <c r="B486" s="19" t="s">
        <v>204</v>
      </c>
      <c r="C486" s="20">
        <v>2000000</v>
      </c>
      <c r="D486" s="20"/>
      <c r="E486" s="20"/>
      <c r="F486" s="20">
        <f t="shared" si="22"/>
        <v>0</v>
      </c>
      <c r="G486" s="20"/>
      <c r="H486" s="10"/>
    </row>
    <row r="487" spans="1:8" x14ac:dyDescent="0.25">
      <c r="A487" s="21"/>
      <c r="B487" s="19" t="s">
        <v>220</v>
      </c>
      <c r="C487" s="20">
        <v>2000000</v>
      </c>
      <c r="D487" s="20"/>
      <c r="E487" s="20"/>
      <c r="F487" s="20">
        <f t="shared" si="22"/>
        <v>0</v>
      </c>
      <c r="G487" s="20"/>
      <c r="H487" s="10"/>
    </row>
    <row r="488" spans="1:8" x14ac:dyDescent="0.25">
      <c r="A488" s="21"/>
      <c r="B488" s="19" t="s">
        <v>207</v>
      </c>
      <c r="C488" s="20">
        <v>1000000</v>
      </c>
      <c r="D488" s="20"/>
      <c r="E488" s="20"/>
      <c r="F488" s="20">
        <f t="shared" si="22"/>
        <v>0</v>
      </c>
      <c r="G488" s="20"/>
      <c r="H488" s="10"/>
    </row>
    <row r="489" spans="1:8" ht="25.5" x14ac:dyDescent="0.25">
      <c r="A489" s="21"/>
      <c r="B489" s="19" t="s">
        <v>232</v>
      </c>
      <c r="C489" s="20">
        <v>200000</v>
      </c>
      <c r="D489" s="20"/>
      <c r="E489" s="20"/>
      <c r="F489" s="20">
        <f t="shared" si="22"/>
        <v>0</v>
      </c>
      <c r="G489" s="20"/>
      <c r="H489" s="10"/>
    </row>
    <row r="490" spans="1:8" ht="25.5" x14ac:dyDescent="0.25">
      <c r="A490" s="21"/>
      <c r="B490" s="19" t="s">
        <v>233</v>
      </c>
      <c r="C490" s="20">
        <v>400000</v>
      </c>
      <c r="D490" s="20"/>
      <c r="E490" s="20"/>
      <c r="F490" s="20">
        <f t="shared" si="22"/>
        <v>0</v>
      </c>
      <c r="G490" s="20"/>
      <c r="H490" s="10"/>
    </row>
    <row r="491" spans="1:8" ht="25.5" x14ac:dyDescent="0.25">
      <c r="A491" s="21"/>
      <c r="B491" s="19" t="s">
        <v>234</v>
      </c>
      <c r="C491" s="20">
        <v>400000</v>
      </c>
      <c r="D491" s="20"/>
      <c r="E491" s="20"/>
      <c r="F491" s="20">
        <f t="shared" si="22"/>
        <v>0</v>
      </c>
      <c r="G491" s="20"/>
      <c r="H491" s="10"/>
    </row>
    <row r="492" spans="1:8" x14ac:dyDescent="0.25">
      <c r="A492" s="21"/>
      <c r="B492" s="19"/>
      <c r="C492" s="20"/>
      <c r="D492" s="20"/>
      <c r="E492" s="20"/>
      <c r="F492" s="20"/>
      <c r="G492" s="20"/>
      <c r="H492" s="10"/>
    </row>
    <row r="493" spans="1:8" x14ac:dyDescent="0.25">
      <c r="A493" s="44" t="s">
        <v>88</v>
      </c>
      <c r="B493" s="45" t="s">
        <v>89</v>
      </c>
      <c r="C493" s="46">
        <v>24952000</v>
      </c>
      <c r="D493" s="20"/>
      <c r="E493" s="20"/>
      <c r="F493" s="20">
        <f t="shared" si="22"/>
        <v>0</v>
      </c>
      <c r="G493" s="20">
        <f>C493-F493</f>
        <v>24952000</v>
      </c>
      <c r="H493" s="10">
        <f>(F493/C493)</f>
        <v>0</v>
      </c>
    </row>
    <row r="494" spans="1:8" x14ac:dyDescent="0.25">
      <c r="A494" s="21">
        <v>525112</v>
      </c>
      <c r="B494" s="22" t="s">
        <v>23</v>
      </c>
      <c r="C494" s="20">
        <v>4827000</v>
      </c>
      <c r="D494" s="20">
        <v>0</v>
      </c>
      <c r="E494" s="20">
        <v>0</v>
      </c>
      <c r="F494" s="20">
        <f t="shared" si="22"/>
        <v>0</v>
      </c>
      <c r="G494" s="20"/>
      <c r="H494" s="10"/>
    </row>
    <row r="495" spans="1:8" x14ac:dyDescent="0.25">
      <c r="A495" s="21"/>
      <c r="B495" s="19" t="s">
        <v>235</v>
      </c>
      <c r="C495" s="20">
        <v>1710000</v>
      </c>
      <c r="D495" s="20"/>
      <c r="E495" s="20"/>
      <c r="F495" s="20">
        <f t="shared" si="22"/>
        <v>0</v>
      </c>
      <c r="G495" s="20"/>
      <c r="H495" s="10"/>
    </row>
    <row r="496" spans="1:8" x14ac:dyDescent="0.25">
      <c r="A496" s="21"/>
      <c r="B496" s="19" t="s">
        <v>236</v>
      </c>
      <c r="C496" s="20">
        <v>1710000</v>
      </c>
      <c r="D496" s="20"/>
      <c r="E496" s="20"/>
      <c r="F496" s="20">
        <f t="shared" si="22"/>
        <v>0</v>
      </c>
      <c r="G496" s="20"/>
      <c r="H496" s="10"/>
    </row>
    <row r="497" spans="1:10" x14ac:dyDescent="0.25">
      <c r="A497" s="21"/>
      <c r="B497" s="19" t="s">
        <v>207</v>
      </c>
      <c r="C497" s="20">
        <v>3117000</v>
      </c>
      <c r="D497" s="20"/>
      <c r="E497" s="20"/>
      <c r="F497" s="20">
        <f t="shared" si="22"/>
        <v>0</v>
      </c>
      <c r="G497" s="20"/>
      <c r="H497" s="10"/>
    </row>
    <row r="498" spans="1:10" ht="25.5" x14ac:dyDescent="0.25">
      <c r="A498" s="21"/>
      <c r="B498" s="19" t="s">
        <v>237</v>
      </c>
      <c r="C498" s="20">
        <v>1045000</v>
      </c>
      <c r="D498" s="20"/>
      <c r="E498" s="20"/>
      <c r="F498" s="20">
        <f t="shared" si="22"/>
        <v>0</v>
      </c>
      <c r="G498" s="20"/>
      <c r="H498" s="10"/>
    </row>
    <row r="499" spans="1:10" ht="25.5" x14ac:dyDescent="0.25">
      <c r="A499" s="21"/>
      <c r="B499" s="19" t="s">
        <v>238</v>
      </c>
      <c r="C499" s="20">
        <v>795000</v>
      </c>
      <c r="D499" s="20"/>
      <c r="E499" s="20"/>
      <c r="F499" s="20">
        <f t="shared" si="22"/>
        <v>0</v>
      </c>
      <c r="G499" s="20"/>
      <c r="H499" s="10"/>
    </row>
    <row r="500" spans="1:10" x14ac:dyDescent="0.25">
      <c r="A500" s="21"/>
      <c r="B500" s="19" t="s">
        <v>239</v>
      </c>
      <c r="C500" s="20">
        <v>494000</v>
      </c>
      <c r="D500" s="20"/>
      <c r="E500" s="20"/>
      <c r="F500" s="20">
        <f t="shared" si="22"/>
        <v>0</v>
      </c>
      <c r="G500" s="20"/>
      <c r="H500" s="10"/>
    </row>
    <row r="501" spans="1:10" ht="25.5" x14ac:dyDescent="0.25">
      <c r="A501" s="21"/>
      <c r="B501" s="19" t="s">
        <v>240</v>
      </c>
      <c r="C501" s="20">
        <v>192000</v>
      </c>
      <c r="D501" s="20"/>
      <c r="E501" s="20"/>
      <c r="F501" s="20">
        <f t="shared" si="22"/>
        <v>0</v>
      </c>
      <c r="G501" s="20"/>
      <c r="H501" s="10"/>
    </row>
    <row r="502" spans="1:10" ht="25.5" x14ac:dyDescent="0.25">
      <c r="A502" s="21"/>
      <c r="B502" s="19" t="s">
        <v>241</v>
      </c>
      <c r="C502" s="20">
        <v>344000</v>
      </c>
      <c r="D502" s="20"/>
      <c r="E502" s="20"/>
      <c r="F502" s="20">
        <f t="shared" si="22"/>
        <v>0</v>
      </c>
      <c r="G502" s="20"/>
      <c r="H502" s="10"/>
    </row>
    <row r="503" spans="1:10" ht="25.5" x14ac:dyDescent="0.25">
      <c r="A503" s="23"/>
      <c r="B503" s="24" t="s">
        <v>242</v>
      </c>
      <c r="C503" s="25">
        <v>247000</v>
      </c>
      <c r="D503" s="25"/>
      <c r="E503" s="25"/>
      <c r="F503" s="25">
        <f t="shared" si="22"/>
        <v>0</v>
      </c>
      <c r="G503" s="25"/>
      <c r="H503" s="48"/>
    </row>
    <row r="504" spans="1:10" s="58" customFormat="1" x14ac:dyDescent="0.25">
      <c r="A504" s="28"/>
      <c r="B504" s="29" t="s">
        <v>47</v>
      </c>
      <c r="C504" s="30"/>
      <c r="D504" s="31">
        <f>SUM(D465:D503)</f>
        <v>365427500</v>
      </c>
      <c r="E504" s="31">
        <f>E465+E474</f>
        <v>109610000</v>
      </c>
      <c r="F504" s="31">
        <f>SUM(F465:F503)</f>
        <v>489547500</v>
      </c>
      <c r="G504" s="30"/>
      <c r="H504" s="32"/>
    </row>
    <row r="505" spans="1:10" s="58" customFormat="1" x14ac:dyDescent="0.25">
      <c r="A505" s="33"/>
      <c r="B505" s="62"/>
      <c r="C505" s="35"/>
      <c r="D505" s="35"/>
      <c r="E505" s="35"/>
      <c r="F505" s="35"/>
      <c r="G505" s="35"/>
      <c r="H505" s="37"/>
    </row>
    <row r="506" spans="1:10" s="58" customFormat="1" x14ac:dyDescent="0.25">
      <c r="A506" s="33"/>
      <c r="B506" s="62"/>
      <c r="C506" s="35"/>
      <c r="D506" s="35"/>
      <c r="E506" s="35"/>
      <c r="F506" s="35"/>
      <c r="G506" s="195" t="s">
        <v>243</v>
      </c>
      <c r="H506" s="195"/>
    </row>
    <row r="507" spans="1:10" s="58" customFormat="1" x14ac:dyDescent="0.25">
      <c r="A507" s="33"/>
      <c r="B507" s="62"/>
      <c r="C507" s="35"/>
      <c r="D507" s="35"/>
      <c r="E507" s="35"/>
      <c r="F507" s="35"/>
      <c r="G507" s="35"/>
      <c r="H507" s="37"/>
    </row>
    <row r="508" spans="1:10" s="58" customFormat="1" x14ac:dyDescent="0.25">
      <c r="A508" s="196" t="s">
        <v>3</v>
      </c>
      <c r="B508" s="196" t="s">
        <v>4</v>
      </c>
      <c r="C508" s="198" t="s">
        <v>5</v>
      </c>
      <c r="D508" s="200" t="s">
        <v>6</v>
      </c>
      <c r="E508" s="201"/>
      <c r="F508" s="198" t="s">
        <v>7</v>
      </c>
      <c r="G508" s="198" t="s">
        <v>8</v>
      </c>
      <c r="H508" s="2" t="s">
        <v>9</v>
      </c>
    </row>
    <row r="509" spans="1:10" s="58" customFormat="1" x14ac:dyDescent="0.25">
      <c r="A509" s="197"/>
      <c r="B509" s="197"/>
      <c r="C509" s="199"/>
      <c r="D509" s="40" t="s">
        <v>10</v>
      </c>
      <c r="E509" s="40" t="s">
        <v>11</v>
      </c>
      <c r="F509" s="199"/>
      <c r="G509" s="199"/>
      <c r="H509" s="2" t="s">
        <v>12</v>
      </c>
    </row>
    <row r="510" spans="1:10" s="58" customFormat="1" x14ac:dyDescent="0.25">
      <c r="A510" s="28"/>
      <c r="B510" s="29" t="s">
        <v>49</v>
      </c>
      <c r="C510" s="30"/>
      <c r="D510" s="31">
        <f>D504</f>
        <v>365427500</v>
      </c>
      <c r="E510" s="31">
        <f>E504</f>
        <v>109610000</v>
      </c>
      <c r="F510" s="31">
        <f>F504</f>
        <v>489547500</v>
      </c>
      <c r="G510" s="30"/>
      <c r="H510" s="32"/>
    </row>
    <row r="511" spans="1:10" x14ac:dyDescent="0.25">
      <c r="A511" s="41">
        <v>525113</v>
      </c>
      <c r="B511" s="42" t="s">
        <v>28</v>
      </c>
      <c r="C511" s="43">
        <v>17225000</v>
      </c>
      <c r="D511" s="43">
        <v>0</v>
      </c>
      <c r="E511" s="43">
        <f>SUM(E512:E518)</f>
        <v>3660000</v>
      </c>
      <c r="F511" s="43">
        <f t="shared" si="22"/>
        <v>3660000</v>
      </c>
      <c r="G511" s="43">
        <f>C511-F511</f>
        <v>13565000</v>
      </c>
      <c r="H511" s="6">
        <f>(F511/C511)</f>
        <v>0.21248185776487663</v>
      </c>
      <c r="J511" s="159" t="s">
        <v>438</v>
      </c>
    </row>
    <row r="512" spans="1:10" x14ac:dyDescent="0.25">
      <c r="A512" s="21"/>
      <c r="B512" s="19" t="s">
        <v>235</v>
      </c>
      <c r="C512" s="20">
        <v>6250000</v>
      </c>
      <c r="D512" s="20"/>
      <c r="E512" s="20"/>
      <c r="F512" s="20">
        <f t="shared" si="22"/>
        <v>0</v>
      </c>
      <c r="G512" s="20"/>
      <c r="H512" s="10"/>
    </row>
    <row r="513" spans="1:8" x14ac:dyDescent="0.25">
      <c r="A513" s="21"/>
      <c r="B513" s="19" t="s">
        <v>244</v>
      </c>
      <c r="C513" s="20">
        <v>4000000</v>
      </c>
      <c r="D513" s="20">
        <v>0</v>
      </c>
      <c r="E513" s="20">
        <v>0</v>
      </c>
      <c r="F513" s="20">
        <f t="shared" si="22"/>
        <v>0</v>
      </c>
      <c r="G513" s="20">
        <f t="shared" ref="G513:G514" si="25">C513-F513</f>
        <v>4000000</v>
      </c>
      <c r="H513" s="10">
        <f t="shared" ref="H513:H514" si="26">(F513/C513)</f>
        <v>0</v>
      </c>
    </row>
    <row r="514" spans="1:8" x14ac:dyDescent="0.25">
      <c r="A514" s="21"/>
      <c r="B514" s="19" t="s">
        <v>215</v>
      </c>
      <c r="C514" s="20">
        <v>2250000</v>
      </c>
      <c r="D514" s="20">
        <v>0</v>
      </c>
      <c r="E514" s="20">
        <v>0</v>
      </c>
      <c r="F514" s="20">
        <f t="shared" si="22"/>
        <v>0</v>
      </c>
      <c r="G514" s="20">
        <f t="shared" si="25"/>
        <v>2250000</v>
      </c>
      <c r="H514" s="10">
        <f t="shared" si="26"/>
        <v>0</v>
      </c>
    </row>
    <row r="515" spans="1:8" x14ac:dyDescent="0.25">
      <c r="A515" s="21"/>
      <c r="B515" s="19" t="s">
        <v>207</v>
      </c>
      <c r="C515" s="20">
        <v>10975000</v>
      </c>
      <c r="D515" s="20"/>
      <c r="E515" s="20"/>
      <c r="F515" s="20">
        <f t="shared" si="22"/>
        <v>0</v>
      </c>
      <c r="G515" s="20"/>
      <c r="H515" s="10"/>
    </row>
    <row r="516" spans="1:8" x14ac:dyDescent="0.25">
      <c r="A516" s="21"/>
      <c r="B516" s="19" t="s">
        <v>245</v>
      </c>
      <c r="C516" s="20">
        <v>3450000</v>
      </c>
      <c r="D516" s="20">
        <v>0</v>
      </c>
      <c r="E516" s="156">
        <v>900000</v>
      </c>
      <c r="F516" s="20">
        <f t="shared" si="22"/>
        <v>900000</v>
      </c>
      <c r="G516" s="20">
        <f t="shared" ref="G516:G518" si="27">C516-F516</f>
        <v>2550000</v>
      </c>
      <c r="H516" s="10">
        <f t="shared" ref="H516:H518" si="28">(F516/C516)</f>
        <v>0.2608695652173913</v>
      </c>
    </row>
    <row r="517" spans="1:8" x14ac:dyDescent="0.25">
      <c r="A517" s="21"/>
      <c r="B517" s="19" t="s">
        <v>246</v>
      </c>
      <c r="C517" s="20">
        <v>7300000</v>
      </c>
      <c r="D517" s="20">
        <v>0</v>
      </c>
      <c r="E517" s="156">
        <v>2760000</v>
      </c>
      <c r="F517" s="20">
        <f t="shared" si="22"/>
        <v>2760000</v>
      </c>
      <c r="G517" s="20">
        <f t="shared" si="27"/>
        <v>4540000</v>
      </c>
      <c r="H517" s="10">
        <f t="shared" si="28"/>
        <v>0.37808219178082192</v>
      </c>
    </row>
    <row r="518" spans="1:8" x14ac:dyDescent="0.25">
      <c r="A518" s="21"/>
      <c r="B518" s="19" t="s">
        <v>247</v>
      </c>
      <c r="C518" s="20">
        <v>225000</v>
      </c>
      <c r="D518" s="20">
        <v>0</v>
      </c>
      <c r="E518" s="20">
        <v>0</v>
      </c>
      <c r="F518" s="20">
        <f t="shared" si="22"/>
        <v>0</v>
      </c>
      <c r="G518" s="20">
        <f t="shared" si="27"/>
        <v>225000</v>
      </c>
      <c r="H518" s="10">
        <f t="shared" si="28"/>
        <v>0</v>
      </c>
    </row>
    <row r="519" spans="1:8" x14ac:dyDescent="0.25">
      <c r="A519" s="21"/>
      <c r="B519" s="19"/>
      <c r="C519" s="20"/>
      <c r="D519" s="20"/>
      <c r="E519" s="20"/>
      <c r="F519" s="20"/>
      <c r="G519" s="20"/>
      <c r="H519" s="10"/>
    </row>
    <row r="520" spans="1:8" x14ac:dyDescent="0.25">
      <c r="A520" s="21">
        <v>525115</v>
      </c>
      <c r="B520" s="22" t="s">
        <v>31</v>
      </c>
      <c r="C520" s="20">
        <v>2900000</v>
      </c>
      <c r="D520" s="20">
        <v>0</v>
      </c>
      <c r="E520" s="20">
        <v>0</v>
      </c>
      <c r="F520" s="20">
        <f t="shared" si="22"/>
        <v>0</v>
      </c>
      <c r="G520" s="20">
        <f>C520-F520</f>
        <v>2900000</v>
      </c>
      <c r="H520" s="10">
        <f>(F520/C520)</f>
        <v>0</v>
      </c>
    </row>
    <row r="521" spans="1:8" x14ac:dyDescent="0.25">
      <c r="A521" s="21"/>
      <c r="B521" s="19" t="s">
        <v>235</v>
      </c>
      <c r="C521" s="20">
        <v>2000000</v>
      </c>
      <c r="D521" s="20"/>
      <c r="E521" s="20"/>
      <c r="F521" s="20">
        <f t="shared" si="22"/>
        <v>0</v>
      </c>
      <c r="G521" s="20"/>
      <c r="H521" s="10"/>
    </row>
    <row r="522" spans="1:8" x14ac:dyDescent="0.25">
      <c r="A522" s="21"/>
      <c r="B522" s="19" t="s">
        <v>248</v>
      </c>
      <c r="C522" s="20">
        <v>2000000</v>
      </c>
      <c r="D522" s="20"/>
      <c r="E522" s="20"/>
      <c r="F522" s="20">
        <f t="shared" si="22"/>
        <v>0</v>
      </c>
      <c r="G522" s="20"/>
      <c r="H522" s="10"/>
    </row>
    <row r="523" spans="1:8" x14ac:dyDescent="0.25">
      <c r="A523" s="21"/>
      <c r="B523" s="19" t="s">
        <v>207</v>
      </c>
      <c r="C523" s="20">
        <v>900000</v>
      </c>
      <c r="D523" s="20"/>
      <c r="E523" s="20"/>
      <c r="F523" s="20">
        <f t="shared" si="22"/>
        <v>0</v>
      </c>
      <c r="G523" s="20"/>
      <c r="H523" s="10"/>
    </row>
    <row r="524" spans="1:8" x14ac:dyDescent="0.25">
      <c r="A524" s="21"/>
      <c r="B524" s="19" t="s">
        <v>249</v>
      </c>
      <c r="C524" s="20">
        <v>900000</v>
      </c>
      <c r="D524" s="20"/>
      <c r="E524" s="20"/>
      <c r="F524" s="20">
        <f t="shared" si="22"/>
        <v>0</v>
      </c>
      <c r="G524" s="20"/>
      <c r="H524" s="10"/>
    </row>
    <row r="525" spans="1:8" x14ac:dyDescent="0.25">
      <c r="A525" s="21"/>
      <c r="B525" s="19"/>
      <c r="C525" s="20"/>
      <c r="D525" s="20"/>
      <c r="E525" s="20"/>
      <c r="F525" s="20"/>
      <c r="G525" s="20"/>
      <c r="H525" s="10"/>
    </row>
    <row r="526" spans="1:8" x14ac:dyDescent="0.25">
      <c r="A526" s="44" t="s">
        <v>99</v>
      </c>
      <c r="B526" s="45" t="s">
        <v>250</v>
      </c>
      <c r="C526" s="20">
        <v>17503000</v>
      </c>
      <c r="D526" s="20"/>
      <c r="E526" s="20"/>
      <c r="F526" s="20">
        <f t="shared" ref="F526:F550" si="29">D526+E526</f>
        <v>0</v>
      </c>
      <c r="G526" s="20">
        <f>C526-F526</f>
        <v>17503000</v>
      </c>
      <c r="H526" s="10"/>
    </row>
    <row r="527" spans="1:8" x14ac:dyDescent="0.25">
      <c r="A527" s="21">
        <v>525112</v>
      </c>
      <c r="B527" s="22" t="s">
        <v>23</v>
      </c>
      <c r="C527" s="20">
        <v>1878000</v>
      </c>
      <c r="D527" s="20">
        <v>0</v>
      </c>
      <c r="E527" s="20">
        <v>0</v>
      </c>
      <c r="F527" s="20">
        <f t="shared" si="29"/>
        <v>0</v>
      </c>
      <c r="G527" s="20">
        <f>C527-F527</f>
        <v>1878000</v>
      </c>
      <c r="H527" s="10">
        <f>(F527/C527)</f>
        <v>0</v>
      </c>
    </row>
    <row r="528" spans="1:8" x14ac:dyDescent="0.25">
      <c r="A528" s="21"/>
      <c r="B528" s="19" t="s">
        <v>204</v>
      </c>
      <c r="C528" s="20">
        <v>1530000</v>
      </c>
      <c r="D528" s="20"/>
      <c r="E528" s="20"/>
      <c r="F528" s="20">
        <f t="shared" si="29"/>
        <v>0</v>
      </c>
      <c r="G528" s="20"/>
      <c r="H528" s="10"/>
    </row>
    <row r="529" spans="1:8" x14ac:dyDescent="0.25">
      <c r="A529" s="21"/>
      <c r="B529" s="19" t="s">
        <v>251</v>
      </c>
      <c r="C529" s="20">
        <v>765000</v>
      </c>
      <c r="D529" s="20"/>
      <c r="E529" s="20"/>
      <c r="F529" s="20">
        <f t="shared" si="29"/>
        <v>0</v>
      </c>
      <c r="G529" s="20"/>
      <c r="H529" s="10"/>
    </row>
    <row r="530" spans="1:8" x14ac:dyDescent="0.25">
      <c r="A530" s="21"/>
      <c r="B530" s="19" t="s">
        <v>252</v>
      </c>
      <c r="C530" s="20">
        <v>765000</v>
      </c>
      <c r="D530" s="20"/>
      <c r="E530" s="20"/>
      <c r="F530" s="20">
        <f t="shared" si="29"/>
        <v>0</v>
      </c>
      <c r="G530" s="20"/>
      <c r="H530" s="10"/>
    </row>
    <row r="531" spans="1:8" x14ac:dyDescent="0.25">
      <c r="A531" s="21"/>
      <c r="B531" s="19" t="s">
        <v>207</v>
      </c>
      <c r="C531" s="20">
        <v>348000</v>
      </c>
      <c r="D531" s="20"/>
      <c r="E531" s="20"/>
      <c r="F531" s="20">
        <f t="shared" si="29"/>
        <v>0</v>
      </c>
      <c r="G531" s="20"/>
      <c r="H531" s="10"/>
    </row>
    <row r="532" spans="1:8" x14ac:dyDescent="0.25">
      <c r="A532" s="21"/>
      <c r="B532" s="19" t="s">
        <v>253</v>
      </c>
      <c r="C532" s="20">
        <v>306000</v>
      </c>
      <c r="D532" s="20"/>
      <c r="E532" s="20"/>
      <c r="F532" s="20">
        <f t="shared" si="29"/>
        <v>0</v>
      </c>
      <c r="G532" s="20"/>
      <c r="H532" s="10"/>
    </row>
    <row r="533" spans="1:8" ht="25.5" x14ac:dyDescent="0.25">
      <c r="A533" s="21"/>
      <c r="B533" s="19" t="s">
        <v>254</v>
      </c>
      <c r="C533" s="20">
        <v>42000</v>
      </c>
      <c r="D533" s="20"/>
      <c r="E533" s="20"/>
      <c r="F533" s="20">
        <f t="shared" si="29"/>
        <v>0</v>
      </c>
      <c r="G533" s="20"/>
      <c r="H533" s="10"/>
    </row>
    <row r="534" spans="1:8" x14ac:dyDescent="0.25">
      <c r="A534" s="21"/>
      <c r="B534" s="19"/>
      <c r="C534" s="20"/>
      <c r="D534" s="20"/>
      <c r="E534" s="20"/>
      <c r="F534" s="20"/>
      <c r="G534" s="20"/>
      <c r="H534" s="10"/>
    </row>
    <row r="535" spans="1:8" x14ac:dyDescent="0.25">
      <c r="A535" s="21">
        <v>525113</v>
      </c>
      <c r="B535" s="22" t="s">
        <v>28</v>
      </c>
      <c r="C535" s="20">
        <v>11325000</v>
      </c>
      <c r="D535" s="20">
        <v>0</v>
      </c>
      <c r="E535" s="20">
        <v>0</v>
      </c>
      <c r="F535" s="20">
        <f t="shared" si="29"/>
        <v>0</v>
      </c>
      <c r="G535" s="20">
        <f>C535-F535</f>
        <v>11325000</v>
      </c>
      <c r="H535" s="10">
        <f>(F535/C535)</f>
        <v>0</v>
      </c>
    </row>
    <row r="536" spans="1:8" x14ac:dyDescent="0.25">
      <c r="A536" s="21"/>
      <c r="B536" s="19" t="s">
        <v>204</v>
      </c>
      <c r="C536" s="20">
        <v>9250000</v>
      </c>
      <c r="D536" s="20"/>
      <c r="E536" s="20"/>
      <c r="F536" s="20">
        <f t="shared" si="29"/>
        <v>0</v>
      </c>
      <c r="G536" s="20"/>
      <c r="H536" s="10"/>
    </row>
    <row r="537" spans="1:8" x14ac:dyDescent="0.25">
      <c r="A537" s="21"/>
      <c r="B537" s="19" t="s">
        <v>255</v>
      </c>
      <c r="C537" s="20">
        <v>4000000</v>
      </c>
      <c r="D537" s="20"/>
      <c r="E537" s="20"/>
      <c r="F537" s="20">
        <f t="shared" si="29"/>
        <v>0</v>
      </c>
      <c r="G537" s="20"/>
      <c r="H537" s="10"/>
    </row>
    <row r="538" spans="1:8" x14ac:dyDescent="0.25">
      <c r="A538" s="21"/>
      <c r="B538" s="19" t="s">
        <v>256</v>
      </c>
      <c r="C538" s="20">
        <v>2250000</v>
      </c>
      <c r="D538" s="20"/>
      <c r="E538" s="20"/>
      <c r="F538" s="20">
        <f t="shared" si="29"/>
        <v>0</v>
      </c>
      <c r="G538" s="20"/>
      <c r="H538" s="10"/>
    </row>
    <row r="539" spans="1:8" x14ac:dyDescent="0.25">
      <c r="A539" s="21"/>
      <c r="B539" s="19" t="s">
        <v>257</v>
      </c>
      <c r="C539" s="20">
        <v>3000000</v>
      </c>
      <c r="D539" s="20"/>
      <c r="E539" s="20"/>
      <c r="F539" s="20">
        <f t="shared" si="29"/>
        <v>0</v>
      </c>
      <c r="G539" s="20"/>
      <c r="H539" s="10"/>
    </row>
    <row r="540" spans="1:8" x14ac:dyDescent="0.25">
      <c r="A540" s="21"/>
      <c r="B540" s="19" t="s">
        <v>207</v>
      </c>
      <c r="C540" s="20">
        <v>2075000</v>
      </c>
      <c r="D540" s="20"/>
      <c r="E540" s="20"/>
      <c r="F540" s="20">
        <f t="shared" si="29"/>
        <v>0</v>
      </c>
      <c r="G540" s="20"/>
      <c r="H540" s="10"/>
    </row>
    <row r="541" spans="1:8" x14ac:dyDescent="0.25">
      <c r="A541" s="21"/>
      <c r="B541" s="19" t="s">
        <v>258</v>
      </c>
      <c r="C541" s="20">
        <v>1150000</v>
      </c>
      <c r="D541" s="20"/>
      <c r="E541" s="20"/>
      <c r="F541" s="20">
        <f t="shared" si="29"/>
        <v>0</v>
      </c>
      <c r="G541" s="20"/>
      <c r="H541" s="10"/>
    </row>
    <row r="542" spans="1:8" x14ac:dyDescent="0.25">
      <c r="A542" s="21"/>
      <c r="B542" s="19" t="s">
        <v>259</v>
      </c>
      <c r="C542" s="20">
        <v>850000</v>
      </c>
      <c r="D542" s="20"/>
      <c r="E542" s="20"/>
      <c r="F542" s="20">
        <f t="shared" si="29"/>
        <v>0</v>
      </c>
      <c r="G542" s="20"/>
      <c r="H542" s="10"/>
    </row>
    <row r="543" spans="1:8" x14ac:dyDescent="0.25">
      <c r="A543" s="21"/>
      <c r="B543" s="19" t="s">
        <v>260</v>
      </c>
      <c r="C543" s="20">
        <v>75000</v>
      </c>
      <c r="D543" s="20"/>
      <c r="E543" s="20"/>
      <c r="F543" s="20">
        <f t="shared" si="29"/>
        <v>0</v>
      </c>
      <c r="G543" s="20"/>
      <c r="H543" s="10"/>
    </row>
    <row r="544" spans="1:8" x14ac:dyDescent="0.25">
      <c r="A544" s="21"/>
      <c r="B544" s="19"/>
      <c r="C544" s="20"/>
      <c r="D544" s="20"/>
      <c r="E544" s="20"/>
      <c r="F544" s="20"/>
      <c r="G544" s="20"/>
      <c r="H544" s="10"/>
    </row>
    <row r="545" spans="1:8" x14ac:dyDescent="0.25">
      <c r="A545" s="21">
        <v>525115</v>
      </c>
      <c r="B545" s="22" t="s">
        <v>31</v>
      </c>
      <c r="C545" s="20">
        <v>4300000</v>
      </c>
      <c r="D545" s="20">
        <v>0</v>
      </c>
      <c r="E545" s="20">
        <v>0</v>
      </c>
      <c r="F545" s="20">
        <f t="shared" si="29"/>
        <v>0</v>
      </c>
      <c r="G545" s="20">
        <f>C545-F545</f>
        <v>4300000</v>
      </c>
      <c r="H545" s="10">
        <f>(F545/C545)</f>
        <v>0</v>
      </c>
    </row>
    <row r="546" spans="1:8" x14ac:dyDescent="0.25">
      <c r="A546" s="21"/>
      <c r="B546" s="19" t="s">
        <v>204</v>
      </c>
      <c r="C546" s="20">
        <v>4000000</v>
      </c>
      <c r="D546" s="20"/>
      <c r="E546" s="20"/>
      <c r="F546" s="20">
        <f t="shared" si="29"/>
        <v>0</v>
      </c>
      <c r="G546" s="20"/>
      <c r="H546" s="10"/>
    </row>
    <row r="547" spans="1:8" x14ac:dyDescent="0.25">
      <c r="A547" s="21"/>
      <c r="B547" s="19" t="s">
        <v>220</v>
      </c>
      <c r="C547" s="20">
        <v>2000000</v>
      </c>
      <c r="D547" s="20"/>
      <c r="E547" s="20"/>
      <c r="F547" s="20">
        <f t="shared" si="29"/>
        <v>0</v>
      </c>
      <c r="G547" s="20"/>
      <c r="H547" s="10"/>
    </row>
    <row r="548" spans="1:8" x14ac:dyDescent="0.25">
      <c r="A548" s="21"/>
      <c r="B548" s="19" t="s">
        <v>221</v>
      </c>
      <c r="C548" s="20">
        <v>2000000</v>
      </c>
      <c r="D548" s="20"/>
      <c r="E548" s="20"/>
      <c r="F548" s="20">
        <f t="shared" si="29"/>
        <v>0</v>
      </c>
      <c r="G548" s="20"/>
      <c r="H548" s="10"/>
    </row>
    <row r="549" spans="1:8" x14ac:dyDescent="0.25">
      <c r="A549" s="21"/>
      <c r="B549" s="19" t="s">
        <v>207</v>
      </c>
      <c r="C549" s="20">
        <v>300000</v>
      </c>
      <c r="D549" s="20"/>
      <c r="E549" s="20"/>
      <c r="F549" s="20">
        <f t="shared" si="29"/>
        <v>0</v>
      </c>
      <c r="G549" s="20"/>
      <c r="H549" s="10"/>
    </row>
    <row r="550" spans="1:8" x14ac:dyDescent="0.25">
      <c r="A550" s="21"/>
      <c r="B550" s="19" t="s">
        <v>261</v>
      </c>
      <c r="C550" s="20">
        <v>300000</v>
      </c>
      <c r="D550" s="20"/>
      <c r="E550" s="20"/>
      <c r="F550" s="20">
        <f t="shared" si="29"/>
        <v>0</v>
      </c>
      <c r="G550" s="20"/>
      <c r="H550" s="10"/>
    </row>
    <row r="551" spans="1:8" x14ac:dyDescent="0.25">
      <c r="A551" s="21"/>
      <c r="B551" s="19"/>
      <c r="C551" s="20"/>
      <c r="D551" s="20"/>
      <c r="E551" s="20"/>
      <c r="F551" s="20"/>
      <c r="G551" s="20"/>
      <c r="H551" s="10"/>
    </row>
    <row r="552" spans="1:8" x14ac:dyDescent="0.25">
      <c r="A552" s="44" t="s">
        <v>148</v>
      </c>
      <c r="B552" s="45" t="s">
        <v>149</v>
      </c>
      <c r="C552" s="20">
        <v>12893000</v>
      </c>
      <c r="D552" s="20"/>
      <c r="E552" s="20"/>
      <c r="F552" s="20">
        <f>D552+E552</f>
        <v>0</v>
      </c>
      <c r="G552" s="20">
        <f>C552-F552</f>
        <v>12893000</v>
      </c>
      <c r="H552" s="10">
        <f>(F552/C552)</f>
        <v>0</v>
      </c>
    </row>
    <row r="553" spans="1:8" x14ac:dyDescent="0.25">
      <c r="A553" s="21">
        <v>525112</v>
      </c>
      <c r="B553" s="22" t="s">
        <v>23</v>
      </c>
      <c r="C553" s="20">
        <v>1768000</v>
      </c>
      <c r="D553" s="20">
        <v>0</v>
      </c>
      <c r="E553" s="20">
        <v>0</v>
      </c>
      <c r="F553" s="20">
        <f>D553+E553</f>
        <v>0</v>
      </c>
      <c r="G553" s="20"/>
      <c r="H553" s="10"/>
    </row>
    <row r="554" spans="1:8" x14ac:dyDescent="0.25">
      <c r="A554" s="21"/>
      <c r="B554" s="19" t="s">
        <v>204</v>
      </c>
      <c r="C554" s="20">
        <v>1215000</v>
      </c>
      <c r="D554" s="20"/>
      <c r="E554" s="20"/>
      <c r="F554" s="20">
        <f>D554+E554</f>
        <v>0</v>
      </c>
      <c r="G554" s="20"/>
      <c r="H554" s="10"/>
    </row>
    <row r="555" spans="1:8" x14ac:dyDescent="0.25">
      <c r="A555" s="23"/>
      <c r="B555" s="24" t="s">
        <v>262</v>
      </c>
      <c r="C555" s="25">
        <v>1215000</v>
      </c>
      <c r="D555" s="25"/>
      <c r="E555" s="25"/>
      <c r="F555" s="25">
        <f>D555+E555</f>
        <v>0</v>
      </c>
      <c r="G555" s="25"/>
      <c r="H555" s="48"/>
    </row>
    <row r="556" spans="1:8" x14ac:dyDescent="0.25">
      <c r="A556" s="28"/>
      <c r="B556" s="29" t="s">
        <v>47</v>
      </c>
      <c r="C556" s="30"/>
      <c r="D556" s="31">
        <f>SUM(D510:D555)</f>
        <v>365427500</v>
      </c>
      <c r="E556" s="31">
        <f>E510+E511</f>
        <v>113270000</v>
      </c>
      <c r="F556" s="31">
        <f>SUM(F510:F555)</f>
        <v>496867500</v>
      </c>
      <c r="G556" s="30"/>
      <c r="H556" s="32"/>
    </row>
    <row r="558" spans="1:8" x14ac:dyDescent="0.25">
      <c r="G558" s="195" t="s">
        <v>263</v>
      </c>
      <c r="H558" s="195"/>
    </row>
    <row r="559" spans="1:8" x14ac:dyDescent="0.25">
      <c r="G559" s="69"/>
      <c r="H559" s="70"/>
    </row>
    <row r="560" spans="1:8" x14ac:dyDescent="0.25">
      <c r="A560" s="196" t="s">
        <v>3</v>
      </c>
      <c r="B560" s="196" t="s">
        <v>4</v>
      </c>
      <c r="C560" s="198" t="s">
        <v>5</v>
      </c>
      <c r="D560" s="200" t="s">
        <v>6</v>
      </c>
      <c r="E560" s="201"/>
      <c r="F560" s="198" t="s">
        <v>7</v>
      </c>
      <c r="G560" s="198" t="s">
        <v>8</v>
      </c>
      <c r="H560" s="2" t="s">
        <v>9</v>
      </c>
    </row>
    <row r="561" spans="1:8" x14ac:dyDescent="0.25">
      <c r="A561" s="197"/>
      <c r="B561" s="197"/>
      <c r="C561" s="199"/>
      <c r="D561" s="40" t="s">
        <v>10</v>
      </c>
      <c r="E561" s="40" t="s">
        <v>11</v>
      </c>
      <c r="F561" s="199"/>
      <c r="G561" s="199"/>
      <c r="H561" s="2" t="s">
        <v>12</v>
      </c>
    </row>
    <row r="562" spans="1:8" x14ac:dyDescent="0.25">
      <c r="A562" s="28"/>
      <c r="B562" s="29" t="s">
        <v>49</v>
      </c>
      <c r="C562" s="30"/>
      <c r="D562" s="31">
        <f>D556</f>
        <v>365427500</v>
      </c>
      <c r="E562" s="31">
        <f>E556</f>
        <v>113270000</v>
      </c>
      <c r="F562" s="31">
        <f>F556</f>
        <v>496867500</v>
      </c>
      <c r="G562" s="30"/>
      <c r="H562" s="32"/>
    </row>
    <row r="563" spans="1:8" x14ac:dyDescent="0.25">
      <c r="A563" s="41"/>
      <c r="B563" s="63" t="s">
        <v>207</v>
      </c>
      <c r="C563" s="43">
        <v>553000</v>
      </c>
      <c r="D563" s="43"/>
      <c r="E563" s="43"/>
      <c r="F563" s="43">
        <f t="shared" ref="F563:F580" si="30">D563+E563</f>
        <v>0</v>
      </c>
      <c r="G563" s="43"/>
      <c r="H563" s="6"/>
    </row>
    <row r="564" spans="1:8" x14ac:dyDescent="0.25">
      <c r="A564" s="21"/>
      <c r="B564" s="19" t="s">
        <v>264</v>
      </c>
      <c r="C564" s="20">
        <v>486000</v>
      </c>
      <c r="D564" s="20"/>
      <c r="E564" s="20"/>
      <c r="F564" s="20">
        <f t="shared" si="30"/>
        <v>0</v>
      </c>
      <c r="G564" s="20"/>
      <c r="H564" s="10"/>
    </row>
    <row r="565" spans="1:8" ht="25.5" x14ac:dyDescent="0.25">
      <c r="A565" s="21"/>
      <c r="B565" s="19" t="s">
        <v>265</v>
      </c>
      <c r="C565" s="20">
        <v>67000</v>
      </c>
      <c r="D565" s="20"/>
      <c r="E565" s="20"/>
      <c r="F565" s="20">
        <f t="shared" si="30"/>
        <v>0</v>
      </c>
      <c r="G565" s="20"/>
      <c r="H565" s="10"/>
    </row>
    <row r="566" spans="1:8" x14ac:dyDescent="0.25">
      <c r="A566" s="21"/>
      <c r="B566" s="19"/>
      <c r="C566" s="20"/>
      <c r="D566" s="20"/>
      <c r="E566" s="20"/>
      <c r="F566" s="20"/>
      <c r="G566" s="20"/>
      <c r="H566" s="10"/>
    </row>
    <row r="567" spans="1:8" x14ac:dyDescent="0.25">
      <c r="A567" s="21">
        <v>525113</v>
      </c>
      <c r="B567" s="22" t="s">
        <v>28</v>
      </c>
      <c r="C567" s="20">
        <v>8825000</v>
      </c>
      <c r="D567" s="20">
        <v>0</v>
      </c>
      <c r="E567" s="20">
        <v>0</v>
      </c>
      <c r="F567" s="20">
        <f t="shared" si="30"/>
        <v>0</v>
      </c>
      <c r="G567" s="20">
        <f>C567-F567</f>
        <v>8825000</v>
      </c>
      <c r="H567" s="10">
        <f>(F567/C567)</f>
        <v>0</v>
      </c>
    </row>
    <row r="568" spans="1:8" x14ac:dyDescent="0.25">
      <c r="A568" s="21"/>
      <c r="B568" s="19" t="s">
        <v>204</v>
      </c>
      <c r="C568" s="20">
        <v>6250000</v>
      </c>
      <c r="D568" s="20"/>
      <c r="E568" s="20"/>
      <c r="F568" s="20">
        <f t="shared" si="30"/>
        <v>0</v>
      </c>
      <c r="G568" s="20"/>
      <c r="H568" s="10"/>
    </row>
    <row r="569" spans="1:8" x14ac:dyDescent="0.25">
      <c r="A569" s="21"/>
      <c r="B569" s="19" t="s">
        <v>214</v>
      </c>
      <c r="C569" s="20">
        <v>4000000</v>
      </c>
      <c r="D569" s="20"/>
      <c r="E569" s="20"/>
      <c r="F569" s="20">
        <f t="shared" si="30"/>
        <v>0</v>
      </c>
      <c r="G569" s="20"/>
      <c r="H569" s="10"/>
    </row>
    <row r="570" spans="1:8" x14ac:dyDescent="0.25">
      <c r="A570" s="21"/>
      <c r="B570" s="19" t="s">
        <v>266</v>
      </c>
      <c r="C570" s="20">
        <v>2250000</v>
      </c>
      <c r="D570" s="20"/>
      <c r="E570" s="20"/>
      <c r="F570" s="20">
        <f t="shared" si="30"/>
        <v>0</v>
      </c>
      <c r="G570" s="20"/>
      <c r="H570" s="10"/>
    </row>
    <row r="571" spans="1:8" x14ac:dyDescent="0.25">
      <c r="A571" s="21"/>
      <c r="B571" s="19" t="s">
        <v>207</v>
      </c>
      <c r="C571" s="20">
        <v>2575000</v>
      </c>
      <c r="D571" s="20"/>
      <c r="E571" s="20"/>
      <c r="F571" s="20">
        <f t="shared" si="30"/>
        <v>0</v>
      </c>
      <c r="G571" s="20"/>
      <c r="H571" s="10"/>
    </row>
    <row r="572" spans="1:8" x14ac:dyDescent="0.25">
      <c r="A572" s="21"/>
      <c r="B572" s="19" t="s">
        <v>258</v>
      </c>
      <c r="C572" s="20">
        <v>1150000</v>
      </c>
      <c r="D572" s="20"/>
      <c r="E572" s="20"/>
      <c r="F572" s="20">
        <f t="shared" si="30"/>
        <v>0</v>
      </c>
      <c r="G572" s="20"/>
      <c r="H572" s="10"/>
    </row>
    <row r="573" spans="1:8" x14ac:dyDescent="0.25">
      <c r="A573" s="21"/>
      <c r="B573" s="19" t="s">
        <v>267</v>
      </c>
      <c r="C573" s="20">
        <v>1350000</v>
      </c>
      <c r="D573" s="20"/>
      <c r="E573" s="20"/>
      <c r="F573" s="20">
        <f t="shared" si="30"/>
        <v>0</v>
      </c>
      <c r="G573" s="20"/>
      <c r="H573" s="10"/>
    </row>
    <row r="574" spans="1:8" x14ac:dyDescent="0.25">
      <c r="A574" s="21"/>
      <c r="B574" s="19" t="s">
        <v>260</v>
      </c>
      <c r="C574" s="20">
        <v>75000</v>
      </c>
      <c r="D574" s="20"/>
      <c r="E574" s="20"/>
      <c r="F574" s="20">
        <f t="shared" si="30"/>
        <v>0</v>
      </c>
      <c r="G574" s="20"/>
      <c r="H574" s="10"/>
    </row>
    <row r="575" spans="1:8" x14ac:dyDescent="0.25">
      <c r="A575" s="21"/>
      <c r="B575" s="19"/>
      <c r="C575" s="20"/>
      <c r="D575" s="20"/>
      <c r="E575" s="20"/>
      <c r="F575" s="20"/>
      <c r="G575" s="20"/>
      <c r="H575" s="10"/>
    </row>
    <row r="576" spans="1:8" x14ac:dyDescent="0.25">
      <c r="A576" s="21">
        <v>525115</v>
      </c>
      <c r="B576" s="22" t="s">
        <v>31</v>
      </c>
      <c r="C576" s="20">
        <v>2300000</v>
      </c>
      <c r="D576" s="20">
        <v>0</v>
      </c>
      <c r="E576" s="20">
        <v>0</v>
      </c>
      <c r="F576" s="20">
        <f t="shared" si="30"/>
        <v>0</v>
      </c>
      <c r="G576" s="20">
        <f>C576-F576</f>
        <v>2300000</v>
      </c>
      <c r="H576" s="10">
        <f>(F576/C576)</f>
        <v>0</v>
      </c>
    </row>
    <row r="577" spans="1:8" x14ac:dyDescent="0.25">
      <c r="A577" s="21"/>
      <c r="B577" s="19" t="s">
        <v>204</v>
      </c>
      <c r="C577" s="20">
        <v>2000000</v>
      </c>
      <c r="D577" s="20"/>
      <c r="E577" s="20"/>
      <c r="F577" s="20">
        <f t="shared" si="30"/>
        <v>0</v>
      </c>
      <c r="G577" s="20"/>
      <c r="H577" s="10"/>
    </row>
    <row r="578" spans="1:8" x14ac:dyDescent="0.25">
      <c r="A578" s="21"/>
      <c r="B578" s="19" t="s">
        <v>220</v>
      </c>
      <c r="C578" s="20">
        <v>2000000</v>
      </c>
      <c r="D578" s="20"/>
      <c r="E578" s="20"/>
      <c r="F578" s="20">
        <f t="shared" si="30"/>
        <v>0</v>
      </c>
      <c r="G578" s="20"/>
      <c r="H578" s="10"/>
    </row>
    <row r="579" spans="1:8" x14ac:dyDescent="0.25">
      <c r="A579" s="21"/>
      <c r="B579" s="19" t="s">
        <v>207</v>
      </c>
      <c r="C579" s="20">
        <v>300000</v>
      </c>
      <c r="D579" s="20"/>
      <c r="E579" s="20"/>
      <c r="F579" s="20">
        <f t="shared" si="30"/>
        <v>0</v>
      </c>
      <c r="G579" s="20"/>
      <c r="H579" s="10"/>
    </row>
    <row r="580" spans="1:8" x14ac:dyDescent="0.25">
      <c r="A580" s="23"/>
      <c r="B580" s="24" t="s">
        <v>261</v>
      </c>
      <c r="C580" s="25">
        <v>300000</v>
      </c>
      <c r="D580" s="25"/>
      <c r="E580" s="25"/>
      <c r="F580" s="25">
        <f t="shared" si="30"/>
        <v>0</v>
      </c>
      <c r="G580" s="25"/>
      <c r="H580" s="48"/>
    </row>
    <row r="581" spans="1:8" x14ac:dyDescent="0.25">
      <c r="A581" s="28"/>
      <c r="B581" s="29" t="s">
        <v>268</v>
      </c>
      <c r="C581" s="30">
        <f>C10</f>
        <v>1741732000</v>
      </c>
      <c r="D581" s="31">
        <f>SUM(D562:D580)</f>
        <v>365427500</v>
      </c>
      <c r="E581" s="31">
        <f>SUM(E562:E580)</f>
        <v>113270000</v>
      </c>
      <c r="F581" s="31">
        <f>SUM(F562:F580)</f>
        <v>496867500</v>
      </c>
      <c r="G581" s="30"/>
      <c r="H581" s="32">
        <f>(F581/C581)</f>
        <v>0.28527207400449667</v>
      </c>
    </row>
    <row r="584" spans="1:8" x14ac:dyDescent="0.25">
      <c r="E584" s="202" t="s">
        <v>269</v>
      </c>
      <c r="F584" s="202"/>
      <c r="G584" s="202"/>
    </row>
    <row r="585" spans="1:8" x14ac:dyDescent="0.25">
      <c r="E585" s="202" t="s">
        <v>270</v>
      </c>
      <c r="F585" s="202"/>
      <c r="G585" s="202"/>
    </row>
    <row r="586" spans="1:8" x14ac:dyDescent="0.25">
      <c r="E586" s="202" t="s">
        <v>271</v>
      </c>
      <c r="F586" s="202"/>
      <c r="G586" s="202"/>
    </row>
    <row r="587" spans="1:8" x14ac:dyDescent="0.25">
      <c r="A587" s="1"/>
      <c r="B587" s="1"/>
      <c r="C587" s="1"/>
      <c r="D587" s="1"/>
      <c r="E587" s="85"/>
      <c r="F587" s="85"/>
      <c r="G587" s="86"/>
      <c r="H587" s="1"/>
    </row>
    <row r="588" spans="1:8" x14ac:dyDescent="0.25">
      <c r="A588" s="1"/>
      <c r="B588" s="1"/>
      <c r="C588" s="1"/>
      <c r="D588" s="1"/>
      <c r="E588" s="85"/>
      <c r="F588" s="85"/>
      <c r="G588" s="86"/>
      <c r="H588" s="1"/>
    </row>
    <row r="589" spans="1:8" x14ac:dyDescent="0.25">
      <c r="A589" s="1"/>
      <c r="B589" s="1"/>
      <c r="C589" s="1"/>
      <c r="D589" s="1"/>
      <c r="E589" s="85"/>
      <c r="F589" s="85"/>
      <c r="G589" s="86"/>
      <c r="H589" s="1"/>
    </row>
    <row r="590" spans="1:8" x14ac:dyDescent="0.25">
      <c r="A590" s="1"/>
      <c r="B590" s="1"/>
      <c r="C590" s="1"/>
      <c r="D590" s="1"/>
      <c r="E590" s="202" t="s">
        <v>272</v>
      </c>
      <c r="F590" s="202"/>
      <c r="G590" s="202"/>
      <c r="H590" s="1"/>
    </row>
    <row r="591" spans="1:8" x14ac:dyDescent="0.25">
      <c r="A591" s="1"/>
      <c r="B591" s="1"/>
      <c r="C591" s="1"/>
      <c r="D591" s="1"/>
      <c r="E591" s="202" t="s">
        <v>273</v>
      </c>
      <c r="F591" s="202"/>
      <c r="G591" s="202"/>
      <c r="H591" s="1"/>
    </row>
    <row r="606" spans="1:8" x14ac:dyDescent="0.25">
      <c r="A606" s="1"/>
      <c r="B606" s="1"/>
      <c r="C606" s="1"/>
      <c r="D606" s="1"/>
      <c r="E606" s="1"/>
      <c r="F606" s="1"/>
      <c r="G606" s="195" t="s">
        <v>274</v>
      </c>
      <c r="H606" s="195"/>
    </row>
  </sheetData>
  <mergeCells count="92">
    <mergeCell ref="A1:H1"/>
    <mergeCell ref="A2:H2"/>
    <mergeCell ref="A3:H3"/>
    <mergeCell ref="A5:A6"/>
    <mergeCell ref="B5:B6"/>
    <mergeCell ref="C5:C6"/>
    <mergeCell ref="D5:E5"/>
    <mergeCell ref="F5:F6"/>
    <mergeCell ref="G5:G6"/>
    <mergeCell ref="G49:H49"/>
    <mergeCell ref="A51:A52"/>
    <mergeCell ref="B51:B52"/>
    <mergeCell ref="C51:C52"/>
    <mergeCell ref="D51:E51"/>
    <mergeCell ref="F51:F52"/>
    <mergeCell ref="G51:G52"/>
    <mergeCell ref="G101:H101"/>
    <mergeCell ref="A103:A104"/>
    <mergeCell ref="B103:B104"/>
    <mergeCell ref="C103:C104"/>
    <mergeCell ref="D103:E103"/>
    <mergeCell ref="F103:F104"/>
    <mergeCell ref="G103:G104"/>
    <mergeCell ref="G152:H152"/>
    <mergeCell ref="A154:A155"/>
    <mergeCell ref="B154:B155"/>
    <mergeCell ref="C154:C155"/>
    <mergeCell ref="D154:E154"/>
    <mergeCell ref="F154:F155"/>
    <mergeCell ref="G154:G155"/>
    <mergeCell ref="G200:H200"/>
    <mergeCell ref="A202:A203"/>
    <mergeCell ref="B202:B203"/>
    <mergeCell ref="C202:C203"/>
    <mergeCell ref="D202:E202"/>
    <mergeCell ref="F202:F203"/>
    <mergeCell ref="G202:G203"/>
    <mergeCell ref="G251:H251"/>
    <mergeCell ref="A253:A254"/>
    <mergeCell ref="B253:B254"/>
    <mergeCell ref="C253:C254"/>
    <mergeCell ref="D253:E253"/>
    <mergeCell ref="F253:F254"/>
    <mergeCell ref="G253:G254"/>
    <mergeCell ref="G298:H298"/>
    <mergeCell ref="A300:A301"/>
    <mergeCell ref="B300:B301"/>
    <mergeCell ref="C300:C301"/>
    <mergeCell ref="D300:E300"/>
    <mergeCell ref="F300:F301"/>
    <mergeCell ref="G300:G301"/>
    <mergeCell ref="G352:H352"/>
    <mergeCell ref="A354:A355"/>
    <mergeCell ref="B354:B355"/>
    <mergeCell ref="C354:C355"/>
    <mergeCell ref="D354:E354"/>
    <mergeCell ref="F354:F355"/>
    <mergeCell ref="G354:G355"/>
    <mergeCell ref="G408:H408"/>
    <mergeCell ref="A410:A411"/>
    <mergeCell ref="B410:B411"/>
    <mergeCell ref="C410:C411"/>
    <mergeCell ref="D410:E410"/>
    <mergeCell ref="F410:F411"/>
    <mergeCell ref="G410:G411"/>
    <mergeCell ref="G461:H461"/>
    <mergeCell ref="A463:A464"/>
    <mergeCell ref="B463:B464"/>
    <mergeCell ref="C463:C464"/>
    <mergeCell ref="D463:E463"/>
    <mergeCell ref="F463:F464"/>
    <mergeCell ref="G463:G464"/>
    <mergeCell ref="G506:H506"/>
    <mergeCell ref="A508:A509"/>
    <mergeCell ref="B508:B509"/>
    <mergeCell ref="C508:C509"/>
    <mergeCell ref="D508:E508"/>
    <mergeCell ref="F508:F509"/>
    <mergeCell ref="G508:G509"/>
    <mergeCell ref="G606:H606"/>
    <mergeCell ref="G558:H558"/>
    <mergeCell ref="A560:A561"/>
    <mergeCell ref="B560:B561"/>
    <mergeCell ref="C560:C561"/>
    <mergeCell ref="D560:E560"/>
    <mergeCell ref="F560:F561"/>
    <mergeCell ref="G560:G561"/>
    <mergeCell ref="E584:G584"/>
    <mergeCell ref="E585:G585"/>
    <mergeCell ref="E586:G586"/>
    <mergeCell ref="E590:G590"/>
    <mergeCell ref="E591:G591"/>
  </mergeCells>
  <printOptions horizontalCentered="1" verticalCentered="1"/>
  <pageMargins left="0.5" right="0.2" top="0.5" bottom="0.5" header="0.3" footer="0.3"/>
  <pageSetup paperSize="9" scale="62" fitToHeight="0" orientation="landscape" horizontalDpi="360" verticalDpi="360" r:id="rId1"/>
  <rowBreaks count="12" manualBreakCount="12">
    <brk id="49" max="16383" man="1"/>
    <brk id="101" max="16383" man="1"/>
    <brk id="152" max="16383" man="1"/>
    <brk id="200" max="16383" man="1"/>
    <brk id="251" max="16383" man="1"/>
    <brk id="298" max="16383" man="1"/>
    <brk id="352" max="16383" man="1"/>
    <brk id="408" max="16383" man="1"/>
    <brk id="461" max="16383" man="1"/>
    <brk id="506" max="16383" man="1"/>
    <brk id="558" max="16383" man="1"/>
    <brk id="607"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3"/>
  <sheetViews>
    <sheetView topLeftCell="A40" workbookViewId="0">
      <selection activeCell="M17" sqref="M17"/>
    </sheetView>
  </sheetViews>
  <sheetFormatPr defaultRowHeight="15" x14ac:dyDescent="0.25"/>
  <cols>
    <col min="1" max="1" width="4.85546875" customWidth="1"/>
    <col min="3" max="3" width="10.7109375" customWidth="1"/>
    <col min="4" max="4" width="19.28515625" customWidth="1"/>
    <col min="7" max="7" width="12" customWidth="1"/>
    <col min="8" max="8" width="10.42578125" customWidth="1"/>
    <col min="9" max="9" width="11.5703125" customWidth="1"/>
  </cols>
  <sheetData>
    <row r="1" spans="1:9" x14ac:dyDescent="0.25">
      <c r="A1" s="174" t="s">
        <v>275</v>
      </c>
      <c r="B1" s="174"/>
      <c r="C1" s="174"/>
      <c r="D1" s="174"/>
      <c r="E1" s="174"/>
      <c r="F1" s="174"/>
      <c r="G1" s="174"/>
      <c r="H1" s="174"/>
      <c r="I1" s="174"/>
    </row>
    <row r="2" spans="1:9" x14ac:dyDescent="0.25">
      <c r="A2" s="174" t="s">
        <v>276</v>
      </c>
      <c r="B2" s="174"/>
      <c r="C2" s="174"/>
      <c r="D2" s="174"/>
      <c r="E2" s="174"/>
      <c r="F2" s="174"/>
      <c r="G2" s="174"/>
      <c r="H2" s="174"/>
      <c r="I2" s="174"/>
    </row>
    <row r="3" spans="1:9" x14ac:dyDescent="0.25">
      <c r="A3" s="87"/>
      <c r="B3" s="87"/>
      <c r="C3" s="87"/>
      <c r="D3" s="87"/>
      <c r="E3" s="87"/>
      <c r="F3" s="87"/>
      <c r="G3" s="87"/>
      <c r="H3" s="87"/>
      <c r="I3" s="87"/>
    </row>
    <row r="4" spans="1:9" x14ac:dyDescent="0.25">
      <c r="A4" s="88">
        <v>1</v>
      </c>
      <c r="B4" s="89" t="s">
        <v>277</v>
      </c>
      <c r="C4" s="89"/>
      <c r="D4" s="89" t="s">
        <v>278</v>
      </c>
      <c r="E4" s="89"/>
      <c r="F4" s="89"/>
      <c r="G4" s="89"/>
      <c r="H4" s="87"/>
      <c r="I4" s="87"/>
    </row>
    <row r="5" spans="1:9" x14ac:dyDescent="0.25">
      <c r="A5" s="88">
        <v>2</v>
      </c>
      <c r="B5" s="89" t="s">
        <v>279</v>
      </c>
      <c r="C5" s="89"/>
      <c r="D5" s="89" t="s">
        <v>280</v>
      </c>
      <c r="E5" s="89"/>
      <c r="F5" s="89"/>
      <c r="G5" s="89"/>
      <c r="H5" s="87"/>
      <c r="I5" s="87"/>
    </row>
    <row r="6" spans="1:9" x14ac:dyDescent="0.25">
      <c r="A6" s="88">
        <v>3</v>
      </c>
      <c r="B6" s="89" t="s">
        <v>281</v>
      </c>
      <c r="C6" s="89"/>
      <c r="D6" s="89" t="s">
        <v>282</v>
      </c>
      <c r="E6" s="89"/>
      <c r="F6" s="89"/>
      <c r="G6" s="89"/>
      <c r="H6" s="87"/>
      <c r="I6" s="87"/>
    </row>
    <row r="7" spans="1:9" x14ac:dyDescent="0.25">
      <c r="A7" s="88">
        <v>4</v>
      </c>
      <c r="B7" s="89" t="s">
        <v>283</v>
      </c>
      <c r="C7" s="89"/>
      <c r="D7" s="89" t="s">
        <v>357</v>
      </c>
      <c r="E7" s="89"/>
      <c r="F7" s="89"/>
      <c r="G7" s="89"/>
      <c r="H7" s="87"/>
      <c r="I7" s="87"/>
    </row>
    <row r="8" spans="1:9" x14ac:dyDescent="0.25">
      <c r="A8" s="90"/>
      <c r="B8" s="90"/>
      <c r="C8" s="90"/>
      <c r="D8" s="91"/>
      <c r="E8" s="90"/>
      <c r="F8" s="90"/>
      <c r="G8" s="90"/>
      <c r="H8" s="90" t="s">
        <v>285</v>
      </c>
      <c r="I8" s="90"/>
    </row>
    <row r="9" spans="1:9" x14ac:dyDescent="0.25">
      <c r="A9" s="90"/>
      <c r="B9" s="90"/>
      <c r="C9" s="90"/>
      <c r="D9" s="90"/>
      <c r="E9" s="90"/>
      <c r="F9" s="90"/>
      <c r="G9" s="90"/>
      <c r="H9" s="90"/>
      <c r="I9" s="90"/>
    </row>
    <row r="10" spans="1:9" x14ac:dyDescent="0.25">
      <c r="A10" s="89" t="s">
        <v>286</v>
      </c>
      <c r="B10" s="89"/>
      <c r="C10" s="89"/>
      <c r="D10" s="89"/>
      <c r="E10" s="89"/>
      <c r="F10" s="89"/>
      <c r="G10" s="89"/>
      <c r="H10" s="89"/>
      <c r="I10" s="89"/>
    </row>
    <row r="11" spans="1:9" x14ac:dyDescent="0.25">
      <c r="A11" s="89" t="s">
        <v>287</v>
      </c>
      <c r="B11" s="89"/>
      <c r="C11" s="89"/>
      <c r="D11" s="89"/>
      <c r="E11" s="89"/>
      <c r="F11" s="89"/>
      <c r="G11" s="89"/>
      <c r="H11" s="89"/>
      <c r="I11" s="89"/>
    </row>
    <row r="12" spans="1:9" x14ac:dyDescent="0.25">
      <c r="A12" s="89" t="s">
        <v>288</v>
      </c>
      <c r="B12" s="89"/>
      <c r="C12" s="89"/>
      <c r="D12" s="89"/>
      <c r="E12" s="89"/>
      <c r="F12" s="89"/>
      <c r="G12" s="89"/>
      <c r="H12" s="89"/>
      <c r="I12" s="89"/>
    </row>
    <row r="13" spans="1:9" x14ac:dyDescent="0.25">
      <c r="A13" s="89" t="s">
        <v>289</v>
      </c>
      <c r="B13" s="89"/>
      <c r="C13" s="89"/>
      <c r="D13" s="89"/>
      <c r="E13" s="89"/>
      <c r="F13" s="89"/>
      <c r="G13" s="89"/>
      <c r="H13" s="89"/>
      <c r="I13" s="89"/>
    </row>
    <row r="14" spans="1:9" x14ac:dyDescent="0.25">
      <c r="A14" s="90"/>
      <c r="B14" s="90"/>
      <c r="C14" s="90"/>
      <c r="D14" s="90"/>
      <c r="E14" s="90"/>
      <c r="F14" s="90"/>
      <c r="G14" s="90"/>
      <c r="H14" s="90"/>
      <c r="I14" s="90"/>
    </row>
    <row r="15" spans="1:9" x14ac:dyDescent="0.25">
      <c r="A15" s="92"/>
      <c r="B15" s="93"/>
      <c r="C15" s="93"/>
      <c r="D15" s="93"/>
      <c r="E15" s="175" t="s">
        <v>290</v>
      </c>
      <c r="F15" s="176"/>
      <c r="G15" s="93"/>
      <c r="H15" s="175" t="s">
        <v>291</v>
      </c>
      <c r="I15" s="176"/>
    </row>
    <row r="16" spans="1:9" x14ac:dyDescent="0.25">
      <c r="A16" s="94" t="s">
        <v>292</v>
      </c>
      <c r="B16" s="95" t="s">
        <v>293</v>
      </c>
      <c r="C16" s="95" t="s">
        <v>294</v>
      </c>
      <c r="D16" s="95" t="s">
        <v>295</v>
      </c>
      <c r="E16" s="96"/>
      <c r="F16" s="97"/>
      <c r="G16" s="95" t="s">
        <v>7</v>
      </c>
      <c r="H16" s="177" t="s">
        <v>296</v>
      </c>
      <c r="I16" s="178"/>
    </row>
    <row r="17" spans="1:9" x14ac:dyDescent="0.25">
      <c r="A17" s="96"/>
      <c r="B17" s="98"/>
      <c r="C17" s="98"/>
      <c r="D17" s="98"/>
      <c r="E17" s="99" t="s">
        <v>297</v>
      </c>
      <c r="F17" s="99" t="s">
        <v>298</v>
      </c>
      <c r="G17" s="98"/>
      <c r="H17" s="99" t="s">
        <v>299</v>
      </c>
      <c r="I17" s="99" t="s">
        <v>300</v>
      </c>
    </row>
    <row r="18" spans="1:9" x14ac:dyDescent="0.25">
      <c r="A18" s="100" t="s">
        <v>301</v>
      </c>
      <c r="B18" s="100" t="s">
        <v>302</v>
      </c>
      <c r="C18" s="100" t="s">
        <v>303</v>
      </c>
      <c r="D18" s="100" t="s">
        <v>304</v>
      </c>
      <c r="E18" s="100" t="s">
        <v>305</v>
      </c>
      <c r="F18" s="100" t="s">
        <v>306</v>
      </c>
      <c r="G18" s="100" t="s">
        <v>307</v>
      </c>
      <c r="H18" s="100" t="s">
        <v>308</v>
      </c>
      <c r="I18" s="100" t="s">
        <v>309</v>
      </c>
    </row>
    <row r="19" spans="1:9" ht="90" x14ac:dyDescent="0.25">
      <c r="A19" s="101">
        <v>1</v>
      </c>
      <c r="B19" s="102">
        <v>525115</v>
      </c>
      <c r="C19" s="103" t="s">
        <v>310</v>
      </c>
      <c r="D19" s="103" t="s">
        <v>358</v>
      </c>
      <c r="E19" s="104">
        <v>43893</v>
      </c>
      <c r="F19" s="105"/>
      <c r="G19" s="106">
        <v>400000</v>
      </c>
      <c r="H19" s="106">
        <v>0</v>
      </c>
      <c r="I19" s="106">
        <v>0</v>
      </c>
    </row>
    <row r="20" spans="1:9" ht="90" x14ac:dyDescent="0.25">
      <c r="A20" s="107">
        <v>2</v>
      </c>
      <c r="B20" s="108"/>
      <c r="C20" s="103" t="s">
        <v>310</v>
      </c>
      <c r="D20" s="103" t="s">
        <v>358</v>
      </c>
      <c r="E20" s="104">
        <v>43986</v>
      </c>
      <c r="F20" s="105"/>
      <c r="G20" s="106">
        <v>300000</v>
      </c>
      <c r="H20" s="106">
        <v>0</v>
      </c>
      <c r="I20" s="106">
        <v>0</v>
      </c>
    </row>
    <row r="21" spans="1:9" ht="90" x14ac:dyDescent="0.25">
      <c r="A21" s="107">
        <v>3</v>
      </c>
      <c r="B21" s="108"/>
      <c r="C21" s="103" t="s">
        <v>310</v>
      </c>
      <c r="D21" s="103" t="s">
        <v>359</v>
      </c>
      <c r="E21" s="104">
        <v>43893</v>
      </c>
      <c r="F21" s="105"/>
      <c r="G21" s="106">
        <v>300000</v>
      </c>
      <c r="H21" s="106">
        <v>0</v>
      </c>
      <c r="I21" s="106">
        <v>0</v>
      </c>
    </row>
    <row r="22" spans="1:9" ht="90" x14ac:dyDescent="0.25">
      <c r="A22" s="107">
        <v>4</v>
      </c>
      <c r="B22" s="108"/>
      <c r="C22" s="103" t="s">
        <v>310</v>
      </c>
      <c r="D22" s="103" t="s">
        <v>360</v>
      </c>
      <c r="E22" s="104">
        <v>43986</v>
      </c>
      <c r="F22" s="105"/>
      <c r="G22" s="106">
        <v>300000</v>
      </c>
      <c r="H22" s="106">
        <v>0</v>
      </c>
      <c r="I22" s="106">
        <v>0</v>
      </c>
    </row>
    <row r="23" spans="1:9" ht="90" x14ac:dyDescent="0.25">
      <c r="A23" s="107">
        <v>5</v>
      </c>
      <c r="B23" s="108"/>
      <c r="C23" s="103" t="s">
        <v>361</v>
      </c>
      <c r="D23" s="103" t="s">
        <v>362</v>
      </c>
      <c r="E23" s="104">
        <v>43923</v>
      </c>
      <c r="F23" s="105"/>
      <c r="G23" s="106">
        <v>1000000</v>
      </c>
      <c r="H23" s="106">
        <v>0</v>
      </c>
      <c r="I23" s="106">
        <v>0</v>
      </c>
    </row>
    <row r="24" spans="1:9" ht="90" x14ac:dyDescent="0.25">
      <c r="A24" s="107">
        <v>6</v>
      </c>
      <c r="B24" s="108"/>
      <c r="C24" s="103" t="s">
        <v>361</v>
      </c>
      <c r="D24" s="103" t="s">
        <v>362</v>
      </c>
      <c r="E24" s="104">
        <v>43893</v>
      </c>
      <c r="F24" s="105"/>
      <c r="G24" s="106">
        <v>2700000</v>
      </c>
      <c r="H24" s="106">
        <v>0</v>
      </c>
      <c r="I24" s="106">
        <v>0</v>
      </c>
    </row>
    <row r="25" spans="1:9" ht="90" x14ac:dyDescent="0.25">
      <c r="A25" s="107">
        <v>7</v>
      </c>
      <c r="B25" s="108"/>
      <c r="C25" s="103" t="s">
        <v>323</v>
      </c>
      <c r="D25" s="103" t="s">
        <v>363</v>
      </c>
      <c r="E25" s="104">
        <v>43986</v>
      </c>
      <c r="F25" s="105"/>
      <c r="G25" s="106">
        <v>400000</v>
      </c>
      <c r="H25" s="106">
        <v>0</v>
      </c>
      <c r="I25" s="106">
        <v>0</v>
      </c>
    </row>
    <row r="26" spans="1:9" ht="90" x14ac:dyDescent="0.25">
      <c r="A26" s="107">
        <v>8</v>
      </c>
      <c r="B26" s="108"/>
      <c r="C26" s="103" t="s">
        <v>364</v>
      </c>
      <c r="D26" s="103" t="s">
        <v>365</v>
      </c>
      <c r="E26" s="104">
        <v>43923</v>
      </c>
      <c r="F26" s="105"/>
      <c r="G26" s="106">
        <v>700000</v>
      </c>
      <c r="H26" s="106">
        <v>0</v>
      </c>
      <c r="I26" s="106">
        <v>0</v>
      </c>
    </row>
    <row r="27" spans="1:9" x14ac:dyDescent="0.25">
      <c r="A27" s="101"/>
      <c r="B27" s="101" t="s">
        <v>47</v>
      </c>
      <c r="C27" s="103"/>
      <c r="D27" s="103"/>
      <c r="E27" s="104"/>
      <c r="F27" s="105"/>
      <c r="G27" s="106">
        <f>SUM(G19:G26)</f>
        <v>6100000</v>
      </c>
      <c r="H27" s="106">
        <v>0</v>
      </c>
      <c r="I27" s="106">
        <v>0</v>
      </c>
    </row>
    <row r="28" spans="1:9" x14ac:dyDescent="0.25">
      <c r="A28" s="109"/>
      <c r="B28" s="110"/>
      <c r="C28" s="111"/>
      <c r="D28" s="111"/>
      <c r="E28" s="112"/>
      <c r="F28" s="113"/>
      <c r="G28" s="114"/>
      <c r="H28" s="114"/>
      <c r="I28" s="114"/>
    </row>
    <row r="29" spans="1:9" x14ac:dyDescent="0.25">
      <c r="A29" s="109"/>
      <c r="B29" s="110"/>
      <c r="C29" s="111"/>
      <c r="D29" s="111"/>
      <c r="E29" s="112"/>
      <c r="F29" s="113"/>
      <c r="G29" s="114"/>
      <c r="H29" s="114"/>
      <c r="I29" s="114"/>
    </row>
    <row r="30" spans="1:9" x14ac:dyDescent="0.25">
      <c r="A30" s="109"/>
      <c r="B30" s="110"/>
      <c r="C30" s="111"/>
      <c r="D30" s="111"/>
      <c r="E30" s="112"/>
      <c r="F30" s="113"/>
      <c r="G30" s="114"/>
      <c r="H30" s="114"/>
      <c r="I30" s="114"/>
    </row>
    <row r="31" spans="1:9" x14ac:dyDescent="0.25">
      <c r="A31" s="109"/>
      <c r="B31" s="110"/>
      <c r="C31" s="111"/>
      <c r="D31" s="111"/>
      <c r="E31" s="112"/>
      <c r="F31" s="113"/>
      <c r="G31" s="114"/>
      <c r="H31" s="114"/>
      <c r="I31" s="114"/>
    </row>
    <row r="32" spans="1:9" x14ac:dyDescent="0.25">
      <c r="A32" s="109"/>
      <c r="B32" s="110"/>
      <c r="C32" s="111"/>
      <c r="D32" s="111"/>
      <c r="E32" s="112"/>
      <c r="F32" s="113"/>
      <c r="G32" s="114"/>
      <c r="H32" s="114"/>
      <c r="I32" s="114"/>
    </row>
    <row r="33" spans="1:9" x14ac:dyDescent="0.25">
      <c r="A33" s="109"/>
      <c r="B33" s="110"/>
      <c r="C33" s="111"/>
      <c r="D33" s="111"/>
      <c r="E33" s="112"/>
      <c r="F33" s="113"/>
      <c r="G33" s="114"/>
      <c r="H33" s="114"/>
      <c r="I33" s="114"/>
    </row>
    <row r="34" spans="1:9" x14ac:dyDescent="0.25">
      <c r="A34" s="109"/>
      <c r="B34" s="110"/>
      <c r="C34" s="111"/>
      <c r="D34" s="111"/>
      <c r="E34" s="112"/>
      <c r="F34" s="113"/>
      <c r="G34" s="114"/>
      <c r="H34" s="114"/>
      <c r="I34" s="114"/>
    </row>
    <row r="35" spans="1:9" x14ac:dyDescent="0.25">
      <c r="A35" s="109"/>
      <c r="B35" s="110"/>
      <c r="C35" s="111"/>
      <c r="D35" s="111"/>
      <c r="E35" s="112"/>
      <c r="F35" s="113"/>
      <c r="G35" s="114"/>
      <c r="H35" s="114"/>
      <c r="I35" s="114"/>
    </row>
    <row r="36" spans="1:9" x14ac:dyDescent="0.25">
      <c r="A36" s="109"/>
      <c r="B36" s="110"/>
      <c r="C36" s="111"/>
      <c r="D36" s="111"/>
      <c r="E36" s="112"/>
      <c r="F36" s="113"/>
      <c r="G36" s="114"/>
      <c r="H36" s="114"/>
      <c r="I36" s="114"/>
    </row>
    <row r="37" spans="1:9" x14ac:dyDescent="0.25">
      <c r="A37" s="109"/>
      <c r="B37" s="110"/>
      <c r="C37" s="111"/>
      <c r="D37" s="111"/>
      <c r="E37" s="112"/>
      <c r="F37" s="113"/>
      <c r="G37" s="114"/>
      <c r="H37" s="114"/>
      <c r="I37" s="114"/>
    </row>
    <row r="38" spans="1:9" x14ac:dyDescent="0.25">
      <c r="A38" s="101"/>
      <c r="B38" s="101" t="s">
        <v>366</v>
      </c>
      <c r="C38" s="103"/>
      <c r="D38" s="103"/>
      <c r="E38" s="104"/>
      <c r="F38" s="105"/>
      <c r="G38" s="106">
        <v>6100000</v>
      </c>
      <c r="H38" s="106">
        <v>0</v>
      </c>
      <c r="I38" s="106">
        <v>0</v>
      </c>
    </row>
    <row r="39" spans="1:9" ht="90" x14ac:dyDescent="0.25">
      <c r="A39" s="107">
        <v>9</v>
      </c>
      <c r="B39" s="108"/>
      <c r="C39" s="103" t="s">
        <v>361</v>
      </c>
      <c r="D39" s="103" t="s">
        <v>367</v>
      </c>
      <c r="E39" s="104">
        <v>43893</v>
      </c>
      <c r="F39" s="105"/>
      <c r="G39" s="106">
        <v>2400000</v>
      </c>
      <c r="H39" s="106">
        <v>0</v>
      </c>
      <c r="I39" s="106">
        <v>0</v>
      </c>
    </row>
    <row r="40" spans="1:9" ht="90" x14ac:dyDescent="0.25">
      <c r="A40" s="107">
        <v>10</v>
      </c>
      <c r="B40" s="108"/>
      <c r="C40" s="103" t="s">
        <v>368</v>
      </c>
      <c r="D40" s="103" t="s">
        <v>369</v>
      </c>
      <c r="E40" s="104">
        <v>43986</v>
      </c>
      <c r="F40" s="105"/>
      <c r="G40" s="106">
        <v>900000</v>
      </c>
      <c r="H40" s="106">
        <v>0</v>
      </c>
      <c r="I40" s="106">
        <v>0</v>
      </c>
    </row>
    <row r="41" spans="1:9" x14ac:dyDescent="0.25">
      <c r="A41" s="117"/>
      <c r="B41" s="107" t="s">
        <v>347</v>
      </c>
      <c r="C41" s="118"/>
      <c r="D41" s="119"/>
      <c r="E41" s="120"/>
      <c r="F41" s="105"/>
      <c r="G41" s="106">
        <f>SUM(G38:G40)</f>
        <v>9400000</v>
      </c>
      <c r="H41" s="106">
        <f>SUM(H19:H19)</f>
        <v>0</v>
      </c>
      <c r="I41" s="106">
        <f>SUM(I19:I24)</f>
        <v>0</v>
      </c>
    </row>
    <row r="42" spans="1:9" x14ac:dyDescent="0.25">
      <c r="A42" s="121"/>
      <c r="B42" s="109"/>
      <c r="C42" s="109"/>
      <c r="D42" s="109"/>
      <c r="E42" s="122"/>
      <c r="F42" s="113"/>
      <c r="G42" s="114"/>
      <c r="H42" s="114"/>
      <c r="I42" s="114"/>
    </row>
    <row r="43" spans="1:9" x14ac:dyDescent="0.25">
      <c r="A43" s="89" t="s">
        <v>348</v>
      </c>
      <c r="B43" s="89"/>
      <c r="C43" s="89"/>
      <c r="D43" s="89"/>
      <c r="E43" s="89"/>
      <c r="F43" s="89"/>
      <c r="G43" s="89"/>
      <c r="H43" s="89"/>
      <c r="I43" s="89"/>
    </row>
    <row r="44" spans="1:9" x14ac:dyDescent="0.25">
      <c r="A44" s="89" t="s">
        <v>349</v>
      </c>
      <c r="B44" s="89"/>
      <c r="C44" s="89"/>
      <c r="D44" s="89"/>
      <c r="E44" s="89"/>
      <c r="F44" s="89"/>
      <c r="G44" s="89"/>
      <c r="H44" s="89"/>
      <c r="I44" s="89"/>
    </row>
    <row r="45" spans="1:9" x14ac:dyDescent="0.25">
      <c r="A45" s="89"/>
      <c r="B45" s="89"/>
      <c r="C45" s="89"/>
      <c r="D45" s="89"/>
      <c r="E45" s="89"/>
      <c r="F45" s="89"/>
      <c r="G45" s="89"/>
      <c r="H45" s="89"/>
      <c r="I45" s="89"/>
    </row>
    <row r="46" spans="1:9" x14ac:dyDescent="0.25">
      <c r="A46" s="89" t="s">
        <v>350</v>
      </c>
      <c r="B46" s="89"/>
      <c r="C46" s="89"/>
      <c r="D46" s="89"/>
      <c r="E46" s="89"/>
      <c r="F46" s="89"/>
      <c r="G46" s="89"/>
      <c r="H46" s="89"/>
      <c r="I46" s="89"/>
    </row>
    <row r="47" spans="1:9" x14ac:dyDescent="0.25">
      <c r="A47" s="89" t="s">
        <v>351</v>
      </c>
      <c r="B47" s="89"/>
      <c r="C47" s="89"/>
      <c r="D47" s="89"/>
      <c r="E47" s="89"/>
      <c r="F47" s="89"/>
      <c r="G47" s="173" t="s">
        <v>352</v>
      </c>
      <c r="H47" s="173"/>
      <c r="I47" s="173"/>
    </row>
    <row r="48" spans="1:9" x14ac:dyDescent="0.25">
      <c r="A48" s="89"/>
      <c r="B48" s="89"/>
      <c r="C48" s="89"/>
      <c r="D48" s="89"/>
      <c r="E48" s="89"/>
      <c r="F48" s="89"/>
      <c r="G48" s="89"/>
      <c r="H48" s="89"/>
      <c r="I48" s="89"/>
    </row>
    <row r="49" spans="1:9" x14ac:dyDescent="0.25">
      <c r="A49" s="89"/>
      <c r="B49" s="89"/>
      <c r="C49" s="89"/>
      <c r="D49" s="89"/>
      <c r="E49" s="89"/>
      <c r="F49" s="89"/>
      <c r="G49" s="89"/>
      <c r="H49" s="89"/>
      <c r="I49" s="89"/>
    </row>
    <row r="50" spans="1:9" x14ac:dyDescent="0.25">
      <c r="A50" s="116" t="s">
        <v>353</v>
      </c>
      <c r="B50" s="116"/>
      <c r="C50" s="116"/>
      <c r="D50" s="89"/>
      <c r="E50" s="89"/>
      <c r="F50" s="89"/>
      <c r="G50" s="172" t="s">
        <v>354</v>
      </c>
      <c r="H50" s="172"/>
      <c r="I50" s="172"/>
    </row>
    <row r="51" spans="1:9" x14ac:dyDescent="0.25">
      <c r="A51" s="89" t="s">
        <v>355</v>
      </c>
      <c r="B51" s="89"/>
      <c r="C51" s="89"/>
      <c r="D51" s="89"/>
      <c r="E51" s="89"/>
      <c r="F51" s="89"/>
      <c r="G51" s="173" t="s">
        <v>356</v>
      </c>
      <c r="H51" s="173"/>
      <c r="I51" s="173"/>
    </row>
    <row r="52" spans="1:9" x14ac:dyDescent="0.25">
      <c r="A52" s="123"/>
      <c r="B52" s="123"/>
      <c r="C52" s="123"/>
      <c r="D52" s="123"/>
      <c r="E52" s="123"/>
      <c r="F52" s="123"/>
      <c r="G52" s="123"/>
      <c r="H52" s="123"/>
      <c r="I52" s="123"/>
    </row>
    <row r="53" spans="1:9" x14ac:dyDescent="0.25">
      <c r="A53" s="123"/>
      <c r="B53" s="123"/>
      <c r="C53" s="123"/>
      <c r="D53" s="123"/>
      <c r="E53" s="123"/>
      <c r="F53" s="123"/>
      <c r="G53" s="123"/>
      <c r="H53" s="123"/>
      <c r="I53" s="123"/>
    </row>
  </sheetData>
  <mergeCells count="8">
    <mergeCell ref="G50:I50"/>
    <mergeCell ref="G51:I51"/>
    <mergeCell ref="A1:I1"/>
    <mergeCell ref="A2:I2"/>
    <mergeCell ref="E15:F15"/>
    <mergeCell ref="H15:I15"/>
    <mergeCell ref="H16:I16"/>
    <mergeCell ref="G47:I4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51"/>
  <sheetViews>
    <sheetView topLeftCell="A52" workbookViewId="0">
      <selection activeCell="O14" sqref="O14"/>
    </sheetView>
  </sheetViews>
  <sheetFormatPr defaultRowHeight="15" x14ac:dyDescent="0.25"/>
  <cols>
    <col min="1" max="1" width="5.28515625" customWidth="1"/>
    <col min="3" max="3" width="10.5703125" customWidth="1"/>
    <col min="4" max="4" width="20.42578125" customWidth="1"/>
    <col min="7" max="7" width="12.85546875" customWidth="1"/>
    <col min="8" max="8" width="10.140625" customWidth="1"/>
    <col min="9" max="9" width="11.7109375" customWidth="1"/>
  </cols>
  <sheetData>
    <row r="2" spans="1:9" x14ac:dyDescent="0.25">
      <c r="A2" s="174" t="s">
        <v>370</v>
      </c>
      <c r="B2" s="174"/>
      <c r="C2" s="174"/>
      <c r="D2" s="174"/>
      <c r="E2" s="174"/>
      <c r="F2" s="174"/>
      <c r="G2" s="174"/>
      <c r="H2" s="174"/>
      <c r="I2" s="174"/>
    </row>
    <row r="3" spans="1:9" x14ac:dyDescent="0.25">
      <c r="A3" s="174" t="s">
        <v>276</v>
      </c>
      <c r="B3" s="174"/>
      <c r="C3" s="174"/>
      <c r="D3" s="174"/>
      <c r="E3" s="174"/>
      <c r="F3" s="174"/>
      <c r="G3" s="174"/>
      <c r="H3" s="174"/>
      <c r="I3" s="174"/>
    </row>
    <row r="4" spans="1:9" x14ac:dyDescent="0.25">
      <c r="A4" s="87"/>
      <c r="B4" s="87"/>
      <c r="C4" s="87"/>
      <c r="D4" s="87"/>
      <c r="E4" s="87"/>
      <c r="F4" s="87"/>
      <c r="G4" s="87"/>
      <c r="H4" s="87"/>
      <c r="I4" s="87"/>
    </row>
    <row r="5" spans="1:9" x14ac:dyDescent="0.25">
      <c r="A5" s="88">
        <v>1</v>
      </c>
      <c r="B5" s="89" t="s">
        <v>277</v>
      </c>
      <c r="C5" s="89"/>
      <c r="D5" s="89" t="s">
        <v>278</v>
      </c>
      <c r="E5" s="89"/>
      <c r="F5" s="89"/>
      <c r="G5" s="89"/>
      <c r="H5" s="87"/>
      <c r="I5" s="87"/>
    </row>
    <row r="6" spans="1:9" x14ac:dyDescent="0.25">
      <c r="A6" s="88">
        <v>2</v>
      </c>
      <c r="B6" s="89" t="s">
        <v>279</v>
      </c>
      <c r="C6" s="89"/>
      <c r="D6" s="89" t="s">
        <v>280</v>
      </c>
      <c r="E6" s="89"/>
      <c r="F6" s="89"/>
      <c r="G6" s="89"/>
      <c r="H6" s="87"/>
      <c r="I6" s="87"/>
    </row>
    <row r="7" spans="1:9" x14ac:dyDescent="0.25">
      <c r="A7" s="88">
        <v>3</v>
      </c>
      <c r="B7" s="89" t="s">
        <v>281</v>
      </c>
      <c r="C7" s="89"/>
      <c r="D7" s="89" t="s">
        <v>282</v>
      </c>
      <c r="E7" s="89"/>
      <c r="F7" s="89"/>
      <c r="G7" s="89"/>
      <c r="H7" s="87"/>
      <c r="I7" s="87"/>
    </row>
    <row r="8" spans="1:9" x14ac:dyDescent="0.25">
      <c r="A8" s="88">
        <v>4</v>
      </c>
      <c r="B8" s="89" t="s">
        <v>283</v>
      </c>
      <c r="C8" s="89"/>
      <c r="D8" s="89" t="s">
        <v>371</v>
      </c>
      <c r="E8" s="89"/>
      <c r="F8" s="89"/>
      <c r="G8" s="89"/>
      <c r="H8" s="87"/>
      <c r="I8" s="87"/>
    </row>
    <row r="9" spans="1:9" x14ac:dyDescent="0.25">
      <c r="A9" s="90"/>
      <c r="B9" s="90"/>
      <c r="C9" s="90"/>
      <c r="D9" s="91"/>
      <c r="E9" s="90"/>
      <c r="F9" s="90"/>
      <c r="G9" s="90"/>
      <c r="H9" s="90" t="s">
        <v>285</v>
      </c>
      <c r="I9" s="90"/>
    </row>
    <row r="10" spans="1:9" x14ac:dyDescent="0.25">
      <c r="A10" s="90"/>
      <c r="B10" s="90"/>
      <c r="C10" s="90"/>
      <c r="D10" s="90"/>
      <c r="E10" s="90"/>
      <c r="F10" s="90"/>
      <c r="G10" s="90"/>
      <c r="H10" s="90"/>
      <c r="I10" s="90"/>
    </row>
    <row r="11" spans="1:9" x14ac:dyDescent="0.25">
      <c r="A11" s="90" t="s">
        <v>286</v>
      </c>
      <c r="B11" s="90"/>
      <c r="C11" s="90"/>
      <c r="D11" s="90"/>
      <c r="E11" s="90"/>
      <c r="F11" s="90"/>
      <c r="G11" s="90"/>
      <c r="H11" s="90"/>
      <c r="I11" s="90"/>
    </row>
    <row r="12" spans="1:9" x14ac:dyDescent="0.25">
      <c r="A12" s="90" t="s">
        <v>287</v>
      </c>
      <c r="B12" s="90"/>
      <c r="C12" s="90"/>
      <c r="D12" s="90"/>
      <c r="E12" s="90"/>
      <c r="F12" s="90"/>
      <c r="G12" s="90"/>
      <c r="H12" s="90"/>
      <c r="I12" s="90"/>
    </row>
    <row r="13" spans="1:9" x14ac:dyDescent="0.25">
      <c r="A13" s="90" t="s">
        <v>288</v>
      </c>
      <c r="B13" s="90"/>
      <c r="C13" s="90"/>
      <c r="D13" s="90"/>
      <c r="E13" s="90"/>
      <c r="F13" s="90"/>
      <c r="G13" s="90"/>
      <c r="H13" s="90"/>
      <c r="I13" s="90"/>
    </row>
    <row r="14" spans="1:9" x14ac:dyDescent="0.25">
      <c r="A14" s="90" t="s">
        <v>289</v>
      </c>
      <c r="B14" s="90"/>
      <c r="C14" s="90"/>
      <c r="D14" s="90"/>
      <c r="E14" s="90"/>
      <c r="F14" s="90"/>
      <c r="G14" s="90"/>
      <c r="H14" s="90"/>
      <c r="I14" s="90"/>
    </row>
    <row r="15" spans="1:9" x14ac:dyDescent="0.25">
      <c r="A15" s="90"/>
      <c r="B15" s="90"/>
      <c r="C15" s="90"/>
      <c r="D15" s="90"/>
      <c r="E15" s="90"/>
      <c r="F15" s="90"/>
      <c r="G15" s="90"/>
      <c r="H15" s="90"/>
      <c r="I15" s="90"/>
    </row>
    <row r="16" spans="1:9" x14ac:dyDescent="0.25">
      <c r="A16" s="92"/>
      <c r="B16" s="93"/>
      <c r="C16" s="93"/>
      <c r="D16" s="93"/>
      <c r="E16" s="175" t="s">
        <v>290</v>
      </c>
      <c r="F16" s="176"/>
      <c r="G16" s="93"/>
      <c r="H16" s="175" t="s">
        <v>291</v>
      </c>
      <c r="I16" s="176"/>
    </row>
    <row r="17" spans="1:9" x14ac:dyDescent="0.25">
      <c r="A17" s="94" t="s">
        <v>292</v>
      </c>
      <c r="B17" s="95" t="s">
        <v>293</v>
      </c>
      <c r="C17" s="95" t="s">
        <v>294</v>
      </c>
      <c r="D17" s="95" t="s">
        <v>295</v>
      </c>
      <c r="E17" s="96"/>
      <c r="F17" s="97"/>
      <c r="G17" s="95" t="s">
        <v>7</v>
      </c>
      <c r="H17" s="177" t="s">
        <v>296</v>
      </c>
      <c r="I17" s="178"/>
    </row>
    <row r="18" spans="1:9" x14ac:dyDescent="0.25">
      <c r="A18" s="96"/>
      <c r="B18" s="98"/>
      <c r="C18" s="98"/>
      <c r="D18" s="98"/>
      <c r="E18" s="99" t="s">
        <v>297</v>
      </c>
      <c r="F18" s="99" t="s">
        <v>298</v>
      </c>
      <c r="G18" s="98"/>
      <c r="H18" s="99" t="s">
        <v>299</v>
      </c>
      <c r="I18" s="99" t="s">
        <v>300</v>
      </c>
    </row>
    <row r="19" spans="1:9" x14ac:dyDescent="0.25">
      <c r="A19" s="100" t="s">
        <v>301</v>
      </c>
      <c r="B19" s="100" t="s">
        <v>302</v>
      </c>
      <c r="C19" s="100" t="s">
        <v>303</v>
      </c>
      <c r="D19" s="100" t="s">
        <v>304</v>
      </c>
      <c r="E19" s="100" t="s">
        <v>305</v>
      </c>
      <c r="F19" s="100" t="s">
        <v>306</v>
      </c>
      <c r="G19" s="100" t="s">
        <v>307</v>
      </c>
      <c r="H19" s="100" t="s">
        <v>308</v>
      </c>
      <c r="I19" s="100" t="s">
        <v>309</v>
      </c>
    </row>
    <row r="20" spans="1:9" ht="67.5" x14ac:dyDescent="0.25">
      <c r="A20" s="101">
        <v>1</v>
      </c>
      <c r="B20" s="102">
        <v>525113</v>
      </c>
      <c r="C20" s="103" t="s">
        <v>372</v>
      </c>
      <c r="D20" s="103" t="s">
        <v>373</v>
      </c>
      <c r="E20" s="104">
        <v>43923</v>
      </c>
      <c r="F20" s="105"/>
      <c r="G20" s="106">
        <v>1000000</v>
      </c>
      <c r="H20" s="106">
        <v>0</v>
      </c>
      <c r="I20" s="106">
        <v>100000</v>
      </c>
    </row>
    <row r="21" spans="1:9" ht="67.5" x14ac:dyDescent="0.25">
      <c r="A21" s="107">
        <v>2</v>
      </c>
      <c r="B21" s="108"/>
      <c r="C21" s="103" t="s">
        <v>372</v>
      </c>
      <c r="D21" s="103" t="s">
        <v>374</v>
      </c>
      <c r="E21" s="115">
        <v>43893</v>
      </c>
      <c r="F21" s="105"/>
      <c r="G21" s="106">
        <v>3000000</v>
      </c>
      <c r="H21" s="106">
        <v>0</v>
      </c>
      <c r="I21" s="106">
        <v>300000</v>
      </c>
    </row>
    <row r="22" spans="1:9" ht="67.5" x14ac:dyDescent="0.25">
      <c r="A22" s="107">
        <v>3</v>
      </c>
      <c r="B22" s="108"/>
      <c r="C22" s="103" t="s">
        <v>372</v>
      </c>
      <c r="D22" s="103" t="s">
        <v>375</v>
      </c>
      <c r="E22" s="115">
        <v>43986</v>
      </c>
      <c r="F22" s="105"/>
      <c r="G22" s="106">
        <v>2600000</v>
      </c>
      <c r="H22" s="106">
        <v>0</v>
      </c>
      <c r="I22" s="106">
        <v>260000</v>
      </c>
    </row>
    <row r="23" spans="1:9" ht="67.5" x14ac:dyDescent="0.25">
      <c r="A23" s="107">
        <v>4</v>
      </c>
      <c r="B23" s="108"/>
      <c r="C23" s="103" t="s">
        <v>372</v>
      </c>
      <c r="D23" s="103" t="s">
        <v>376</v>
      </c>
      <c r="E23" s="115">
        <v>43926</v>
      </c>
      <c r="F23" s="105"/>
      <c r="G23" s="106">
        <v>2400000</v>
      </c>
      <c r="H23" s="106">
        <v>0</v>
      </c>
      <c r="I23" s="106">
        <v>240000</v>
      </c>
    </row>
    <row r="24" spans="1:9" ht="78.75" x14ac:dyDescent="0.25">
      <c r="A24" s="107">
        <v>5</v>
      </c>
      <c r="B24" s="108"/>
      <c r="C24" s="103" t="s">
        <v>377</v>
      </c>
      <c r="D24" s="103" t="s">
        <v>378</v>
      </c>
      <c r="E24" s="115">
        <v>43923</v>
      </c>
      <c r="F24" s="105"/>
      <c r="G24" s="106">
        <v>1400000</v>
      </c>
      <c r="H24" s="106">
        <v>0</v>
      </c>
      <c r="I24" s="106">
        <v>140000</v>
      </c>
    </row>
    <row r="25" spans="1:9" ht="78.75" x14ac:dyDescent="0.25">
      <c r="A25" s="107">
        <v>6</v>
      </c>
      <c r="B25" s="108"/>
      <c r="C25" s="103" t="s">
        <v>377</v>
      </c>
      <c r="D25" s="103" t="s">
        <v>379</v>
      </c>
      <c r="E25" s="115">
        <v>43893</v>
      </c>
      <c r="F25" s="105"/>
      <c r="G25" s="106">
        <v>2000000</v>
      </c>
      <c r="H25" s="106">
        <v>0</v>
      </c>
      <c r="I25" s="106">
        <v>200000</v>
      </c>
    </row>
    <row r="26" spans="1:9" ht="78.75" x14ac:dyDescent="0.25">
      <c r="A26" s="107">
        <v>7</v>
      </c>
      <c r="B26" s="108"/>
      <c r="C26" s="103" t="s">
        <v>377</v>
      </c>
      <c r="D26" s="103" t="s">
        <v>380</v>
      </c>
      <c r="E26" s="115">
        <v>43986</v>
      </c>
      <c r="F26" s="105"/>
      <c r="G26" s="106">
        <v>2200000</v>
      </c>
      <c r="H26" s="106">
        <v>0</v>
      </c>
      <c r="I26" s="106">
        <v>220000</v>
      </c>
    </row>
    <row r="27" spans="1:9" ht="78.75" x14ac:dyDescent="0.25">
      <c r="A27" s="107">
        <v>8</v>
      </c>
      <c r="B27" s="108"/>
      <c r="C27" s="103" t="s">
        <v>377</v>
      </c>
      <c r="D27" s="103" t="s">
        <v>381</v>
      </c>
      <c r="E27" s="115">
        <v>43926</v>
      </c>
      <c r="F27" s="105"/>
      <c r="G27" s="106">
        <v>2200000</v>
      </c>
      <c r="H27" s="106">
        <v>0</v>
      </c>
      <c r="I27" s="106">
        <v>220000</v>
      </c>
    </row>
    <row r="28" spans="1:9" ht="67.5" x14ac:dyDescent="0.25">
      <c r="A28" s="107">
        <v>9</v>
      </c>
      <c r="B28" s="108"/>
      <c r="C28" s="103" t="s">
        <v>382</v>
      </c>
      <c r="D28" s="103" t="s">
        <v>383</v>
      </c>
      <c r="E28" s="115">
        <v>43923</v>
      </c>
      <c r="F28" s="105"/>
      <c r="G28" s="106">
        <v>1600000</v>
      </c>
      <c r="H28" s="106">
        <v>0</v>
      </c>
      <c r="I28" s="106">
        <v>160000</v>
      </c>
    </row>
    <row r="29" spans="1:9" x14ac:dyDescent="0.25">
      <c r="A29" s="117"/>
      <c r="B29" s="107" t="s">
        <v>47</v>
      </c>
      <c r="C29" s="118"/>
      <c r="D29" s="101"/>
      <c r="E29" s="120"/>
      <c r="F29" s="105"/>
      <c r="G29" s="106">
        <f>SUM(G20:G28)</f>
        <v>18400000</v>
      </c>
      <c r="H29" s="106">
        <f>SUM(H20:H20)</f>
        <v>0</v>
      </c>
      <c r="I29" s="106">
        <f>SUM(I20:I28)</f>
        <v>1840000</v>
      </c>
    </row>
    <row r="30" spans="1:9" x14ac:dyDescent="0.25">
      <c r="A30" s="121"/>
      <c r="B30" s="109"/>
      <c r="C30" s="109"/>
      <c r="D30" s="109"/>
      <c r="E30" s="122"/>
      <c r="F30" s="113"/>
      <c r="G30" s="114"/>
      <c r="H30" s="114"/>
      <c r="I30" s="114"/>
    </row>
    <row r="31" spans="1:9" x14ac:dyDescent="0.25">
      <c r="A31" s="90"/>
      <c r="B31" s="90"/>
      <c r="C31" s="90"/>
      <c r="D31" s="90"/>
      <c r="E31" s="90"/>
      <c r="F31" s="90"/>
      <c r="G31" s="90"/>
      <c r="H31" s="90"/>
      <c r="I31" s="90"/>
    </row>
    <row r="32" spans="1:9" x14ac:dyDescent="0.25">
      <c r="A32" s="90"/>
      <c r="B32" s="90"/>
      <c r="C32" s="90"/>
      <c r="D32" s="90"/>
      <c r="E32" s="90"/>
      <c r="F32" s="90"/>
      <c r="G32" s="90"/>
      <c r="H32" s="90"/>
      <c r="I32" s="90"/>
    </row>
    <row r="33" spans="1:9" x14ac:dyDescent="0.25">
      <c r="A33" s="117"/>
      <c r="B33" s="107" t="s">
        <v>366</v>
      </c>
      <c r="C33" s="118"/>
      <c r="D33" s="124"/>
      <c r="E33" s="124"/>
      <c r="F33" s="124"/>
      <c r="G33" s="106">
        <v>18400000</v>
      </c>
      <c r="H33" s="106">
        <f>SUM(H24:H24)</f>
        <v>0</v>
      </c>
      <c r="I33" s="106">
        <v>1840000</v>
      </c>
    </row>
    <row r="34" spans="1:9" ht="67.5" x14ac:dyDescent="0.25">
      <c r="A34" s="107">
        <v>10</v>
      </c>
      <c r="B34" s="108"/>
      <c r="C34" s="103" t="s">
        <v>382</v>
      </c>
      <c r="D34" s="103" t="s">
        <v>384</v>
      </c>
      <c r="E34" s="115">
        <v>43893</v>
      </c>
      <c r="F34" s="105"/>
      <c r="G34" s="106">
        <v>5200000</v>
      </c>
      <c r="H34" s="106">
        <v>0</v>
      </c>
      <c r="I34" s="106">
        <v>520000</v>
      </c>
    </row>
    <row r="35" spans="1:9" ht="67.5" x14ac:dyDescent="0.25">
      <c r="A35" s="107">
        <v>11</v>
      </c>
      <c r="B35" s="108"/>
      <c r="C35" s="103" t="s">
        <v>382</v>
      </c>
      <c r="D35" s="103" t="s">
        <v>385</v>
      </c>
      <c r="E35" s="115">
        <v>43986</v>
      </c>
      <c r="F35" s="105"/>
      <c r="G35" s="106">
        <v>2600000</v>
      </c>
      <c r="H35" s="106">
        <v>0</v>
      </c>
      <c r="I35" s="106">
        <v>360000</v>
      </c>
    </row>
    <row r="36" spans="1:9" ht="78.75" x14ac:dyDescent="0.25">
      <c r="A36" s="107">
        <v>12</v>
      </c>
      <c r="B36" s="108"/>
      <c r="C36" s="103" t="s">
        <v>386</v>
      </c>
      <c r="D36" s="103" t="s">
        <v>387</v>
      </c>
      <c r="E36" s="115">
        <v>43923</v>
      </c>
      <c r="F36" s="105"/>
      <c r="G36" s="106">
        <v>1200000</v>
      </c>
      <c r="H36" s="106">
        <v>0</v>
      </c>
      <c r="I36" s="106">
        <v>120000</v>
      </c>
    </row>
    <row r="37" spans="1:9" ht="78.75" x14ac:dyDescent="0.25">
      <c r="A37" s="107">
        <v>13</v>
      </c>
      <c r="B37" s="108"/>
      <c r="C37" s="103" t="s">
        <v>386</v>
      </c>
      <c r="D37" s="103" t="s">
        <v>388</v>
      </c>
      <c r="E37" s="115">
        <v>43893</v>
      </c>
      <c r="F37" s="105"/>
      <c r="G37" s="106">
        <v>3400000</v>
      </c>
      <c r="H37" s="106">
        <v>0</v>
      </c>
      <c r="I37" s="106">
        <v>380000</v>
      </c>
    </row>
    <row r="38" spans="1:9" ht="78.75" x14ac:dyDescent="0.25">
      <c r="A38" s="107">
        <v>14</v>
      </c>
      <c r="B38" s="108"/>
      <c r="C38" s="103" t="s">
        <v>382</v>
      </c>
      <c r="D38" s="103" t="s">
        <v>389</v>
      </c>
      <c r="E38" s="115">
        <v>43986</v>
      </c>
      <c r="F38" s="105"/>
      <c r="G38" s="106">
        <v>4000000</v>
      </c>
      <c r="H38" s="106">
        <v>0</v>
      </c>
      <c r="I38" s="106">
        <v>40000</v>
      </c>
    </row>
    <row r="39" spans="1:9" ht="78.75" x14ac:dyDescent="0.25">
      <c r="A39" s="107">
        <v>15</v>
      </c>
      <c r="B39" s="108"/>
      <c r="C39" s="103" t="s">
        <v>390</v>
      </c>
      <c r="D39" s="103" t="s">
        <v>391</v>
      </c>
      <c r="E39" s="115">
        <v>43926</v>
      </c>
      <c r="F39" s="105"/>
      <c r="G39" s="106">
        <v>800000</v>
      </c>
      <c r="H39" s="106">
        <v>0</v>
      </c>
      <c r="I39" s="106">
        <v>80000</v>
      </c>
    </row>
    <row r="40" spans="1:9" x14ac:dyDescent="0.25">
      <c r="A40" s="124"/>
      <c r="B40" s="125" t="s">
        <v>347</v>
      </c>
      <c r="C40" s="124"/>
      <c r="D40" s="124"/>
      <c r="E40" s="124"/>
      <c r="F40" s="124"/>
      <c r="G40" s="126">
        <f>SUM(G33:G39)</f>
        <v>35600000</v>
      </c>
      <c r="H40" s="106">
        <v>0</v>
      </c>
      <c r="I40" s="106">
        <f>SUM(I33:I39)</f>
        <v>3340000</v>
      </c>
    </row>
    <row r="42" spans="1:9" x14ac:dyDescent="0.25">
      <c r="A42" s="90" t="s">
        <v>348</v>
      </c>
      <c r="B42" s="90"/>
      <c r="C42" s="90"/>
      <c r="D42" s="90"/>
      <c r="E42" s="90"/>
      <c r="F42" s="90"/>
      <c r="G42" s="90"/>
      <c r="H42" s="90"/>
      <c r="I42" s="90"/>
    </row>
    <row r="43" spans="1:9" x14ac:dyDescent="0.25">
      <c r="A43" s="90" t="s">
        <v>349</v>
      </c>
      <c r="B43" s="90"/>
      <c r="C43" s="90"/>
      <c r="D43" s="90"/>
      <c r="E43" s="90"/>
      <c r="F43" s="90"/>
      <c r="G43" s="90"/>
      <c r="H43" s="90"/>
      <c r="I43" s="90"/>
    </row>
    <row r="44" spans="1:9" x14ac:dyDescent="0.25">
      <c r="A44" s="90"/>
      <c r="B44" s="90"/>
      <c r="C44" s="90"/>
      <c r="D44" s="90"/>
      <c r="E44" s="90"/>
      <c r="F44" s="90"/>
      <c r="G44" s="90"/>
      <c r="H44" s="90"/>
      <c r="I44" s="90"/>
    </row>
    <row r="45" spans="1:9" x14ac:dyDescent="0.25">
      <c r="A45" s="90" t="s">
        <v>350</v>
      </c>
      <c r="B45" s="90"/>
      <c r="C45" s="90"/>
      <c r="D45" s="90"/>
      <c r="E45" s="90"/>
      <c r="F45" s="90"/>
      <c r="G45" s="90"/>
      <c r="H45" s="90"/>
      <c r="I45" s="90"/>
    </row>
    <row r="46" spans="1:9" x14ac:dyDescent="0.25">
      <c r="A46" s="90" t="s">
        <v>351</v>
      </c>
      <c r="B46" s="90"/>
      <c r="C46" s="90"/>
      <c r="D46" s="90"/>
      <c r="E46" s="90"/>
      <c r="F46" s="90"/>
      <c r="G46" s="180" t="s">
        <v>352</v>
      </c>
      <c r="H46" s="180"/>
      <c r="I46" s="180"/>
    </row>
    <row r="47" spans="1:9" x14ac:dyDescent="0.25">
      <c r="A47" s="90"/>
      <c r="B47" s="90"/>
      <c r="C47" s="90"/>
      <c r="D47" s="90"/>
      <c r="E47" s="90"/>
      <c r="F47" s="90"/>
      <c r="G47" s="90"/>
      <c r="H47" s="90"/>
      <c r="I47" s="90"/>
    </row>
    <row r="48" spans="1:9" x14ac:dyDescent="0.25">
      <c r="A48" s="90"/>
      <c r="B48" s="90"/>
      <c r="C48" s="90"/>
      <c r="D48" s="90"/>
      <c r="E48" s="90"/>
      <c r="F48" s="90"/>
      <c r="G48" s="90"/>
      <c r="H48" s="90"/>
      <c r="I48" s="90"/>
    </row>
    <row r="49" spans="1:9" x14ac:dyDescent="0.25">
      <c r="A49" s="127" t="s">
        <v>353</v>
      </c>
      <c r="B49" s="127"/>
      <c r="C49" s="127"/>
      <c r="D49" s="90"/>
      <c r="E49" s="90"/>
      <c r="F49" s="90"/>
      <c r="G49" s="179" t="s">
        <v>354</v>
      </c>
      <c r="H49" s="179"/>
      <c r="I49" s="179"/>
    </row>
    <row r="50" spans="1:9" x14ac:dyDescent="0.25">
      <c r="A50" s="90" t="s">
        <v>355</v>
      </c>
      <c r="B50" s="90"/>
      <c r="C50" s="90"/>
      <c r="D50" s="90"/>
      <c r="E50" s="90"/>
      <c r="F50" s="90"/>
      <c r="G50" s="180" t="s">
        <v>356</v>
      </c>
      <c r="H50" s="180"/>
      <c r="I50" s="180"/>
    </row>
    <row r="51" spans="1:9" x14ac:dyDescent="0.25">
      <c r="A51" s="90"/>
      <c r="B51" s="90"/>
      <c r="C51" s="90"/>
      <c r="D51" s="90"/>
      <c r="E51" s="90"/>
      <c r="F51" s="90"/>
      <c r="G51" s="90"/>
      <c r="H51" s="90"/>
      <c r="I51" s="90"/>
    </row>
  </sheetData>
  <mergeCells count="8">
    <mergeCell ref="G49:I49"/>
    <mergeCell ref="G50:I50"/>
    <mergeCell ref="A2:I2"/>
    <mergeCell ref="A3:I3"/>
    <mergeCell ref="E16:F16"/>
    <mergeCell ref="H16:I16"/>
    <mergeCell ref="H17:I17"/>
    <mergeCell ref="G46:I4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2:I38"/>
  <sheetViews>
    <sheetView topLeftCell="A27" workbookViewId="0">
      <selection activeCell="M23" sqref="M23"/>
    </sheetView>
  </sheetViews>
  <sheetFormatPr defaultRowHeight="15" x14ac:dyDescent="0.25"/>
  <cols>
    <col min="1" max="1" width="4.85546875" customWidth="1"/>
    <col min="3" max="3" width="10.7109375" customWidth="1"/>
    <col min="4" max="4" width="23.28515625" customWidth="1"/>
    <col min="7" max="7" width="11.85546875" customWidth="1"/>
    <col min="8" max="8" width="10.140625" customWidth="1"/>
    <col min="9" max="9" width="10.28515625" customWidth="1"/>
  </cols>
  <sheetData>
    <row r="2" spans="1:9" x14ac:dyDescent="0.25">
      <c r="A2" s="181" t="s">
        <v>275</v>
      </c>
      <c r="B2" s="181"/>
      <c r="C2" s="181"/>
      <c r="D2" s="181"/>
      <c r="E2" s="181"/>
      <c r="F2" s="181"/>
      <c r="G2" s="181"/>
      <c r="H2" s="181"/>
      <c r="I2" s="181"/>
    </row>
    <row r="3" spans="1:9" x14ac:dyDescent="0.25">
      <c r="A3" s="182" t="s">
        <v>276</v>
      </c>
      <c r="B3" s="182"/>
      <c r="C3" s="182"/>
      <c r="D3" s="182"/>
      <c r="E3" s="182"/>
      <c r="F3" s="182"/>
      <c r="G3" s="182"/>
      <c r="H3" s="182"/>
      <c r="I3" s="182"/>
    </row>
    <row r="4" spans="1:9" x14ac:dyDescent="0.25">
      <c r="A4" s="87"/>
      <c r="B4" s="87"/>
      <c r="C4" s="87"/>
      <c r="D4" s="87"/>
      <c r="E4" s="87"/>
      <c r="F4" s="87"/>
      <c r="G4" s="87"/>
      <c r="H4" s="87"/>
      <c r="I4" s="87"/>
    </row>
    <row r="5" spans="1:9" x14ac:dyDescent="0.25">
      <c r="A5" s="88">
        <v>1</v>
      </c>
      <c r="B5" s="89" t="s">
        <v>277</v>
      </c>
      <c r="C5" s="89"/>
      <c r="D5" s="89" t="s">
        <v>278</v>
      </c>
      <c r="E5" s="89"/>
      <c r="F5" s="89"/>
      <c r="G5" s="89"/>
      <c r="H5" s="87"/>
      <c r="I5" s="87"/>
    </row>
    <row r="6" spans="1:9" x14ac:dyDescent="0.25">
      <c r="A6" s="88">
        <v>2</v>
      </c>
      <c r="B6" s="89" t="s">
        <v>279</v>
      </c>
      <c r="C6" s="89"/>
      <c r="D6" s="89" t="s">
        <v>280</v>
      </c>
      <c r="E6" s="89"/>
      <c r="F6" s="89"/>
      <c r="G6" s="89"/>
      <c r="H6" s="87"/>
      <c r="I6" s="87"/>
    </row>
    <row r="7" spans="1:9" x14ac:dyDescent="0.25">
      <c r="A7" s="88">
        <v>3</v>
      </c>
      <c r="B7" s="89" t="s">
        <v>281</v>
      </c>
      <c r="C7" s="89"/>
      <c r="D7" s="89" t="s">
        <v>282</v>
      </c>
      <c r="E7" s="89"/>
      <c r="F7" s="89"/>
      <c r="G7" s="89"/>
      <c r="H7" s="87"/>
      <c r="I7" s="87"/>
    </row>
    <row r="8" spans="1:9" x14ac:dyDescent="0.25">
      <c r="A8" s="88">
        <v>4</v>
      </c>
      <c r="B8" s="89" t="s">
        <v>283</v>
      </c>
      <c r="C8" s="89"/>
      <c r="D8" s="89" t="s">
        <v>392</v>
      </c>
      <c r="E8" s="89"/>
      <c r="F8" s="89"/>
      <c r="G8" s="89"/>
      <c r="H8" s="87"/>
      <c r="I8" s="87"/>
    </row>
    <row r="9" spans="1:9" x14ac:dyDescent="0.25">
      <c r="A9" s="90"/>
      <c r="B9" s="90"/>
      <c r="C9" s="90"/>
      <c r="D9" s="91"/>
      <c r="E9" s="90"/>
      <c r="F9" s="90"/>
      <c r="G9" s="90"/>
      <c r="H9" s="90" t="s">
        <v>285</v>
      </c>
      <c r="I9" s="90"/>
    </row>
    <row r="10" spans="1:9" x14ac:dyDescent="0.25">
      <c r="A10" s="90"/>
      <c r="B10" s="90"/>
      <c r="C10" s="90"/>
      <c r="D10" s="90"/>
      <c r="E10" s="90"/>
      <c r="F10" s="90"/>
      <c r="G10" s="90"/>
      <c r="H10" s="90"/>
      <c r="I10" s="90"/>
    </row>
    <row r="11" spans="1:9" x14ac:dyDescent="0.25">
      <c r="A11" s="90" t="s">
        <v>286</v>
      </c>
      <c r="B11" s="90"/>
      <c r="C11" s="90"/>
      <c r="D11" s="90"/>
      <c r="E11" s="90"/>
      <c r="F11" s="90"/>
      <c r="G11" s="90"/>
      <c r="H11" s="90"/>
      <c r="I11" s="90"/>
    </row>
    <row r="12" spans="1:9" x14ac:dyDescent="0.25">
      <c r="A12" s="90" t="s">
        <v>287</v>
      </c>
      <c r="B12" s="90"/>
      <c r="C12" s="90"/>
      <c r="D12" s="90"/>
      <c r="E12" s="90"/>
      <c r="F12" s="90"/>
      <c r="G12" s="90"/>
      <c r="H12" s="90"/>
      <c r="I12" s="90"/>
    </row>
    <row r="13" spans="1:9" x14ac:dyDescent="0.25">
      <c r="A13" s="90" t="s">
        <v>288</v>
      </c>
      <c r="B13" s="90"/>
      <c r="C13" s="90"/>
      <c r="D13" s="90"/>
      <c r="E13" s="90"/>
      <c r="F13" s="90"/>
      <c r="G13" s="90"/>
      <c r="H13" s="90"/>
      <c r="I13" s="90"/>
    </row>
    <row r="14" spans="1:9" x14ac:dyDescent="0.25">
      <c r="A14" s="90" t="s">
        <v>289</v>
      </c>
      <c r="B14" s="90"/>
      <c r="C14" s="90"/>
      <c r="D14" s="90"/>
      <c r="E14" s="90"/>
      <c r="F14" s="90"/>
      <c r="G14" s="90"/>
      <c r="H14" s="90"/>
      <c r="I14" s="90"/>
    </row>
    <row r="15" spans="1:9" x14ac:dyDescent="0.25">
      <c r="A15" s="90"/>
      <c r="B15" s="90"/>
      <c r="C15" s="90"/>
      <c r="D15" s="90"/>
      <c r="E15" s="90"/>
      <c r="F15" s="90"/>
      <c r="G15" s="90"/>
      <c r="H15" s="90"/>
      <c r="I15" s="90"/>
    </row>
    <row r="16" spans="1:9" x14ac:dyDescent="0.25">
      <c r="A16" s="92"/>
      <c r="B16" s="93"/>
      <c r="C16" s="93"/>
      <c r="D16" s="93"/>
      <c r="E16" s="175" t="s">
        <v>290</v>
      </c>
      <c r="F16" s="176"/>
      <c r="G16" s="93"/>
      <c r="H16" s="175" t="s">
        <v>291</v>
      </c>
      <c r="I16" s="176"/>
    </row>
    <row r="17" spans="1:9" x14ac:dyDescent="0.25">
      <c r="A17" s="94" t="s">
        <v>292</v>
      </c>
      <c r="B17" s="95" t="s">
        <v>293</v>
      </c>
      <c r="C17" s="95" t="s">
        <v>294</v>
      </c>
      <c r="D17" s="95" t="s">
        <v>295</v>
      </c>
      <c r="E17" s="96"/>
      <c r="F17" s="97"/>
      <c r="G17" s="95" t="s">
        <v>7</v>
      </c>
      <c r="H17" s="177" t="s">
        <v>296</v>
      </c>
      <c r="I17" s="178"/>
    </row>
    <row r="18" spans="1:9" x14ac:dyDescent="0.25">
      <c r="A18" s="96"/>
      <c r="B18" s="98"/>
      <c r="C18" s="98"/>
      <c r="D18" s="98"/>
      <c r="E18" s="99" t="s">
        <v>297</v>
      </c>
      <c r="F18" s="99" t="s">
        <v>298</v>
      </c>
      <c r="G18" s="98"/>
      <c r="H18" s="99" t="s">
        <v>299</v>
      </c>
      <c r="I18" s="99" t="s">
        <v>300</v>
      </c>
    </row>
    <row r="19" spans="1:9" x14ac:dyDescent="0.25">
      <c r="A19" s="100" t="s">
        <v>301</v>
      </c>
      <c r="B19" s="100" t="s">
        <v>302</v>
      </c>
      <c r="C19" s="100" t="s">
        <v>303</v>
      </c>
      <c r="D19" s="100" t="s">
        <v>304</v>
      </c>
      <c r="E19" s="100" t="s">
        <v>305</v>
      </c>
      <c r="F19" s="100" t="s">
        <v>306</v>
      </c>
      <c r="G19" s="100" t="s">
        <v>307</v>
      </c>
      <c r="H19" s="100" t="s">
        <v>308</v>
      </c>
      <c r="I19" s="100" t="s">
        <v>309</v>
      </c>
    </row>
    <row r="20" spans="1:9" ht="67.5" x14ac:dyDescent="0.25">
      <c r="A20" s="101">
        <v>1</v>
      </c>
      <c r="B20" s="102">
        <v>525115</v>
      </c>
      <c r="C20" s="103" t="s">
        <v>372</v>
      </c>
      <c r="D20" s="103" t="s">
        <v>393</v>
      </c>
      <c r="E20" s="104">
        <v>43923</v>
      </c>
      <c r="F20" s="105"/>
      <c r="G20" s="106">
        <v>1000000</v>
      </c>
      <c r="H20" s="106">
        <v>0</v>
      </c>
      <c r="I20" s="106">
        <v>0</v>
      </c>
    </row>
    <row r="21" spans="1:9" ht="67.5" x14ac:dyDescent="0.25">
      <c r="A21" s="107">
        <v>2</v>
      </c>
      <c r="B21" s="108"/>
      <c r="C21" s="103" t="s">
        <v>372</v>
      </c>
      <c r="D21" s="103" t="s">
        <v>394</v>
      </c>
      <c r="E21" s="115">
        <v>43893</v>
      </c>
      <c r="F21" s="105"/>
      <c r="G21" s="106">
        <v>1300000</v>
      </c>
      <c r="H21" s="106">
        <v>0</v>
      </c>
      <c r="I21" s="106">
        <v>0</v>
      </c>
    </row>
    <row r="22" spans="1:9" ht="67.5" x14ac:dyDescent="0.25">
      <c r="A22" s="161">
        <v>3</v>
      </c>
      <c r="B22" s="162"/>
      <c r="C22" s="163" t="s">
        <v>372</v>
      </c>
      <c r="D22" s="163" t="s">
        <v>395</v>
      </c>
      <c r="E22" s="164">
        <v>43986</v>
      </c>
      <c r="F22" s="165"/>
      <c r="G22" s="166">
        <v>1100000</v>
      </c>
      <c r="H22" s="166">
        <v>0</v>
      </c>
      <c r="I22" s="166">
        <v>0</v>
      </c>
    </row>
    <row r="23" spans="1:9" ht="56.25" x14ac:dyDescent="0.25">
      <c r="A23" s="107">
        <v>4</v>
      </c>
      <c r="B23" s="108"/>
      <c r="C23" s="103" t="s">
        <v>396</v>
      </c>
      <c r="D23" s="103" t="s">
        <v>397</v>
      </c>
      <c r="E23" s="115">
        <v>43923</v>
      </c>
      <c r="F23" s="105"/>
      <c r="G23" s="106">
        <v>500000</v>
      </c>
      <c r="H23" s="106">
        <v>0</v>
      </c>
      <c r="I23" s="106">
        <v>0</v>
      </c>
    </row>
    <row r="24" spans="1:9" ht="56.25" x14ac:dyDescent="0.25">
      <c r="A24" s="107">
        <v>5</v>
      </c>
      <c r="B24" s="108"/>
      <c r="C24" s="103" t="s">
        <v>396</v>
      </c>
      <c r="D24" s="103" t="s">
        <v>398</v>
      </c>
      <c r="E24" s="115">
        <v>43893</v>
      </c>
      <c r="F24" s="105"/>
      <c r="G24" s="106">
        <v>600000</v>
      </c>
      <c r="H24" s="106">
        <v>0</v>
      </c>
      <c r="I24" s="106">
        <v>0</v>
      </c>
    </row>
    <row r="25" spans="1:9" ht="56.25" x14ac:dyDescent="0.25">
      <c r="A25" s="107">
        <v>6</v>
      </c>
      <c r="B25" s="108"/>
      <c r="C25" s="103" t="s">
        <v>396</v>
      </c>
      <c r="D25" s="103" t="s">
        <v>399</v>
      </c>
      <c r="E25" s="115">
        <v>43986</v>
      </c>
      <c r="F25" s="105"/>
      <c r="G25" s="106">
        <v>700000</v>
      </c>
      <c r="H25" s="106">
        <v>0</v>
      </c>
      <c r="I25" s="106">
        <v>0</v>
      </c>
    </row>
    <row r="26" spans="1:9" ht="78.75" x14ac:dyDescent="0.25">
      <c r="A26" s="107">
        <v>7</v>
      </c>
      <c r="B26" s="108"/>
      <c r="C26" s="103" t="s">
        <v>382</v>
      </c>
      <c r="D26" s="103" t="s">
        <v>400</v>
      </c>
      <c r="E26" s="115">
        <v>43923</v>
      </c>
      <c r="F26" s="105"/>
      <c r="G26" s="106">
        <v>800000</v>
      </c>
      <c r="H26" s="106">
        <v>0</v>
      </c>
      <c r="I26" s="106">
        <v>0</v>
      </c>
    </row>
    <row r="27" spans="1:9" ht="78.75" x14ac:dyDescent="0.25">
      <c r="A27" s="107">
        <v>8</v>
      </c>
      <c r="B27" s="108"/>
      <c r="C27" s="103" t="s">
        <v>382</v>
      </c>
      <c r="D27" s="103" t="s">
        <v>401</v>
      </c>
      <c r="E27" s="115">
        <v>43893</v>
      </c>
      <c r="F27" s="105"/>
      <c r="G27" s="106">
        <v>2100000</v>
      </c>
      <c r="H27" s="106">
        <v>0</v>
      </c>
      <c r="I27" s="106">
        <v>0</v>
      </c>
    </row>
    <row r="28" spans="1:9" ht="78.75" x14ac:dyDescent="0.25">
      <c r="A28" s="107">
        <v>9</v>
      </c>
      <c r="B28" s="108"/>
      <c r="C28" s="103" t="s">
        <v>382</v>
      </c>
      <c r="D28" s="103" t="s">
        <v>402</v>
      </c>
      <c r="E28" s="115">
        <v>43986</v>
      </c>
      <c r="F28" s="105"/>
      <c r="G28" s="106">
        <v>1200000</v>
      </c>
      <c r="H28" s="106">
        <v>0</v>
      </c>
      <c r="I28" s="106">
        <v>0</v>
      </c>
    </row>
    <row r="29" spans="1:9" x14ac:dyDescent="0.25">
      <c r="A29" s="101"/>
      <c r="B29" s="101" t="s">
        <v>347</v>
      </c>
      <c r="C29" s="103"/>
      <c r="D29" s="103"/>
      <c r="E29" s="104"/>
      <c r="F29" s="105"/>
      <c r="G29" s="106">
        <f>SUM(G20:G28)</f>
        <v>9300000</v>
      </c>
      <c r="H29" s="106">
        <v>0</v>
      </c>
      <c r="I29" s="106">
        <f>SUM(I20:I26)</f>
        <v>0</v>
      </c>
    </row>
    <row r="30" spans="1:9" x14ac:dyDescent="0.25">
      <c r="A30" s="89" t="s">
        <v>348</v>
      </c>
      <c r="B30" s="89"/>
      <c r="C30" s="89"/>
      <c r="D30" s="89"/>
      <c r="E30" s="89"/>
      <c r="F30" s="89"/>
      <c r="G30" s="89"/>
      <c r="H30" s="89"/>
      <c r="I30" s="89"/>
    </row>
    <row r="31" spans="1:9" x14ac:dyDescent="0.25">
      <c r="A31" s="89" t="s">
        <v>349</v>
      </c>
      <c r="B31" s="89"/>
      <c r="C31" s="89"/>
      <c r="D31" s="89"/>
      <c r="E31" s="89"/>
      <c r="F31" s="89"/>
      <c r="G31" s="89"/>
      <c r="H31" s="89"/>
      <c r="I31" s="89"/>
    </row>
    <row r="32" spans="1:9" x14ac:dyDescent="0.25">
      <c r="A32" s="89" t="s">
        <v>350</v>
      </c>
      <c r="B32" s="89"/>
      <c r="C32" s="89"/>
      <c r="D32" s="89"/>
      <c r="E32" s="89"/>
      <c r="F32" s="89"/>
      <c r="G32" s="89"/>
      <c r="H32" s="89"/>
      <c r="I32" s="89"/>
    </row>
    <row r="33" spans="1:9" x14ac:dyDescent="0.25">
      <c r="A33" s="89" t="s">
        <v>351</v>
      </c>
      <c r="B33" s="89"/>
      <c r="C33" s="89"/>
      <c r="D33" s="89"/>
      <c r="E33" s="89"/>
      <c r="F33" s="89"/>
      <c r="G33" s="173" t="s">
        <v>352</v>
      </c>
      <c r="H33" s="173"/>
      <c r="I33" s="173"/>
    </row>
    <row r="34" spans="1:9" x14ac:dyDescent="0.25">
      <c r="A34" s="89"/>
      <c r="B34" s="89"/>
      <c r="C34" s="89"/>
      <c r="D34" s="89"/>
      <c r="E34" s="89"/>
      <c r="F34" s="89"/>
      <c r="G34" s="89"/>
      <c r="H34" s="89"/>
      <c r="I34" s="89"/>
    </row>
    <row r="35" spans="1:9" x14ac:dyDescent="0.25">
      <c r="A35" s="89"/>
      <c r="B35" s="89"/>
      <c r="C35" s="89"/>
      <c r="D35" s="89"/>
      <c r="E35" s="89"/>
      <c r="F35" s="89"/>
      <c r="G35" s="89"/>
      <c r="H35" s="89"/>
      <c r="I35" s="89"/>
    </row>
    <row r="36" spans="1:9" x14ac:dyDescent="0.25">
      <c r="A36" s="116" t="s">
        <v>353</v>
      </c>
      <c r="B36" s="116"/>
      <c r="C36" s="116"/>
      <c r="D36" s="89"/>
      <c r="E36" s="89"/>
      <c r="F36" s="89"/>
      <c r="G36" s="172" t="s">
        <v>354</v>
      </c>
      <c r="H36" s="172"/>
      <c r="I36" s="172"/>
    </row>
    <row r="37" spans="1:9" x14ac:dyDescent="0.25">
      <c r="A37" s="89" t="s">
        <v>355</v>
      </c>
      <c r="B37" s="89"/>
      <c r="C37" s="89"/>
      <c r="D37" s="89"/>
      <c r="E37" s="89"/>
      <c r="F37" s="89"/>
      <c r="G37" s="173" t="s">
        <v>356</v>
      </c>
      <c r="H37" s="173"/>
      <c r="I37" s="173"/>
    </row>
    <row r="38" spans="1:9" x14ac:dyDescent="0.25">
      <c r="A38" s="89"/>
      <c r="B38" s="89"/>
      <c r="C38" s="89"/>
      <c r="D38" s="89"/>
      <c r="E38" s="89"/>
      <c r="F38" s="89"/>
      <c r="G38" s="89"/>
      <c r="H38" s="89"/>
      <c r="I38" s="89"/>
    </row>
  </sheetData>
  <mergeCells count="8">
    <mergeCell ref="G36:I36"/>
    <mergeCell ref="G37:I37"/>
    <mergeCell ref="A2:I2"/>
    <mergeCell ref="A3:I3"/>
    <mergeCell ref="E16:F16"/>
    <mergeCell ref="H16:I16"/>
    <mergeCell ref="H17:I17"/>
    <mergeCell ref="G33:I3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3"/>
  <sheetViews>
    <sheetView topLeftCell="A19" workbookViewId="0">
      <selection activeCell="L20" sqref="L20"/>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191" t="s">
        <v>275</v>
      </c>
      <c r="B1" s="191"/>
      <c r="C1" s="191"/>
      <c r="D1" s="191"/>
      <c r="E1" s="191"/>
      <c r="F1" s="191"/>
      <c r="G1" s="191"/>
      <c r="H1" s="191"/>
      <c r="I1" s="191"/>
    </row>
    <row r="2" spans="1:9" x14ac:dyDescent="0.25">
      <c r="A2" s="191" t="s">
        <v>403</v>
      </c>
      <c r="B2" s="191"/>
      <c r="C2" s="191"/>
      <c r="D2" s="191"/>
      <c r="E2" s="191"/>
      <c r="F2" s="191"/>
      <c r="G2" s="191"/>
      <c r="H2" s="191"/>
      <c r="I2" s="191"/>
    </row>
    <row r="3" spans="1:9" x14ac:dyDescent="0.25">
      <c r="A3" s="90"/>
      <c r="B3" s="90"/>
      <c r="C3" s="90"/>
      <c r="D3" s="90"/>
      <c r="E3" s="90"/>
      <c r="F3" s="90"/>
      <c r="G3" s="90"/>
      <c r="H3" s="90"/>
      <c r="I3" s="90"/>
    </row>
    <row r="4" spans="1:9" x14ac:dyDescent="0.25">
      <c r="A4" s="128">
        <v>1</v>
      </c>
      <c r="B4" s="90" t="s">
        <v>277</v>
      </c>
      <c r="C4" s="90"/>
      <c r="D4" s="87" t="s">
        <v>278</v>
      </c>
      <c r="E4" s="87"/>
      <c r="F4" s="87"/>
      <c r="G4" s="87"/>
      <c r="H4" s="90"/>
      <c r="I4" s="90"/>
    </row>
    <row r="5" spans="1:9" x14ac:dyDescent="0.25">
      <c r="A5" s="128">
        <v>2</v>
      </c>
      <c r="B5" s="90" t="s">
        <v>279</v>
      </c>
      <c r="C5" s="90"/>
      <c r="D5" s="87" t="s">
        <v>280</v>
      </c>
      <c r="E5" s="87"/>
      <c r="F5" s="87"/>
      <c r="G5" s="87"/>
      <c r="H5" s="90"/>
      <c r="I5" s="90"/>
    </row>
    <row r="6" spans="1:9" x14ac:dyDescent="0.25">
      <c r="A6" s="128">
        <v>3</v>
      </c>
      <c r="B6" s="90" t="s">
        <v>281</v>
      </c>
      <c r="C6" s="90"/>
      <c r="D6" s="87" t="s">
        <v>282</v>
      </c>
      <c r="E6" s="87"/>
      <c r="F6" s="87"/>
      <c r="G6" s="87"/>
      <c r="H6" s="90"/>
      <c r="I6" s="90"/>
    </row>
    <row r="7" spans="1:9" x14ac:dyDescent="0.25">
      <c r="A7" s="128">
        <v>4</v>
      </c>
      <c r="B7" s="90" t="s">
        <v>283</v>
      </c>
      <c r="C7" s="90"/>
      <c r="D7" s="87" t="s">
        <v>404</v>
      </c>
      <c r="E7" s="87"/>
      <c r="F7" s="87"/>
      <c r="G7" s="87"/>
      <c r="H7" s="90"/>
      <c r="I7" s="90"/>
    </row>
    <row r="8" spans="1:9" x14ac:dyDescent="0.25">
      <c r="A8" s="90"/>
      <c r="B8" s="90"/>
      <c r="C8" s="90"/>
      <c r="D8" s="90"/>
      <c r="E8" s="90"/>
      <c r="F8" s="90"/>
      <c r="G8" s="90"/>
      <c r="H8" s="192" t="s">
        <v>405</v>
      </c>
      <c r="I8" s="192"/>
    </row>
    <row r="9" spans="1:9" x14ac:dyDescent="0.25">
      <c r="A9" s="90"/>
      <c r="B9" s="90"/>
      <c r="C9" s="90"/>
      <c r="D9" s="90"/>
      <c r="E9" s="90"/>
      <c r="F9" s="90"/>
      <c r="G9" s="90"/>
      <c r="H9" s="90"/>
      <c r="I9" s="90"/>
    </row>
    <row r="10" spans="1:9" x14ac:dyDescent="0.25">
      <c r="A10" s="190" t="s">
        <v>406</v>
      </c>
      <c r="B10" s="190"/>
      <c r="C10" s="190"/>
      <c r="D10" s="190"/>
      <c r="E10" s="190"/>
      <c r="F10" s="190"/>
      <c r="G10" s="190"/>
      <c r="H10" s="190"/>
      <c r="I10" s="190"/>
    </row>
    <row r="11" spans="1:9" x14ac:dyDescent="0.25">
      <c r="A11" s="190"/>
      <c r="B11" s="190"/>
      <c r="C11" s="190"/>
      <c r="D11" s="190"/>
      <c r="E11" s="190"/>
      <c r="F11" s="190"/>
      <c r="G11" s="190"/>
      <c r="H11" s="190"/>
      <c r="I11" s="190"/>
    </row>
    <row r="12" spans="1:9" x14ac:dyDescent="0.25">
      <c r="A12" s="190"/>
      <c r="B12" s="190"/>
      <c r="C12" s="190"/>
      <c r="D12" s="190"/>
      <c r="E12" s="190"/>
      <c r="F12" s="190"/>
      <c r="G12" s="190"/>
      <c r="H12" s="190"/>
      <c r="I12" s="190"/>
    </row>
    <row r="13" spans="1:9" x14ac:dyDescent="0.25">
      <c r="A13" s="190"/>
      <c r="B13" s="190"/>
      <c r="C13" s="190"/>
      <c r="D13" s="190"/>
      <c r="E13" s="190"/>
      <c r="F13" s="190"/>
      <c r="G13" s="190"/>
      <c r="H13" s="190"/>
      <c r="I13" s="190"/>
    </row>
    <row r="14" spans="1:9" x14ac:dyDescent="0.25">
      <c r="A14" s="90"/>
      <c r="B14" s="90"/>
      <c r="C14" s="90"/>
      <c r="D14" s="90"/>
      <c r="E14" s="90"/>
      <c r="F14" s="90"/>
      <c r="G14" s="90"/>
      <c r="H14" s="90"/>
      <c r="I14" s="90"/>
    </row>
    <row r="15" spans="1:9" x14ac:dyDescent="0.25">
      <c r="A15" s="129"/>
      <c r="B15" s="130"/>
      <c r="C15" s="130"/>
      <c r="D15" s="130"/>
      <c r="E15" s="193" t="s">
        <v>290</v>
      </c>
      <c r="F15" s="194"/>
      <c r="G15" s="130"/>
      <c r="H15" s="193" t="s">
        <v>291</v>
      </c>
      <c r="I15" s="194"/>
    </row>
    <row r="16" spans="1:9" x14ac:dyDescent="0.25">
      <c r="A16" s="131" t="s">
        <v>292</v>
      </c>
      <c r="B16" s="132" t="s">
        <v>293</v>
      </c>
      <c r="C16" s="132" t="s">
        <v>294</v>
      </c>
      <c r="D16" s="132" t="s">
        <v>295</v>
      </c>
      <c r="E16" s="133"/>
      <c r="F16" s="134"/>
      <c r="G16" s="132" t="s">
        <v>7</v>
      </c>
      <c r="H16" s="187" t="s">
        <v>296</v>
      </c>
      <c r="I16" s="188"/>
    </row>
    <row r="17" spans="1:9" x14ac:dyDescent="0.25">
      <c r="A17" s="133"/>
      <c r="B17" s="135"/>
      <c r="C17" s="135"/>
      <c r="D17" s="135"/>
      <c r="E17" s="136" t="s">
        <v>297</v>
      </c>
      <c r="F17" s="136" t="s">
        <v>298</v>
      </c>
      <c r="G17" s="135"/>
      <c r="H17" s="136" t="s">
        <v>299</v>
      </c>
      <c r="I17" s="136" t="s">
        <v>300</v>
      </c>
    </row>
    <row r="18" spans="1:9" ht="120" x14ac:dyDescent="0.25">
      <c r="A18" s="137">
        <v>1</v>
      </c>
      <c r="B18" s="138">
        <v>525113</v>
      </c>
      <c r="C18" s="139" t="s">
        <v>407</v>
      </c>
      <c r="D18" s="140" t="s">
        <v>408</v>
      </c>
      <c r="E18" s="141" t="s">
        <v>409</v>
      </c>
      <c r="F18" s="142"/>
      <c r="G18" s="143">
        <v>150000</v>
      </c>
      <c r="H18" s="143"/>
      <c r="I18" s="143">
        <f>5%*G18</f>
        <v>7500</v>
      </c>
    </row>
    <row r="19" spans="1:9" ht="120" x14ac:dyDescent="0.25">
      <c r="A19" s="137">
        <v>2</v>
      </c>
      <c r="B19" s="138">
        <v>525113</v>
      </c>
      <c r="C19" s="139" t="s">
        <v>407</v>
      </c>
      <c r="D19" s="140" t="s">
        <v>411</v>
      </c>
      <c r="E19" s="141" t="s">
        <v>409</v>
      </c>
      <c r="F19" s="142"/>
      <c r="G19" s="143">
        <v>150000</v>
      </c>
      <c r="H19" s="143"/>
      <c r="I19" s="143">
        <f t="shared" ref="I19:I21" si="0">5%*G19</f>
        <v>7500</v>
      </c>
    </row>
    <row r="20" spans="1:9" ht="120" x14ac:dyDescent="0.25">
      <c r="A20" s="137">
        <v>3</v>
      </c>
      <c r="B20" s="138">
        <v>525113</v>
      </c>
      <c r="C20" s="153" t="s">
        <v>413</v>
      </c>
      <c r="D20" s="140" t="s">
        <v>414</v>
      </c>
      <c r="E20" s="141" t="s">
        <v>409</v>
      </c>
      <c r="F20" s="142"/>
      <c r="G20" s="143">
        <v>750000</v>
      </c>
      <c r="H20" s="143"/>
      <c r="I20" s="143">
        <f t="shared" si="0"/>
        <v>37500</v>
      </c>
    </row>
    <row r="21" spans="1:9" ht="120" x14ac:dyDescent="0.25">
      <c r="A21" s="137">
        <v>4</v>
      </c>
      <c r="B21" s="138">
        <v>525113</v>
      </c>
      <c r="C21" s="153" t="s">
        <v>413</v>
      </c>
      <c r="D21" s="140" t="s">
        <v>416</v>
      </c>
      <c r="E21" s="141" t="s">
        <v>409</v>
      </c>
      <c r="F21" s="142"/>
      <c r="G21" s="143">
        <v>750000</v>
      </c>
      <c r="H21" s="143"/>
      <c r="I21" s="143">
        <f t="shared" si="0"/>
        <v>37500</v>
      </c>
    </row>
    <row r="22" spans="1:9" x14ac:dyDescent="0.25">
      <c r="A22" s="152"/>
      <c r="B22" s="189" t="s">
        <v>268</v>
      </c>
      <c r="C22" s="189"/>
      <c r="D22" s="189"/>
      <c r="E22" s="144"/>
      <c r="F22" s="145"/>
      <c r="G22" s="146">
        <f>SUM(G18:G21)</f>
        <v>1800000</v>
      </c>
      <c r="H22" s="146"/>
      <c r="I22" s="146">
        <f>SUM(I18:I21)</f>
        <v>90000</v>
      </c>
    </row>
    <row r="23" spans="1:9" x14ac:dyDescent="0.25">
      <c r="A23" s="154"/>
      <c r="B23" s="148"/>
      <c r="C23" s="148"/>
      <c r="D23" s="148"/>
      <c r="E23" s="149"/>
      <c r="F23" s="150"/>
      <c r="G23" s="151"/>
      <c r="H23" s="151"/>
      <c r="I23" s="151"/>
    </row>
    <row r="25" spans="1:9" x14ac:dyDescent="0.25">
      <c r="A25" s="190" t="s">
        <v>418</v>
      </c>
      <c r="B25" s="190"/>
      <c r="C25" s="190"/>
      <c r="D25" s="190"/>
      <c r="E25" s="190"/>
      <c r="F25" s="190"/>
      <c r="G25" s="190"/>
      <c r="H25" s="190"/>
      <c r="I25" s="190"/>
    </row>
    <row r="26" spans="1:9" x14ac:dyDescent="0.25">
      <c r="A26" s="87"/>
      <c r="B26" s="87"/>
      <c r="C26" s="87"/>
      <c r="D26" s="87"/>
      <c r="E26" s="87"/>
      <c r="F26" s="87"/>
      <c r="G26" s="87"/>
      <c r="H26" s="87"/>
      <c r="I26" s="87"/>
    </row>
    <row r="27" spans="1:9" x14ac:dyDescent="0.25">
      <c r="A27" s="155"/>
      <c r="B27" s="155"/>
      <c r="C27" s="155"/>
      <c r="D27" s="155"/>
      <c r="E27" s="155"/>
      <c r="F27" s="155"/>
      <c r="G27" s="155"/>
      <c r="H27" s="155"/>
      <c r="I27" s="155"/>
    </row>
    <row r="28" spans="1:9" x14ac:dyDescent="0.25">
      <c r="A28" s="186" t="s">
        <v>350</v>
      </c>
      <c r="B28" s="186"/>
      <c r="C28" s="186"/>
      <c r="D28" s="186"/>
      <c r="E28" s="87"/>
      <c r="F28" s="87"/>
      <c r="G28" s="87"/>
      <c r="H28" s="87"/>
      <c r="I28" s="87"/>
    </row>
    <row r="29" spans="1:9" x14ac:dyDescent="0.25">
      <c r="A29" s="186" t="s">
        <v>351</v>
      </c>
      <c r="B29" s="186"/>
      <c r="C29" s="186"/>
      <c r="D29" s="186"/>
      <c r="E29" s="87"/>
      <c r="F29" s="87"/>
      <c r="G29" s="186" t="s">
        <v>352</v>
      </c>
      <c r="H29" s="186"/>
      <c r="I29" s="186"/>
    </row>
    <row r="30" spans="1:9" x14ac:dyDescent="0.25">
      <c r="A30" s="87"/>
      <c r="B30" s="87"/>
      <c r="C30" s="87"/>
      <c r="D30" s="87"/>
      <c r="E30" s="87"/>
      <c r="F30" s="87"/>
      <c r="G30" s="87"/>
      <c r="H30" s="87"/>
      <c r="I30" s="87"/>
    </row>
    <row r="31" spans="1:9" x14ac:dyDescent="0.25">
      <c r="A31" s="87"/>
      <c r="B31" s="87"/>
      <c r="C31" s="87"/>
      <c r="D31" s="87"/>
      <c r="E31" s="87"/>
      <c r="F31" s="87"/>
      <c r="G31" s="87"/>
      <c r="H31" s="87"/>
      <c r="I31" s="87"/>
    </row>
    <row r="32" spans="1:9" x14ac:dyDescent="0.25">
      <c r="A32" s="183" t="s">
        <v>419</v>
      </c>
      <c r="B32" s="183"/>
      <c r="C32" s="183"/>
      <c r="D32" s="183"/>
      <c r="E32" s="87"/>
      <c r="F32" s="87"/>
      <c r="G32" s="184" t="s">
        <v>354</v>
      </c>
      <c r="H32" s="184"/>
      <c r="I32" s="184"/>
    </row>
    <row r="33" spans="1:9" x14ac:dyDescent="0.25">
      <c r="A33" s="185" t="s">
        <v>420</v>
      </c>
      <c r="B33" s="185"/>
      <c r="C33" s="185"/>
      <c r="D33" s="185"/>
      <c r="E33" s="87"/>
      <c r="F33" s="87"/>
      <c r="G33" s="186" t="s">
        <v>356</v>
      </c>
      <c r="H33" s="186"/>
      <c r="I33" s="186"/>
    </row>
  </sheetData>
  <mergeCells count="16">
    <mergeCell ref="A1:I1"/>
    <mergeCell ref="A2:I2"/>
    <mergeCell ref="H8:I8"/>
    <mergeCell ref="A10:I13"/>
    <mergeCell ref="E15:F15"/>
    <mergeCell ref="H15:I15"/>
    <mergeCell ref="A32:D32"/>
    <mergeCell ref="G32:I32"/>
    <mergeCell ref="A33:D33"/>
    <mergeCell ref="G33:I33"/>
    <mergeCell ref="H16:I16"/>
    <mergeCell ref="B22:D22"/>
    <mergeCell ref="A25:I25"/>
    <mergeCell ref="A28:D28"/>
    <mergeCell ref="A29:D29"/>
    <mergeCell ref="G29:I2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topLeftCell="A22" workbookViewId="0">
      <selection activeCell="G35" sqref="G35"/>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191" t="s">
        <v>275</v>
      </c>
      <c r="B1" s="191"/>
      <c r="C1" s="191"/>
      <c r="D1" s="191"/>
      <c r="E1" s="191"/>
      <c r="F1" s="191"/>
      <c r="G1" s="191"/>
      <c r="H1" s="191"/>
      <c r="I1" s="191"/>
    </row>
    <row r="2" spans="1:9" x14ac:dyDescent="0.25">
      <c r="A2" s="191" t="s">
        <v>403</v>
      </c>
      <c r="B2" s="191"/>
      <c r="C2" s="191"/>
      <c r="D2" s="191"/>
      <c r="E2" s="191"/>
      <c r="F2" s="191"/>
      <c r="G2" s="191"/>
      <c r="H2" s="191"/>
      <c r="I2" s="191"/>
    </row>
    <row r="3" spans="1:9" x14ac:dyDescent="0.25">
      <c r="A3" s="90"/>
      <c r="B3" s="90"/>
      <c r="C3" s="90"/>
      <c r="D3" s="90"/>
      <c r="E3" s="90"/>
      <c r="F3" s="90"/>
      <c r="G3" s="90"/>
      <c r="H3" s="90"/>
      <c r="I3" s="90"/>
    </row>
    <row r="4" spans="1:9" x14ac:dyDescent="0.25">
      <c r="A4" s="128">
        <v>1</v>
      </c>
      <c r="B4" s="90" t="s">
        <v>277</v>
      </c>
      <c r="C4" s="90"/>
      <c r="D4" s="87" t="s">
        <v>278</v>
      </c>
      <c r="E4" s="87"/>
      <c r="F4" s="87"/>
      <c r="G4" s="87"/>
      <c r="H4" s="90"/>
      <c r="I4" s="90"/>
    </row>
    <row r="5" spans="1:9" x14ac:dyDescent="0.25">
      <c r="A5" s="128">
        <v>2</v>
      </c>
      <c r="B5" s="90" t="s">
        <v>279</v>
      </c>
      <c r="C5" s="90"/>
      <c r="D5" s="87" t="s">
        <v>280</v>
      </c>
      <c r="E5" s="87"/>
      <c r="F5" s="87"/>
      <c r="G5" s="87"/>
      <c r="H5" s="90"/>
      <c r="I5" s="90"/>
    </row>
    <row r="6" spans="1:9" x14ac:dyDescent="0.25">
      <c r="A6" s="128">
        <v>3</v>
      </c>
      <c r="B6" s="90" t="s">
        <v>281</v>
      </c>
      <c r="C6" s="90"/>
      <c r="D6" s="87" t="s">
        <v>282</v>
      </c>
      <c r="E6" s="87"/>
      <c r="F6" s="87"/>
      <c r="G6" s="87"/>
      <c r="H6" s="90"/>
      <c r="I6" s="90"/>
    </row>
    <row r="7" spans="1:9" x14ac:dyDescent="0.25">
      <c r="A7" s="128">
        <v>4</v>
      </c>
      <c r="B7" s="90" t="s">
        <v>283</v>
      </c>
      <c r="C7" s="90"/>
      <c r="D7" s="87" t="s">
        <v>404</v>
      </c>
      <c r="E7" s="87"/>
      <c r="F7" s="87"/>
      <c r="G7" s="87"/>
      <c r="H7" s="90"/>
      <c r="I7" s="90"/>
    </row>
    <row r="8" spans="1:9" x14ac:dyDescent="0.25">
      <c r="A8" s="90"/>
      <c r="B8" s="90"/>
      <c r="C8" s="90"/>
      <c r="D8" s="90"/>
      <c r="E8" s="90"/>
      <c r="F8" s="90"/>
      <c r="G8" s="90"/>
      <c r="H8" s="192" t="s">
        <v>405</v>
      </c>
      <c r="I8" s="192"/>
    </row>
    <row r="9" spans="1:9" x14ac:dyDescent="0.25">
      <c r="A9" s="90"/>
      <c r="B9" s="90"/>
      <c r="C9" s="90"/>
      <c r="D9" s="90"/>
      <c r="E9" s="90"/>
      <c r="F9" s="90"/>
      <c r="G9" s="90"/>
      <c r="H9" s="90"/>
      <c r="I9" s="90"/>
    </row>
    <row r="10" spans="1:9" x14ac:dyDescent="0.25">
      <c r="A10" s="190" t="s">
        <v>406</v>
      </c>
      <c r="B10" s="190"/>
      <c r="C10" s="190"/>
      <c r="D10" s="190"/>
      <c r="E10" s="190"/>
      <c r="F10" s="190"/>
      <c r="G10" s="190"/>
      <c r="H10" s="190"/>
      <c r="I10" s="190"/>
    </row>
    <row r="11" spans="1:9" x14ac:dyDescent="0.25">
      <c r="A11" s="190"/>
      <c r="B11" s="190"/>
      <c r="C11" s="190"/>
      <c r="D11" s="190"/>
      <c r="E11" s="190"/>
      <c r="F11" s="190"/>
      <c r="G11" s="190"/>
      <c r="H11" s="190"/>
      <c r="I11" s="190"/>
    </row>
    <row r="12" spans="1:9" x14ac:dyDescent="0.25">
      <c r="A12" s="190"/>
      <c r="B12" s="190"/>
      <c r="C12" s="190"/>
      <c r="D12" s="190"/>
      <c r="E12" s="190"/>
      <c r="F12" s="190"/>
      <c r="G12" s="190"/>
      <c r="H12" s="190"/>
      <c r="I12" s="190"/>
    </row>
    <row r="13" spans="1:9" x14ac:dyDescent="0.25">
      <c r="A13" s="190"/>
      <c r="B13" s="190"/>
      <c r="C13" s="190"/>
      <c r="D13" s="190"/>
      <c r="E13" s="190"/>
      <c r="F13" s="190"/>
      <c r="G13" s="190"/>
      <c r="H13" s="190"/>
      <c r="I13" s="190"/>
    </row>
    <row r="14" spans="1:9" x14ac:dyDescent="0.25">
      <c r="A14" s="90"/>
      <c r="B14" s="90"/>
      <c r="C14" s="90"/>
      <c r="D14" s="90"/>
      <c r="E14" s="90"/>
      <c r="F14" s="90"/>
      <c r="G14" s="90"/>
      <c r="H14" s="90"/>
      <c r="I14" s="90"/>
    </row>
    <row r="15" spans="1:9" x14ac:dyDescent="0.25">
      <c r="A15" s="129"/>
      <c r="B15" s="130"/>
      <c r="C15" s="130"/>
      <c r="D15" s="130"/>
      <c r="E15" s="193" t="s">
        <v>290</v>
      </c>
      <c r="F15" s="194"/>
      <c r="G15" s="130"/>
      <c r="H15" s="193" t="s">
        <v>291</v>
      </c>
      <c r="I15" s="194"/>
    </row>
    <row r="16" spans="1:9" x14ac:dyDescent="0.25">
      <c r="A16" s="131" t="s">
        <v>292</v>
      </c>
      <c r="B16" s="132" t="s">
        <v>293</v>
      </c>
      <c r="C16" s="132" t="s">
        <v>294</v>
      </c>
      <c r="D16" s="132" t="s">
        <v>295</v>
      </c>
      <c r="E16" s="133"/>
      <c r="F16" s="134"/>
      <c r="G16" s="132" t="s">
        <v>7</v>
      </c>
      <c r="H16" s="187" t="s">
        <v>296</v>
      </c>
      <c r="I16" s="188"/>
    </row>
    <row r="17" spans="1:9" x14ac:dyDescent="0.25">
      <c r="A17" s="133"/>
      <c r="B17" s="135"/>
      <c r="C17" s="135"/>
      <c r="D17" s="135"/>
      <c r="E17" s="136" t="s">
        <v>297</v>
      </c>
      <c r="F17" s="136" t="s">
        <v>298</v>
      </c>
      <c r="G17" s="135"/>
      <c r="H17" s="136" t="s">
        <v>299</v>
      </c>
      <c r="I17" s="136" t="s">
        <v>300</v>
      </c>
    </row>
    <row r="18" spans="1:9" ht="120" x14ac:dyDescent="0.25">
      <c r="A18" s="137">
        <v>1</v>
      </c>
      <c r="B18" s="138">
        <v>525113</v>
      </c>
      <c r="C18" s="139" t="s">
        <v>407</v>
      </c>
      <c r="D18" s="140" t="s">
        <v>410</v>
      </c>
      <c r="E18" s="141" t="s">
        <v>409</v>
      </c>
      <c r="F18" s="142"/>
      <c r="G18" s="143">
        <v>510000</v>
      </c>
      <c r="H18" s="143"/>
      <c r="I18" s="143">
        <f t="shared" ref="I18" si="0">5%*G18</f>
        <v>25500</v>
      </c>
    </row>
    <row r="19" spans="1:9" ht="120" x14ac:dyDescent="0.25">
      <c r="A19" s="137">
        <v>2</v>
      </c>
      <c r="B19" s="138">
        <v>525113</v>
      </c>
      <c r="C19" s="139" t="s">
        <v>407</v>
      </c>
      <c r="D19" s="140" t="s">
        <v>412</v>
      </c>
      <c r="E19" s="141" t="s">
        <v>409</v>
      </c>
      <c r="G19" s="143">
        <v>530000</v>
      </c>
      <c r="H19" s="143"/>
      <c r="I19" s="143">
        <f>5%*G19</f>
        <v>26500</v>
      </c>
    </row>
    <row r="20" spans="1:9" ht="120" x14ac:dyDescent="0.25">
      <c r="A20" s="137">
        <v>3</v>
      </c>
      <c r="B20" s="138">
        <v>525113</v>
      </c>
      <c r="C20" s="153" t="s">
        <v>413</v>
      </c>
      <c r="D20" s="140" t="s">
        <v>415</v>
      </c>
      <c r="E20" s="141" t="s">
        <v>409</v>
      </c>
      <c r="F20" s="142"/>
      <c r="G20" s="143">
        <v>2300000</v>
      </c>
      <c r="H20" s="143"/>
      <c r="I20" s="143">
        <f t="shared" ref="I20:I21" si="1">5%*G20</f>
        <v>115000</v>
      </c>
    </row>
    <row r="21" spans="1:9" ht="120" x14ac:dyDescent="0.25">
      <c r="A21" s="137">
        <v>4</v>
      </c>
      <c r="B21" s="138">
        <v>525113</v>
      </c>
      <c r="C21" s="153" t="s">
        <v>413</v>
      </c>
      <c r="D21" s="140" t="s">
        <v>417</v>
      </c>
      <c r="E21" s="141" t="s">
        <v>409</v>
      </c>
      <c r="F21" s="142"/>
      <c r="G21" s="143">
        <v>2300000</v>
      </c>
      <c r="H21" s="143"/>
      <c r="I21" s="143">
        <f t="shared" si="1"/>
        <v>115000</v>
      </c>
    </row>
    <row r="22" spans="1:9" x14ac:dyDescent="0.25">
      <c r="A22" s="152"/>
      <c r="B22" s="189" t="s">
        <v>268</v>
      </c>
      <c r="C22" s="189"/>
      <c r="D22" s="189"/>
      <c r="E22" s="144"/>
      <c r="F22" s="145"/>
      <c r="G22" s="146">
        <f>SUM(G18:G21)</f>
        <v>5640000</v>
      </c>
      <c r="H22" s="146"/>
      <c r="I22" s="146">
        <f>SUM(I18:I21)</f>
        <v>282000</v>
      </c>
    </row>
    <row r="23" spans="1:9" x14ac:dyDescent="0.25">
      <c r="A23" s="154"/>
      <c r="B23" s="148"/>
      <c r="C23" s="148"/>
      <c r="D23" s="148"/>
      <c r="E23" s="149"/>
      <c r="F23" s="150"/>
      <c r="G23" s="151"/>
      <c r="H23" s="151"/>
      <c r="I23" s="151"/>
    </row>
    <row r="25" spans="1:9" ht="48" customHeight="1" x14ac:dyDescent="0.25">
      <c r="A25" s="190" t="s">
        <v>418</v>
      </c>
      <c r="B25" s="190"/>
      <c r="C25" s="190"/>
      <c r="D25" s="190"/>
      <c r="E25" s="190"/>
      <c r="F25" s="190"/>
      <c r="G25" s="190"/>
      <c r="H25" s="190"/>
      <c r="I25" s="190"/>
    </row>
    <row r="26" spans="1:9" x14ac:dyDescent="0.25">
      <c r="A26" s="87"/>
      <c r="B26" s="87"/>
      <c r="C26" s="87"/>
      <c r="D26" s="87"/>
      <c r="E26" s="87"/>
      <c r="F26" s="87"/>
      <c r="G26" s="87"/>
      <c r="H26" s="87"/>
      <c r="I26" s="87"/>
    </row>
    <row r="27" spans="1:9" x14ac:dyDescent="0.25">
      <c r="A27" s="155"/>
      <c r="B27" s="155"/>
      <c r="C27" s="155"/>
      <c r="D27" s="155"/>
      <c r="E27" s="155"/>
      <c r="F27" s="155"/>
      <c r="G27" s="155"/>
      <c r="H27" s="155"/>
      <c r="I27" s="155"/>
    </row>
    <row r="28" spans="1:9" x14ac:dyDescent="0.25">
      <c r="A28" s="186" t="s">
        <v>350</v>
      </c>
      <c r="B28" s="186"/>
      <c r="C28" s="186"/>
      <c r="D28" s="186"/>
      <c r="E28" s="87"/>
      <c r="F28" s="87"/>
      <c r="G28" s="87"/>
      <c r="H28" s="87"/>
      <c r="I28" s="87"/>
    </row>
    <row r="29" spans="1:9" x14ac:dyDescent="0.25">
      <c r="A29" s="186" t="s">
        <v>351</v>
      </c>
      <c r="B29" s="186"/>
      <c r="C29" s="186"/>
      <c r="D29" s="186"/>
      <c r="E29" s="87"/>
      <c r="F29" s="87"/>
      <c r="G29" s="186" t="s">
        <v>352</v>
      </c>
      <c r="H29" s="186"/>
      <c r="I29" s="186"/>
    </row>
    <row r="30" spans="1:9" x14ac:dyDescent="0.25">
      <c r="A30" s="87"/>
      <c r="B30" s="87"/>
      <c r="C30" s="87"/>
      <c r="D30" s="87"/>
      <c r="E30" s="87"/>
      <c r="F30" s="87"/>
      <c r="G30" s="87"/>
      <c r="H30" s="87"/>
      <c r="I30" s="87"/>
    </row>
    <row r="31" spans="1:9" x14ac:dyDescent="0.25">
      <c r="A31" s="87"/>
      <c r="B31" s="87"/>
      <c r="C31" s="87"/>
      <c r="D31" s="87"/>
      <c r="E31" s="87"/>
      <c r="F31" s="87"/>
      <c r="G31" s="87"/>
      <c r="H31" s="87"/>
      <c r="I31" s="87"/>
    </row>
    <row r="32" spans="1:9" x14ac:dyDescent="0.25">
      <c r="A32" s="183" t="s">
        <v>419</v>
      </c>
      <c r="B32" s="183"/>
      <c r="C32" s="183"/>
      <c r="D32" s="183"/>
      <c r="E32" s="87"/>
      <c r="F32" s="87"/>
      <c r="G32" s="184" t="s">
        <v>354</v>
      </c>
      <c r="H32" s="184"/>
      <c r="I32" s="184"/>
    </row>
    <row r="33" spans="1:9" x14ac:dyDescent="0.25">
      <c r="A33" s="185" t="s">
        <v>420</v>
      </c>
      <c r="B33" s="185"/>
      <c r="C33" s="185"/>
      <c r="D33" s="185"/>
      <c r="E33" s="87"/>
      <c r="F33" s="87"/>
      <c r="G33" s="186" t="s">
        <v>356</v>
      </c>
      <c r="H33" s="186"/>
      <c r="I33" s="186"/>
    </row>
  </sheetData>
  <mergeCells count="16">
    <mergeCell ref="A1:I1"/>
    <mergeCell ref="A2:I2"/>
    <mergeCell ref="H8:I8"/>
    <mergeCell ref="A10:I13"/>
    <mergeCell ref="E15:F15"/>
    <mergeCell ref="H15:I15"/>
    <mergeCell ref="A32:D32"/>
    <mergeCell ref="G32:I32"/>
    <mergeCell ref="A33:D33"/>
    <mergeCell ref="G33:I33"/>
    <mergeCell ref="H16:I16"/>
    <mergeCell ref="B22:D22"/>
    <mergeCell ref="A25:I25"/>
    <mergeCell ref="A28:D28"/>
    <mergeCell ref="A29:D29"/>
    <mergeCell ref="G29:I2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topLeftCell="A25" workbookViewId="0">
      <selection activeCell="A22" sqref="A22:I22"/>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191" t="s">
        <v>275</v>
      </c>
      <c r="B1" s="191"/>
      <c r="C1" s="191"/>
      <c r="D1" s="191"/>
      <c r="E1" s="191"/>
      <c r="F1" s="191"/>
      <c r="G1" s="191"/>
      <c r="H1" s="191"/>
      <c r="I1" s="191"/>
    </row>
    <row r="2" spans="1:9" x14ac:dyDescent="0.25">
      <c r="A2" s="191" t="s">
        <v>403</v>
      </c>
      <c r="B2" s="191"/>
      <c r="C2" s="191"/>
      <c r="D2" s="191"/>
      <c r="E2" s="191"/>
      <c r="F2" s="191"/>
      <c r="G2" s="191"/>
      <c r="H2" s="191"/>
      <c r="I2" s="191"/>
    </row>
    <row r="3" spans="1:9" x14ac:dyDescent="0.25">
      <c r="A3" s="90"/>
      <c r="B3" s="90"/>
      <c r="C3" s="90"/>
      <c r="D3" s="90"/>
      <c r="E3" s="90"/>
      <c r="F3" s="90"/>
      <c r="G3" s="90"/>
      <c r="H3" s="90"/>
      <c r="I3" s="90"/>
    </row>
    <row r="4" spans="1:9" x14ac:dyDescent="0.25">
      <c r="A4" s="128">
        <v>1</v>
      </c>
      <c r="B4" s="90" t="s">
        <v>277</v>
      </c>
      <c r="C4" s="90"/>
      <c r="D4" s="87" t="s">
        <v>278</v>
      </c>
      <c r="E4" s="87"/>
      <c r="F4" s="87"/>
      <c r="G4" s="87"/>
      <c r="H4" s="90"/>
      <c r="I4" s="90"/>
    </row>
    <row r="5" spans="1:9" x14ac:dyDescent="0.25">
      <c r="A5" s="128">
        <v>2</v>
      </c>
      <c r="B5" s="90" t="s">
        <v>279</v>
      </c>
      <c r="C5" s="90"/>
      <c r="D5" s="87" t="s">
        <v>280</v>
      </c>
      <c r="E5" s="87"/>
      <c r="F5" s="87"/>
      <c r="G5" s="87"/>
      <c r="H5" s="90"/>
      <c r="I5" s="90"/>
    </row>
    <row r="6" spans="1:9" x14ac:dyDescent="0.25">
      <c r="A6" s="128">
        <v>3</v>
      </c>
      <c r="B6" s="90" t="s">
        <v>281</v>
      </c>
      <c r="C6" s="90"/>
      <c r="D6" s="87" t="s">
        <v>282</v>
      </c>
      <c r="E6" s="87"/>
      <c r="F6" s="87"/>
      <c r="G6" s="87"/>
      <c r="H6" s="90"/>
      <c r="I6" s="90"/>
    </row>
    <row r="7" spans="1:9" x14ac:dyDescent="0.25">
      <c r="A7" s="128">
        <v>4</v>
      </c>
      <c r="B7" s="90" t="s">
        <v>283</v>
      </c>
      <c r="C7" s="90"/>
      <c r="D7" s="87" t="s">
        <v>421</v>
      </c>
      <c r="E7" s="87"/>
      <c r="F7" s="87"/>
      <c r="G7" s="87"/>
      <c r="H7" s="90"/>
      <c r="I7" s="90"/>
    </row>
    <row r="8" spans="1:9" x14ac:dyDescent="0.25">
      <c r="A8" s="90"/>
      <c r="B8" s="90"/>
      <c r="C8" s="90"/>
      <c r="D8" s="90"/>
      <c r="E8" s="90"/>
      <c r="F8" s="90"/>
      <c r="G8" s="90"/>
      <c r="H8" s="192" t="s">
        <v>405</v>
      </c>
      <c r="I8" s="192"/>
    </row>
    <row r="9" spans="1:9" x14ac:dyDescent="0.25">
      <c r="A9" s="90"/>
      <c r="B9" s="90"/>
      <c r="C9" s="90"/>
      <c r="D9" s="90"/>
      <c r="E9" s="90"/>
      <c r="F9" s="90"/>
      <c r="G9" s="90"/>
      <c r="H9" s="90"/>
      <c r="I9" s="90"/>
    </row>
    <row r="10" spans="1:9" x14ac:dyDescent="0.25">
      <c r="A10" s="190" t="s">
        <v>406</v>
      </c>
      <c r="B10" s="190"/>
      <c r="C10" s="190"/>
      <c r="D10" s="190"/>
      <c r="E10" s="190"/>
      <c r="F10" s="190"/>
      <c r="G10" s="190"/>
      <c r="H10" s="190"/>
      <c r="I10" s="190"/>
    </row>
    <row r="11" spans="1:9" x14ac:dyDescent="0.25">
      <c r="A11" s="190"/>
      <c r="B11" s="190"/>
      <c r="C11" s="190"/>
      <c r="D11" s="190"/>
      <c r="E11" s="190"/>
      <c r="F11" s="190"/>
      <c r="G11" s="190"/>
      <c r="H11" s="190"/>
      <c r="I11" s="190"/>
    </row>
    <row r="12" spans="1:9" x14ac:dyDescent="0.25">
      <c r="A12" s="190"/>
      <c r="B12" s="190"/>
      <c r="C12" s="190"/>
      <c r="D12" s="190"/>
      <c r="E12" s="190"/>
      <c r="F12" s="190"/>
      <c r="G12" s="190"/>
      <c r="H12" s="190"/>
      <c r="I12" s="190"/>
    </row>
    <row r="13" spans="1:9" x14ac:dyDescent="0.25">
      <c r="A13" s="190"/>
      <c r="B13" s="190"/>
      <c r="C13" s="190"/>
      <c r="D13" s="190"/>
      <c r="E13" s="190"/>
      <c r="F13" s="190"/>
      <c r="G13" s="190"/>
      <c r="H13" s="190"/>
      <c r="I13" s="190"/>
    </row>
    <row r="14" spans="1:9" x14ac:dyDescent="0.25">
      <c r="A14" s="90"/>
      <c r="B14" s="90"/>
      <c r="C14" s="90"/>
      <c r="D14" s="90"/>
      <c r="E14" s="90"/>
      <c r="F14" s="90"/>
      <c r="G14" s="90"/>
      <c r="H14" s="90"/>
      <c r="I14" s="90"/>
    </row>
    <row r="15" spans="1:9" x14ac:dyDescent="0.25">
      <c r="A15" s="129"/>
      <c r="B15" s="130"/>
      <c r="C15" s="130"/>
      <c r="D15" s="130"/>
      <c r="E15" s="193" t="s">
        <v>290</v>
      </c>
      <c r="F15" s="194"/>
      <c r="G15" s="130"/>
      <c r="H15" s="193" t="s">
        <v>291</v>
      </c>
      <c r="I15" s="194"/>
    </row>
    <row r="16" spans="1:9" x14ac:dyDescent="0.25">
      <c r="A16" s="131" t="s">
        <v>292</v>
      </c>
      <c r="B16" s="132" t="s">
        <v>293</v>
      </c>
      <c r="C16" s="132" t="s">
        <v>294</v>
      </c>
      <c r="D16" s="132" t="s">
        <v>295</v>
      </c>
      <c r="E16" s="133"/>
      <c r="F16" s="134"/>
      <c r="G16" s="132" t="s">
        <v>7</v>
      </c>
      <c r="H16" s="187" t="s">
        <v>296</v>
      </c>
      <c r="I16" s="188"/>
    </row>
    <row r="17" spans="1:9" x14ac:dyDescent="0.25">
      <c r="A17" s="133"/>
      <c r="B17" s="135"/>
      <c r="C17" s="135"/>
      <c r="D17" s="135"/>
      <c r="E17" s="136" t="s">
        <v>297</v>
      </c>
      <c r="F17" s="136" t="s">
        <v>298</v>
      </c>
      <c r="G17" s="135"/>
      <c r="H17" s="136" t="s">
        <v>299</v>
      </c>
      <c r="I17" s="136" t="s">
        <v>300</v>
      </c>
    </row>
    <row r="18" spans="1:9" ht="108" x14ac:dyDescent="0.25">
      <c r="A18" s="137">
        <v>1</v>
      </c>
      <c r="B18" s="138">
        <v>525113</v>
      </c>
      <c r="C18" s="139" t="s">
        <v>422</v>
      </c>
      <c r="D18" s="140" t="s">
        <v>423</v>
      </c>
      <c r="E18" s="141" t="s">
        <v>409</v>
      </c>
      <c r="F18" s="142"/>
      <c r="G18" s="143">
        <v>750000</v>
      </c>
      <c r="H18" s="143"/>
      <c r="I18" s="143">
        <f>5%*G18</f>
        <v>37500</v>
      </c>
    </row>
    <row r="19" spans="1:9" ht="108" x14ac:dyDescent="0.25">
      <c r="A19" s="138">
        <v>2</v>
      </c>
      <c r="B19" s="138">
        <v>525113</v>
      </c>
      <c r="C19" s="139" t="s">
        <v>425</v>
      </c>
      <c r="D19" s="140" t="s">
        <v>426</v>
      </c>
      <c r="E19" s="141" t="s">
        <v>409</v>
      </c>
      <c r="F19" s="142"/>
      <c r="G19" s="143">
        <v>900000</v>
      </c>
      <c r="H19" s="143"/>
      <c r="I19" s="143">
        <f t="shared" ref="I19" si="0">5%*G19</f>
        <v>45000</v>
      </c>
    </row>
    <row r="20" spans="1:9" x14ac:dyDescent="0.25">
      <c r="A20" s="138"/>
      <c r="B20" s="189" t="s">
        <v>268</v>
      </c>
      <c r="C20" s="189"/>
      <c r="D20" s="189"/>
      <c r="E20" s="144"/>
      <c r="F20" s="145"/>
      <c r="G20" s="146">
        <f>SUM(G18:G19)</f>
        <v>1650000</v>
      </c>
      <c r="H20" s="146"/>
      <c r="I20" s="146">
        <f>SUM(I18:I19)</f>
        <v>82500</v>
      </c>
    </row>
    <row r="21" spans="1:9" x14ac:dyDescent="0.25">
      <c r="A21" s="147"/>
      <c r="B21" s="148"/>
      <c r="C21" s="148"/>
      <c r="D21" s="148"/>
      <c r="E21" s="149"/>
      <c r="F21" s="150"/>
      <c r="G21" s="151"/>
      <c r="H21" s="151"/>
      <c r="I21" s="151"/>
    </row>
    <row r="22" spans="1:9" ht="39" customHeight="1" x14ac:dyDescent="0.25">
      <c r="A22" s="190" t="s">
        <v>418</v>
      </c>
      <c r="B22" s="190"/>
      <c r="C22" s="190"/>
      <c r="D22" s="190"/>
      <c r="E22" s="190"/>
      <c r="F22" s="190"/>
      <c r="G22" s="190"/>
      <c r="H22" s="190"/>
      <c r="I22" s="190"/>
    </row>
    <row r="23" spans="1:9" x14ac:dyDescent="0.25">
      <c r="A23" s="155"/>
      <c r="B23" s="155"/>
      <c r="C23" s="155"/>
      <c r="D23" s="155"/>
      <c r="E23" s="155"/>
      <c r="F23" s="155"/>
      <c r="G23" s="155"/>
      <c r="H23" s="155"/>
      <c r="I23" s="155"/>
    </row>
    <row r="24" spans="1:9" x14ac:dyDescent="0.25">
      <c r="A24" s="186" t="s">
        <v>350</v>
      </c>
      <c r="B24" s="186"/>
      <c r="C24" s="186"/>
      <c r="D24" s="186"/>
      <c r="E24" s="87"/>
      <c r="F24" s="87"/>
      <c r="G24" s="87"/>
      <c r="H24" s="87"/>
      <c r="I24" s="87"/>
    </row>
    <row r="25" spans="1:9" x14ac:dyDescent="0.25">
      <c r="A25" s="186" t="s">
        <v>351</v>
      </c>
      <c r="B25" s="186"/>
      <c r="C25" s="186"/>
      <c r="D25" s="186"/>
      <c r="E25" s="87"/>
      <c r="F25" s="87"/>
      <c r="G25" s="186" t="s">
        <v>352</v>
      </c>
      <c r="H25" s="186"/>
      <c r="I25" s="186"/>
    </row>
    <row r="26" spans="1:9" x14ac:dyDescent="0.25">
      <c r="A26" s="87"/>
      <c r="B26" s="87"/>
      <c r="C26" s="87"/>
      <c r="D26" s="87"/>
      <c r="E26" s="87"/>
      <c r="F26" s="87"/>
      <c r="G26" s="87"/>
      <c r="H26" s="87"/>
      <c r="I26" s="87"/>
    </row>
    <row r="27" spans="1:9" x14ac:dyDescent="0.25">
      <c r="A27" s="87"/>
      <c r="B27" s="87"/>
      <c r="C27" s="87"/>
      <c r="D27" s="87"/>
      <c r="E27" s="87"/>
      <c r="F27" s="87"/>
      <c r="G27" s="87"/>
      <c r="H27" s="87"/>
      <c r="I27" s="87"/>
    </row>
    <row r="28" spans="1:9" x14ac:dyDescent="0.25">
      <c r="A28" s="183" t="s">
        <v>419</v>
      </c>
      <c r="B28" s="183"/>
      <c r="C28" s="183"/>
      <c r="D28" s="183"/>
      <c r="E28" s="87"/>
      <c r="F28" s="87"/>
      <c r="G28" s="184" t="s">
        <v>354</v>
      </c>
      <c r="H28" s="184"/>
      <c r="I28" s="184"/>
    </row>
    <row r="29" spans="1:9" x14ac:dyDescent="0.25">
      <c r="A29" s="185" t="s">
        <v>420</v>
      </c>
      <c r="B29" s="185"/>
      <c r="C29" s="185"/>
      <c r="D29" s="185"/>
      <c r="E29" s="87"/>
      <c r="F29" s="87"/>
      <c r="G29" s="186" t="s">
        <v>356</v>
      </c>
      <c r="H29" s="186"/>
      <c r="I29" s="186"/>
    </row>
  </sheetData>
  <mergeCells count="16">
    <mergeCell ref="A1:I1"/>
    <mergeCell ref="A2:I2"/>
    <mergeCell ref="H8:I8"/>
    <mergeCell ref="A10:I13"/>
    <mergeCell ref="E15:F15"/>
    <mergeCell ref="H15:I15"/>
    <mergeCell ref="A28:D28"/>
    <mergeCell ref="G28:I28"/>
    <mergeCell ref="A29:D29"/>
    <mergeCell ref="G29:I29"/>
    <mergeCell ref="H16:I16"/>
    <mergeCell ref="B20:D20"/>
    <mergeCell ref="A22:I22"/>
    <mergeCell ref="A24:D24"/>
    <mergeCell ref="A25:D25"/>
    <mergeCell ref="G25:I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9"/>
  <sheetViews>
    <sheetView topLeftCell="A34" workbookViewId="0">
      <selection activeCell="M19" sqref="M19"/>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191" t="s">
        <v>275</v>
      </c>
      <c r="B1" s="191"/>
      <c r="C1" s="191"/>
      <c r="D1" s="191"/>
      <c r="E1" s="191"/>
      <c r="F1" s="191"/>
      <c r="G1" s="191"/>
      <c r="H1" s="191"/>
      <c r="I1" s="191"/>
    </row>
    <row r="2" spans="1:9" x14ac:dyDescent="0.25">
      <c r="A2" s="191" t="s">
        <v>403</v>
      </c>
      <c r="B2" s="191"/>
      <c r="C2" s="191"/>
      <c r="D2" s="191"/>
      <c r="E2" s="191"/>
      <c r="F2" s="191"/>
      <c r="G2" s="191"/>
      <c r="H2" s="191"/>
      <c r="I2" s="191"/>
    </row>
    <row r="3" spans="1:9" x14ac:dyDescent="0.25">
      <c r="A3" s="90"/>
      <c r="B3" s="90"/>
      <c r="C3" s="90"/>
      <c r="D3" s="90"/>
      <c r="E3" s="90"/>
      <c r="F3" s="90"/>
      <c r="G3" s="90"/>
      <c r="H3" s="90"/>
      <c r="I3" s="90"/>
    </row>
    <row r="4" spans="1:9" x14ac:dyDescent="0.25">
      <c r="A4" s="128">
        <v>1</v>
      </c>
      <c r="B4" s="90" t="s">
        <v>277</v>
      </c>
      <c r="C4" s="90"/>
      <c r="D4" s="87" t="s">
        <v>278</v>
      </c>
      <c r="E4" s="87"/>
      <c r="F4" s="87"/>
      <c r="G4" s="87"/>
      <c r="H4" s="90"/>
      <c r="I4" s="90"/>
    </row>
    <row r="5" spans="1:9" x14ac:dyDescent="0.25">
      <c r="A5" s="128">
        <v>2</v>
      </c>
      <c r="B5" s="90" t="s">
        <v>279</v>
      </c>
      <c r="C5" s="90"/>
      <c r="D5" s="87" t="s">
        <v>280</v>
      </c>
      <c r="E5" s="87"/>
      <c r="F5" s="87"/>
      <c r="G5" s="87"/>
      <c r="H5" s="90"/>
      <c r="I5" s="90"/>
    </row>
    <row r="6" spans="1:9" x14ac:dyDescent="0.25">
      <c r="A6" s="128">
        <v>3</v>
      </c>
      <c r="B6" s="90" t="s">
        <v>281</v>
      </c>
      <c r="C6" s="90"/>
      <c r="D6" s="87" t="s">
        <v>282</v>
      </c>
      <c r="E6" s="87"/>
      <c r="F6" s="87"/>
      <c r="G6" s="87"/>
      <c r="H6" s="90"/>
      <c r="I6" s="90"/>
    </row>
    <row r="7" spans="1:9" x14ac:dyDescent="0.25">
      <c r="A7" s="128">
        <v>4</v>
      </c>
      <c r="B7" s="90" t="s">
        <v>283</v>
      </c>
      <c r="C7" s="90"/>
      <c r="D7" s="87" t="s">
        <v>421</v>
      </c>
      <c r="E7" s="87"/>
      <c r="F7" s="87"/>
      <c r="G7" s="87"/>
      <c r="H7" s="90"/>
      <c r="I7" s="90"/>
    </row>
    <row r="8" spans="1:9" x14ac:dyDescent="0.25">
      <c r="A8" s="90"/>
      <c r="B8" s="90"/>
      <c r="C8" s="90"/>
      <c r="D8" s="90"/>
      <c r="E8" s="90"/>
      <c r="F8" s="90"/>
      <c r="G8" s="90"/>
      <c r="H8" s="192" t="s">
        <v>405</v>
      </c>
      <c r="I8" s="192"/>
    </row>
    <row r="9" spans="1:9" x14ac:dyDescent="0.25">
      <c r="A9" s="90"/>
      <c r="B9" s="90"/>
      <c r="C9" s="90"/>
      <c r="D9" s="90"/>
      <c r="E9" s="90"/>
      <c r="F9" s="90"/>
      <c r="G9" s="90"/>
      <c r="H9" s="90"/>
      <c r="I9" s="90"/>
    </row>
    <row r="10" spans="1:9" x14ac:dyDescent="0.25">
      <c r="A10" s="190" t="s">
        <v>406</v>
      </c>
      <c r="B10" s="190"/>
      <c r="C10" s="190"/>
      <c r="D10" s="190"/>
      <c r="E10" s="190"/>
      <c r="F10" s="190"/>
      <c r="G10" s="190"/>
      <c r="H10" s="190"/>
      <c r="I10" s="190"/>
    </row>
    <row r="11" spans="1:9" x14ac:dyDescent="0.25">
      <c r="A11" s="190"/>
      <c r="B11" s="190"/>
      <c r="C11" s="190"/>
      <c r="D11" s="190"/>
      <c r="E11" s="190"/>
      <c r="F11" s="190"/>
      <c r="G11" s="190"/>
      <c r="H11" s="190"/>
      <c r="I11" s="190"/>
    </row>
    <row r="12" spans="1:9" x14ac:dyDescent="0.25">
      <c r="A12" s="190"/>
      <c r="B12" s="190"/>
      <c r="C12" s="190"/>
      <c r="D12" s="190"/>
      <c r="E12" s="190"/>
      <c r="F12" s="190"/>
      <c r="G12" s="190"/>
      <c r="H12" s="190"/>
      <c r="I12" s="190"/>
    </row>
    <row r="13" spans="1:9" x14ac:dyDescent="0.25">
      <c r="A13" s="190"/>
      <c r="B13" s="190"/>
      <c r="C13" s="190"/>
      <c r="D13" s="190"/>
      <c r="E13" s="190"/>
      <c r="F13" s="190"/>
      <c r="G13" s="190"/>
      <c r="H13" s="190"/>
      <c r="I13" s="190"/>
    </row>
    <row r="14" spans="1:9" x14ac:dyDescent="0.25">
      <c r="A14" s="90"/>
      <c r="B14" s="90"/>
      <c r="C14" s="90"/>
      <c r="D14" s="90"/>
      <c r="E14" s="90"/>
      <c r="F14" s="90"/>
      <c r="G14" s="90"/>
      <c r="H14" s="90"/>
      <c r="I14" s="90"/>
    </row>
    <row r="15" spans="1:9" x14ac:dyDescent="0.25">
      <c r="A15" s="129"/>
      <c r="B15" s="130"/>
      <c r="C15" s="130"/>
      <c r="D15" s="130"/>
      <c r="E15" s="193" t="s">
        <v>290</v>
      </c>
      <c r="F15" s="194"/>
      <c r="G15" s="130"/>
      <c r="H15" s="193" t="s">
        <v>291</v>
      </c>
      <c r="I15" s="194"/>
    </row>
    <row r="16" spans="1:9" x14ac:dyDescent="0.25">
      <c r="A16" s="131" t="s">
        <v>292</v>
      </c>
      <c r="B16" s="132" t="s">
        <v>293</v>
      </c>
      <c r="C16" s="132" t="s">
        <v>294</v>
      </c>
      <c r="D16" s="132" t="s">
        <v>295</v>
      </c>
      <c r="E16" s="133"/>
      <c r="F16" s="134"/>
      <c r="G16" s="132" t="s">
        <v>7</v>
      </c>
      <c r="H16" s="187" t="s">
        <v>296</v>
      </c>
      <c r="I16" s="188"/>
    </row>
    <row r="17" spans="1:9" x14ac:dyDescent="0.25">
      <c r="A17" s="133"/>
      <c r="B17" s="135"/>
      <c r="C17" s="135"/>
      <c r="D17" s="135"/>
      <c r="E17" s="136" t="s">
        <v>297</v>
      </c>
      <c r="F17" s="136" t="s">
        <v>298</v>
      </c>
      <c r="G17" s="135"/>
      <c r="H17" s="136" t="s">
        <v>299</v>
      </c>
      <c r="I17" s="136" t="s">
        <v>300</v>
      </c>
    </row>
    <row r="18" spans="1:9" ht="108" x14ac:dyDescent="0.25">
      <c r="A18" s="137">
        <v>1</v>
      </c>
      <c r="B18" s="138">
        <v>525113</v>
      </c>
      <c r="C18" s="139" t="s">
        <v>422</v>
      </c>
      <c r="D18" s="140" t="s">
        <v>424</v>
      </c>
      <c r="E18" s="141" t="s">
        <v>409</v>
      </c>
      <c r="F18" s="142"/>
      <c r="G18" s="143">
        <v>2600000</v>
      </c>
      <c r="H18" s="143"/>
      <c r="I18" s="143">
        <f t="shared" ref="I18" si="0">5%*G18</f>
        <v>130000</v>
      </c>
    </row>
    <row r="19" spans="1:9" ht="108" x14ac:dyDescent="0.25">
      <c r="A19" s="137">
        <v>2</v>
      </c>
      <c r="B19" s="138">
        <v>525113</v>
      </c>
      <c r="C19" s="139" t="s">
        <v>425</v>
      </c>
      <c r="D19" s="140" t="s">
        <v>427</v>
      </c>
      <c r="E19" s="141" t="s">
        <v>409</v>
      </c>
      <c r="G19" s="143">
        <v>2820000</v>
      </c>
      <c r="H19" s="143"/>
      <c r="I19" s="143">
        <f>5%*G19</f>
        <v>141000</v>
      </c>
    </row>
    <row r="20" spans="1:9" x14ac:dyDescent="0.25">
      <c r="A20" s="138"/>
      <c r="B20" s="189" t="s">
        <v>268</v>
      </c>
      <c r="C20" s="189"/>
      <c r="D20" s="189"/>
      <c r="E20" s="144"/>
      <c r="F20" s="145"/>
      <c r="G20" s="146">
        <f>SUM(G18:G19)</f>
        <v>5420000</v>
      </c>
      <c r="H20" s="146"/>
      <c r="I20" s="146">
        <f>SUM(I18:I19)</f>
        <v>271000</v>
      </c>
    </row>
    <row r="21" spans="1:9" x14ac:dyDescent="0.25">
      <c r="A21" s="147"/>
      <c r="B21" s="148"/>
      <c r="C21" s="148"/>
      <c r="D21" s="148"/>
      <c r="E21" s="149"/>
      <c r="F21" s="150"/>
      <c r="G21" s="151"/>
      <c r="H21" s="151"/>
      <c r="I21" s="151"/>
    </row>
    <row r="22" spans="1:9" ht="42.75" customHeight="1" x14ac:dyDescent="0.25">
      <c r="A22" s="190" t="s">
        <v>418</v>
      </c>
      <c r="B22" s="190"/>
      <c r="C22" s="190"/>
      <c r="D22" s="190"/>
      <c r="E22" s="190"/>
      <c r="F22" s="190"/>
      <c r="G22" s="190"/>
      <c r="H22" s="190"/>
      <c r="I22" s="190"/>
    </row>
    <row r="23" spans="1:9" x14ac:dyDescent="0.25">
      <c r="A23" s="155"/>
      <c r="B23" s="155"/>
      <c r="C23" s="155"/>
      <c r="D23" s="155"/>
      <c r="E23" s="155"/>
      <c r="F23" s="155"/>
      <c r="G23" s="155"/>
      <c r="H23" s="155"/>
      <c r="I23" s="155"/>
    </row>
    <row r="24" spans="1:9" x14ac:dyDescent="0.25">
      <c r="A24" s="186" t="s">
        <v>350</v>
      </c>
      <c r="B24" s="186"/>
      <c r="C24" s="186"/>
      <c r="D24" s="186"/>
      <c r="E24" s="87"/>
      <c r="F24" s="87"/>
      <c r="G24" s="87"/>
      <c r="H24" s="87"/>
      <c r="I24" s="87"/>
    </row>
    <row r="25" spans="1:9" x14ac:dyDescent="0.25">
      <c r="A25" s="186" t="s">
        <v>351</v>
      </c>
      <c r="B25" s="186"/>
      <c r="C25" s="186"/>
      <c r="D25" s="186"/>
      <c r="E25" s="87"/>
      <c r="F25" s="87"/>
      <c r="G25" s="186" t="s">
        <v>352</v>
      </c>
      <c r="H25" s="186"/>
      <c r="I25" s="186"/>
    </row>
    <row r="26" spans="1:9" x14ac:dyDescent="0.25">
      <c r="A26" s="87"/>
      <c r="B26" s="87"/>
      <c r="C26" s="87"/>
      <c r="D26" s="87"/>
      <c r="E26" s="87"/>
      <c r="F26" s="87"/>
      <c r="G26" s="87"/>
      <c r="H26" s="87"/>
      <c r="I26" s="87"/>
    </row>
    <row r="27" spans="1:9" x14ac:dyDescent="0.25">
      <c r="A27" s="87"/>
      <c r="B27" s="87"/>
      <c r="C27" s="87"/>
      <c r="D27" s="87"/>
      <c r="E27" s="87"/>
      <c r="F27" s="87"/>
      <c r="G27" s="87"/>
      <c r="H27" s="87"/>
      <c r="I27" s="87"/>
    </row>
    <row r="28" spans="1:9" x14ac:dyDescent="0.25">
      <c r="A28" s="183" t="s">
        <v>419</v>
      </c>
      <c r="B28" s="183"/>
      <c r="C28" s="183"/>
      <c r="D28" s="183"/>
      <c r="E28" s="87"/>
      <c r="F28" s="87"/>
      <c r="G28" s="184" t="s">
        <v>354</v>
      </c>
      <c r="H28" s="184"/>
      <c r="I28" s="184"/>
    </row>
    <row r="29" spans="1:9" x14ac:dyDescent="0.25">
      <c r="A29" s="185" t="s">
        <v>420</v>
      </c>
      <c r="B29" s="185"/>
      <c r="C29" s="185"/>
      <c r="D29" s="185"/>
      <c r="E29" s="87"/>
      <c r="F29" s="87"/>
      <c r="G29" s="186" t="s">
        <v>356</v>
      </c>
      <c r="H29" s="186"/>
      <c r="I29" s="186"/>
    </row>
  </sheetData>
  <mergeCells count="16">
    <mergeCell ref="A1:I1"/>
    <mergeCell ref="A2:I2"/>
    <mergeCell ref="H8:I8"/>
    <mergeCell ref="A10:I13"/>
    <mergeCell ref="E15:F15"/>
    <mergeCell ref="H15:I15"/>
    <mergeCell ref="A28:D28"/>
    <mergeCell ref="G28:I28"/>
    <mergeCell ref="A29:D29"/>
    <mergeCell ref="G29:I29"/>
    <mergeCell ref="H16:I16"/>
    <mergeCell ref="B20:D20"/>
    <mergeCell ref="A22:I22"/>
    <mergeCell ref="A24:D24"/>
    <mergeCell ref="A25:D25"/>
    <mergeCell ref="G25:I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8"/>
  <sheetViews>
    <sheetView topLeftCell="A16" workbookViewId="0">
      <selection activeCell="L18" sqref="L18"/>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191" t="s">
        <v>275</v>
      </c>
      <c r="B1" s="191"/>
      <c r="C1" s="191"/>
      <c r="D1" s="191"/>
      <c r="E1" s="191"/>
      <c r="F1" s="191"/>
      <c r="G1" s="191"/>
      <c r="H1" s="191"/>
      <c r="I1" s="191"/>
    </row>
    <row r="2" spans="1:9" x14ac:dyDescent="0.25">
      <c r="A2" s="191" t="s">
        <v>403</v>
      </c>
      <c r="B2" s="191"/>
      <c r="C2" s="191"/>
      <c r="D2" s="191"/>
      <c r="E2" s="191"/>
      <c r="F2" s="191"/>
      <c r="G2" s="191"/>
      <c r="H2" s="191"/>
      <c r="I2" s="191"/>
    </row>
    <row r="3" spans="1:9" x14ac:dyDescent="0.25">
      <c r="A3" s="90"/>
      <c r="B3" s="90"/>
      <c r="C3" s="90"/>
      <c r="D3" s="90"/>
      <c r="E3" s="90"/>
      <c r="F3" s="90"/>
      <c r="G3" s="90"/>
      <c r="H3" s="90"/>
      <c r="I3" s="90"/>
    </row>
    <row r="4" spans="1:9" x14ac:dyDescent="0.25">
      <c r="A4" s="128">
        <v>1</v>
      </c>
      <c r="B4" s="90" t="s">
        <v>277</v>
      </c>
      <c r="C4" s="90"/>
      <c r="D4" s="87" t="s">
        <v>278</v>
      </c>
      <c r="E4" s="87"/>
      <c r="F4" s="87"/>
      <c r="G4" s="87"/>
      <c r="H4" s="90"/>
      <c r="I4" s="90"/>
    </row>
    <row r="5" spans="1:9" x14ac:dyDescent="0.25">
      <c r="A5" s="128">
        <v>2</v>
      </c>
      <c r="B5" s="90" t="s">
        <v>279</v>
      </c>
      <c r="C5" s="90"/>
      <c r="D5" s="87" t="s">
        <v>280</v>
      </c>
      <c r="E5" s="87"/>
      <c r="F5" s="87"/>
      <c r="G5" s="87"/>
      <c r="H5" s="90"/>
      <c r="I5" s="90"/>
    </row>
    <row r="6" spans="1:9" x14ac:dyDescent="0.25">
      <c r="A6" s="128">
        <v>3</v>
      </c>
      <c r="B6" s="90" t="s">
        <v>281</v>
      </c>
      <c r="C6" s="90"/>
      <c r="D6" s="87" t="s">
        <v>282</v>
      </c>
      <c r="E6" s="87"/>
      <c r="F6" s="87"/>
      <c r="G6" s="87"/>
      <c r="H6" s="90"/>
      <c r="I6" s="90"/>
    </row>
    <row r="7" spans="1:9" x14ac:dyDescent="0.25">
      <c r="A7" s="128">
        <v>4</v>
      </c>
      <c r="B7" s="90" t="s">
        <v>283</v>
      </c>
      <c r="C7" s="90"/>
      <c r="D7" s="87" t="s">
        <v>428</v>
      </c>
      <c r="E7" s="87"/>
      <c r="F7" s="87"/>
      <c r="G7" s="87"/>
      <c r="H7" s="90"/>
      <c r="I7" s="90"/>
    </row>
    <row r="8" spans="1:9" x14ac:dyDescent="0.25">
      <c r="A8" s="90"/>
      <c r="B8" s="90"/>
      <c r="C8" s="90"/>
      <c r="D8" s="90"/>
      <c r="E8" s="90"/>
      <c r="F8" s="90"/>
      <c r="G8" s="90"/>
      <c r="H8" s="192" t="s">
        <v>405</v>
      </c>
      <c r="I8" s="192"/>
    </row>
    <row r="9" spans="1:9" x14ac:dyDescent="0.25">
      <c r="A9" s="190" t="s">
        <v>406</v>
      </c>
      <c r="B9" s="190"/>
      <c r="C9" s="190"/>
      <c r="D9" s="190"/>
      <c r="E9" s="190"/>
      <c r="F9" s="190"/>
      <c r="G9" s="190"/>
      <c r="H9" s="190"/>
      <c r="I9" s="190"/>
    </row>
    <row r="10" spans="1:9" x14ac:dyDescent="0.25">
      <c r="A10" s="190"/>
      <c r="B10" s="190"/>
      <c r="C10" s="190"/>
      <c r="D10" s="190"/>
      <c r="E10" s="190"/>
      <c r="F10" s="190"/>
      <c r="G10" s="190"/>
      <c r="H10" s="190"/>
      <c r="I10" s="190"/>
    </row>
    <row r="11" spans="1:9" x14ac:dyDescent="0.25">
      <c r="A11" s="190"/>
      <c r="B11" s="190"/>
      <c r="C11" s="190"/>
      <c r="D11" s="190"/>
      <c r="E11" s="190"/>
      <c r="F11" s="190"/>
      <c r="G11" s="190"/>
      <c r="H11" s="190"/>
      <c r="I11" s="190"/>
    </row>
    <row r="12" spans="1:9" x14ac:dyDescent="0.25">
      <c r="A12" s="190"/>
      <c r="B12" s="190"/>
      <c r="C12" s="190"/>
      <c r="D12" s="190"/>
      <c r="E12" s="190"/>
      <c r="F12" s="190"/>
      <c r="G12" s="190"/>
      <c r="H12" s="190"/>
      <c r="I12" s="190"/>
    </row>
    <row r="13" spans="1:9" x14ac:dyDescent="0.25">
      <c r="A13" s="90"/>
      <c r="B13" s="90"/>
      <c r="C13" s="90"/>
      <c r="D13" s="90"/>
      <c r="E13" s="90"/>
      <c r="F13" s="90"/>
      <c r="G13" s="90"/>
      <c r="H13" s="90"/>
      <c r="I13" s="90"/>
    </row>
    <row r="14" spans="1:9" x14ac:dyDescent="0.25">
      <c r="A14" s="129"/>
      <c r="B14" s="130"/>
      <c r="C14" s="130"/>
      <c r="D14" s="130"/>
      <c r="E14" s="193" t="s">
        <v>290</v>
      </c>
      <c r="F14" s="194"/>
      <c r="G14" s="130"/>
      <c r="H14" s="193" t="s">
        <v>291</v>
      </c>
      <c r="I14" s="194"/>
    </row>
    <row r="15" spans="1:9" x14ac:dyDescent="0.25">
      <c r="A15" s="131" t="s">
        <v>292</v>
      </c>
      <c r="B15" s="132" t="s">
        <v>293</v>
      </c>
      <c r="C15" s="132" t="s">
        <v>294</v>
      </c>
      <c r="D15" s="132" t="s">
        <v>295</v>
      </c>
      <c r="E15" s="133"/>
      <c r="F15" s="134"/>
      <c r="G15" s="132" t="s">
        <v>7</v>
      </c>
      <c r="H15" s="187" t="s">
        <v>296</v>
      </c>
      <c r="I15" s="188"/>
    </row>
    <row r="16" spans="1:9" x14ac:dyDescent="0.25">
      <c r="A16" s="133"/>
      <c r="B16" s="135"/>
      <c r="C16" s="135"/>
      <c r="D16" s="135"/>
      <c r="E16" s="136" t="s">
        <v>297</v>
      </c>
      <c r="F16" s="136" t="s">
        <v>298</v>
      </c>
      <c r="G16" s="135"/>
      <c r="H16" s="136" t="s">
        <v>299</v>
      </c>
      <c r="I16" s="136" t="s">
        <v>300</v>
      </c>
    </row>
    <row r="17" spans="1:9" ht="120" x14ac:dyDescent="0.25">
      <c r="A17" s="137">
        <v>1</v>
      </c>
      <c r="B17" s="138">
        <v>525113</v>
      </c>
      <c r="C17" s="139" t="s">
        <v>429</v>
      </c>
      <c r="D17" s="140" t="s">
        <v>430</v>
      </c>
      <c r="E17" s="141" t="s">
        <v>409</v>
      </c>
      <c r="F17" s="142"/>
      <c r="G17" s="143">
        <v>450000</v>
      </c>
      <c r="H17" s="143"/>
      <c r="I17" s="143">
        <f>5%*G17</f>
        <v>22500</v>
      </c>
    </row>
    <row r="18" spans="1:9" ht="120" x14ac:dyDescent="0.25">
      <c r="A18" s="138">
        <v>2</v>
      </c>
      <c r="B18" s="138">
        <v>525113</v>
      </c>
      <c r="C18" s="139" t="s">
        <v>432</v>
      </c>
      <c r="D18" s="140" t="s">
        <v>433</v>
      </c>
      <c r="E18" s="141" t="s">
        <v>409</v>
      </c>
      <c r="F18" s="142"/>
      <c r="G18" s="143">
        <v>450000</v>
      </c>
      <c r="H18" s="143"/>
      <c r="I18" s="143">
        <f t="shared" ref="I18" si="0">5%*G18</f>
        <v>22500</v>
      </c>
    </row>
    <row r="19" spans="1:9" x14ac:dyDescent="0.25">
      <c r="A19" s="138"/>
      <c r="B19" s="189" t="s">
        <v>268</v>
      </c>
      <c r="C19" s="189"/>
      <c r="D19" s="189"/>
      <c r="E19" s="144"/>
      <c r="F19" s="145"/>
      <c r="G19" s="146">
        <f>SUM(G17:G18)</f>
        <v>900000</v>
      </c>
      <c r="H19" s="146"/>
      <c r="I19" s="146">
        <f>SUM(I17:I18)</f>
        <v>45000</v>
      </c>
    </row>
    <row r="20" spans="1:9" x14ac:dyDescent="0.25">
      <c r="A20" s="147"/>
      <c r="B20" s="148"/>
      <c r="C20" s="148"/>
      <c r="D20" s="148"/>
      <c r="E20" s="149"/>
      <c r="F20" s="150"/>
      <c r="G20" s="151"/>
      <c r="H20" s="151"/>
      <c r="I20" s="151"/>
    </row>
    <row r="21" spans="1:9" ht="40.5" customHeight="1" x14ac:dyDescent="0.25">
      <c r="A21" s="190" t="s">
        <v>418</v>
      </c>
      <c r="B21" s="190"/>
      <c r="C21" s="190"/>
      <c r="D21" s="190"/>
      <c r="E21" s="190"/>
      <c r="F21" s="190"/>
      <c r="G21" s="190"/>
      <c r="H21" s="190"/>
      <c r="I21" s="190"/>
    </row>
    <row r="22" spans="1:9" x14ac:dyDescent="0.25">
      <c r="A22" s="155"/>
      <c r="B22" s="155"/>
      <c r="C22" s="155"/>
      <c r="D22" s="155"/>
      <c r="E22" s="155"/>
      <c r="F22" s="155"/>
      <c r="G22" s="155"/>
      <c r="H22" s="155"/>
      <c r="I22" s="155"/>
    </row>
    <row r="23" spans="1:9" x14ac:dyDescent="0.25">
      <c r="A23" s="186" t="s">
        <v>350</v>
      </c>
      <c r="B23" s="186"/>
      <c r="C23" s="186"/>
      <c r="D23" s="186"/>
      <c r="E23" s="87"/>
      <c r="F23" s="87"/>
      <c r="G23" s="87"/>
      <c r="H23" s="87"/>
      <c r="I23" s="87"/>
    </row>
    <row r="24" spans="1:9" x14ac:dyDescent="0.25">
      <c r="A24" s="186" t="s">
        <v>351</v>
      </c>
      <c r="B24" s="186"/>
      <c r="C24" s="186"/>
      <c r="D24" s="186"/>
      <c r="E24" s="87"/>
      <c r="F24" s="87"/>
      <c r="G24" s="186" t="s">
        <v>352</v>
      </c>
      <c r="H24" s="186"/>
      <c r="I24" s="186"/>
    </row>
    <row r="25" spans="1:9" x14ac:dyDescent="0.25">
      <c r="A25" s="87"/>
      <c r="B25" s="87"/>
      <c r="C25" s="87"/>
      <c r="D25" s="87"/>
      <c r="E25" s="87"/>
      <c r="F25" s="87"/>
      <c r="G25" s="87"/>
      <c r="H25" s="87"/>
      <c r="I25" s="87"/>
    </row>
    <row r="26" spans="1:9" x14ac:dyDescent="0.25">
      <c r="A26" s="87"/>
      <c r="B26" s="87"/>
      <c r="C26" s="87"/>
      <c r="D26" s="87"/>
      <c r="E26" s="87"/>
      <c r="F26" s="87"/>
      <c r="G26" s="87"/>
      <c r="H26" s="87"/>
      <c r="I26" s="87"/>
    </row>
    <row r="27" spans="1:9" x14ac:dyDescent="0.25">
      <c r="A27" s="183" t="s">
        <v>419</v>
      </c>
      <c r="B27" s="183"/>
      <c r="C27" s="183"/>
      <c r="D27" s="183"/>
      <c r="E27" s="87"/>
      <c r="F27" s="87"/>
      <c r="G27" s="184" t="s">
        <v>354</v>
      </c>
      <c r="H27" s="184"/>
      <c r="I27" s="184"/>
    </row>
    <row r="28" spans="1:9" x14ac:dyDescent="0.25">
      <c r="A28" s="185" t="s">
        <v>420</v>
      </c>
      <c r="B28" s="185"/>
      <c r="C28" s="185"/>
      <c r="D28" s="185"/>
      <c r="E28" s="87"/>
      <c r="F28" s="87"/>
      <c r="G28" s="186" t="s">
        <v>356</v>
      </c>
      <c r="H28" s="186"/>
      <c r="I28" s="186"/>
    </row>
  </sheetData>
  <mergeCells count="16">
    <mergeCell ref="A1:I1"/>
    <mergeCell ref="A2:I2"/>
    <mergeCell ref="H8:I8"/>
    <mergeCell ref="A9:I12"/>
    <mergeCell ref="E14:F14"/>
    <mergeCell ref="H14:I14"/>
    <mergeCell ref="A27:D27"/>
    <mergeCell ref="G27:I27"/>
    <mergeCell ref="A28:D28"/>
    <mergeCell ref="G28:I28"/>
    <mergeCell ref="H15:I15"/>
    <mergeCell ref="B19:D19"/>
    <mergeCell ref="A21:I21"/>
    <mergeCell ref="A23:D23"/>
    <mergeCell ref="A24:D24"/>
    <mergeCell ref="G24:I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FA 525113</vt:lpstr>
      <vt:lpstr>FA 525115</vt:lpstr>
      <vt:lpstr>FB 525113</vt:lpstr>
      <vt:lpstr>FB 525115</vt:lpstr>
      <vt:lpstr>525113 UAS NASKAH DIII TLM</vt:lpstr>
      <vt:lpstr>525113 UAS KOREKSI DIII TLM</vt:lpstr>
      <vt:lpstr>525113 UAS NASKAH DIII TBD</vt:lpstr>
      <vt:lpstr>525113 UAS KOREKSI DIII TBD</vt:lpstr>
      <vt:lpstr>525113 UAS NASKAH STr TLM</vt:lpstr>
      <vt:lpstr>525113 KOREKSI STr TLM</vt:lpstr>
      <vt:lpstr>REALISASI SPJ KE 5 ANALIS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panji wisnu w</cp:lastModifiedBy>
  <cp:lastPrinted>2020-09-10T03:34:41Z</cp:lastPrinted>
  <dcterms:created xsi:type="dcterms:W3CDTF">2020-09-03T01:37:59Z</dcterms:created>
  <dcterms:modified xsi:type="dcterms:W3CDTF">2020-09-10T03:42:42Z</dcterms:modified>
</cp:coreProperties>
</file>