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60" windowWidth="19440" windowHeight="7710" tabRatio="860"/>
  </bookViews>
  <sheets>
    <sheet name="Realisasi SPJ ke 12" sheetId="1" r:id="rId1"/>
    <sheet name="f.525113" sheetId="2" r:id="rId2"/>
    <sheet name="f 525115" sheetId="3" r:id="rId3"/>
    <sheet name="f 525121" sheetId="4" r:id="rId4"/>
    <sheet name="fb 525112" sheetId="5" r:id="rId5"/>
    <sheet name="fb 525119" sheetId="6" r:id="rId6"/>
    <sheet name="fc 525112" sheetId="7" r:id="rId7"/>
    <sheet name="f 525112" sheetId="8" r:id="rId8"/>
    <sheet name="f 525115 052" sheetId="9" r:id="rId9"/>
    <sheet name="fb.. 525112" sheetId="10" r:id="rId10"/>
    <sheet name="fc...525112" sheetId="11" r:id="rId11"/>
    <sheet name="fd 525112" sheetId="12" r:id="rId12"/>
    <sheet name="fe 525112..." sheetId="13" r:id="rId13"/>
    <sheet name="052 f 525113" sheetId="15" r:id="rId14"/>
    <sheet name="052 fa 525112" sheetId="16" r:id="rId15"/>
  </sheets>
  <calcPr calcId="145621"/>
</workbook>
</file>

<file path=xl/calcChain.xml><?xml version="1.0" encoding="utf-8"?>
<calcChain xmlns="http://schemas.openxmlformats.org/spreadsheetml/2006/main">
  <c r="I45" i="15" l="1"/>
  <c r="H45" i="15"/>
  <c r="G45" i="15"/>
  <c r="I25" i="15"/>
  <c r="G25" i="15"/>
  <c r="I22" i="16"/>
  <c r="H22" i="16"/>
  <c r="G22" i="16"/>
  <c r="I21" i="13"/>
  <c r="H21" i="13"/>
  <c r="G21" i="13"/>
  <c r="I21" i="12"/>
  <c r="H21" i="12"/>
  <c r="G21" i="12"/>
  <c r="I21" i="11"/>
  <c r="H21" i="11"/>
  <c r="G21" i="11"/>
  <c r="I21" i="10"/>
  <c r="H21" i="10"/>
  <c r="G21" i="10"/>
  <c r="G25" i="9"/>
  <c r="I21" i="8"/>
  <c r="H21" i="8"/>
  <c r="G21" i="8"/>
  <c r="I21" i="7"/>
  <c r="H21" i="7"/>
  <c r="G21" i="7"/>
  <c r="I21" i="6"/>
  <c r="H21" i="6"/>
  <c r="G21" i="6"/>
  <c r="I21" i="5"/>
  <c r="H21" i="5"/>
  <c r="G21" i="5"/>
  <c r="I20" i="4"/>
  <c r="H20" i="4"/>
  <c r="G20" i="4"/>
  <c r="I21" i="3"/>
  <c r="G21" i="3"/>
  <c r="I42" i="2"/>
  <c r="G42" i="2"/>
  <c r="I24" i="2"/>
  <c r="G24" i="2"/>
  <c r="I380" i="1"/>
  <c r="J380" i="1" s="1"/>
  <c r="J379" i="1"/>
  <c r="I379" i="1"/>
  <c r="I377" i="1"/>
  <c r="I368" i="1"/>
  <c r="K368" i="1" s="1"/>
  <c r="J363" i="1"/>
  <c r="I363" i="1"/>
  <c r="I362" i="1"/>
  <c r="J362" i="1" s="1"/>
  <c r="I360" i="1"/>
  <c r="J360" i="1" s="1"/>
  <c r="J356" i="1"/>
  <c r="I356" i="1"/>
  <c r="K356" i="1" s="1"/>
  <c r="I348" i="1"/>
  <c r="I340" i="1"/>
  <c r="J340" i="1" s="1"/>
  <c r="I339" i="1"/>
  <c r="J339" i="1" s="1"/>
  <c r="I338" i="1"/>
  <c r="J338" i="1" s="1"/>
  <c r="I330" i="1"/>
  <c r="K330" i="1" s="1"/>
  <c r="I322" i="1"/>
  <c r="J322" i="1" s="1"/>
  <c r="J318" i="1"/>
  <c r="I318" i="1"/>
  <c r="K318" i="1" s="1"/>
  <c r="I313" i="1"/>
  <c r="I308" i="1"/>
  <c r="K308" i="1" s="1"/>
  <c r="K301" i="1"/>
  <c r="I301" i="1"/>
  <c r="J301" i="1" s="1"/>
  <c r="I297" i="1"/>
  <c r="J297" i="1" s="1"/>
  <c r="I292" i="1"/>
  <c r="I284" i="1"/>
  <c r="I278" i="1"/>
  <c r="J278" i="1" s="1"/>
  <c r="J273" i="1"/>
  <c r="I273" i="1"/>
  <c r="K273" i="1" s="1"/>
  <c r="J268" i="1"/>
  <c r="I268" i="1"/>
  <c r="K268" i="1" s="1"/>
  <c r="I262" i="1"/>
  <c r="I246" i="1"/>
  <c r="J246" i="1" s="1"/>
  <c r="J239" i="1"/>
  <c r="I239" i="1"/>
  <c r="K239" i="1" s="1"/>
  <c r="I234" i="1"/>
  <c r="I224" i="1"/>
  <c r="K217" i="1"/>
  <c r="I217" i="1"/>
  <c r="J217" i="1" s="1"/>
  <c r="I212" i="1"/>
  <c r="J212" i="1" s="1"/>
  <c r="I206" i="1"/>
  <c r="K206" i="1" s="1"/>
  <c r="I201" i="1"/>
  <c r="I193" i="1"/>
  <c r="J193" i="1" s="1"/>
  <c r="J188" i="1"/>
  <c r="I188" i="1"/>
  <c r="K188" i="1" s="1"/>
  <c r="I181" i="1"/>
  <c r="K181" i="1" s="1"/>
  <c r="I176" i="1"/>
  <c r="I166" i="1"/>
  <c r="K166" i="1" s="1"/>
  <c r="I159" i="1"/>
  <c r="I154" i="1"/>
  <c r="J154" i="1" s="1"/>
  <c r="J150" i="1"/>
  <c r="I150" i="1"/>
  <c r="K150" i="1" s="1"/>
  <c r="I142" i="1"/>
  <c r="K142" i="1" s="1"/>
  <c r="I137" i="1"/>
  <c r="K133" i="1"/>
  <c r="I133" i="1"/>
  <c r="J133" i="1" s="1"/>
  <c r="I129" i="1"/>
  <c r="J129" i="1" s="1"/>
  <c r="I123" i="1"/>
  <c r="K123" i="1" s="1"/>
  <c r="I119" i="1"/>
  <c r="I106" i="1"/>
  <c r="K106" i="1" s="1"/>
  <c r="I102" i="1"/>
  <c r="J102" i="1" s="1"/>
  <c r="H97" i="1"/>
  <c r="I97" i="1" s="1"/>
  <c r="K97" i="1" s="1"/>
  <c r="J91" i="1"/>
  <c r="I91" i="1"/>
  <c r="K91" i="1" s="1"/>
  <c r="J87" i="1"/>
  <c r="I87" i="1"/>
  <c r="K87" i="1" s="1"/>
  <c r="I85" i="1"/>
  <c r="J85" i="1" s="1"/>
  <c r="J80" i="1"/>
  <c r="H80" i="1"/>
  <c r="I80" i="1" s="1"/>
  <c r="K80" i="1" s="1"/>
  <c r="I73" i="1"/>
  <c r="J73" i="1" s="1"/>
  <c r="I61" i="1"/>
  <c r="K61" i="1" s="1"/>
  <c r="H55" i="1"/>
  <c r="H60" i="1" s="1"/>
  <c r="H111" i="1" s="1"/>
  <c r="H117" i="1" s="1"/>
  <c r="H170" i="1" s="1"/>
  <c r="H175" i="1" s="1"/>
  <c r="H228" i="1" s="1"/>
  <c r="H233" i="1" s="1"/>
  <c r="H282" i="1" s="1"/>
  <c r="H290" i="1" s="1"/>
  <c r="H341" i="1" s="1"/>
  <c r="H347" i="1" s="1"/>
  <c r="H382" i="1" s="1"/>
  <c r="G55" i="1"/>
  <c r="G60" i="1" s="1"/>
  <c r="G111" i="1" s="1"/>
  <c r="G117" i="1" s="1"/>
  <c r="G170" i="1" s="1"/>
  <c r="G175" i="1" s="1"/>
  <c r="G228" i="1" s="1"/>
  <c r="G233" i="1" s="1"/>
  <c r="G282" i="1" s="1"/>
  <c r="G290" i="1" s="1"/>
  <c r="G341" i="1" s="1"/>
  <c r="G347" i="1" s="1"/>
  <c r="G382" i="1" s="1"/>
  <c r="I47" i="1"/>
  <c r="J47" i="1" s="1"/>
  <c r="I41" i="1"/>
  <c r="K41" i="1" s="1"/>
  <c r="I38" i="1"/>
  <c r="J38" i="1" s="1"/>
  <c r="I35" i="1"/>
  <c r="J35" i="1" s="1"/>
  <c r="I34" i="1"/>
  <c r="I26" i="1"/>
  <c r="J26" i="1" s="1"/>
  <c r="J20" i="1"/>
  <c r="I20" i="1"/>
  <c r="K20" i="1" s="1"/>
  <c r="I14" i="1"/>
  <c r="K14" i="1" s="1"/>
  <c r="K47" i="1" l="1"/>
  <c r="K73" i="1"/>
  <c r="K129" i="1"/>
  <c r="K212" i="1"/>
  <c r="K297" i="1"/>
  <c r="K26" i="1"/>
  <c r="K154" i="1"/>
  <c r="K193" i="1"/>
  <c r="K246" i="1"/>
  <c r="K278" i="1"/>
  <c r="K322" i="1"/>
  <c r="K360" i="1"/>
  <c r="I382" i="1"/>
  <c r="K34" i="1"/>
  <c r="J34" i="1"/>
  <c r="J41" i="1"/>
  <c r="J97" i="1"/>
  <c r="J106" i="1"/>
  <c r="K119" i="1"/>
  <c r="J119" i="1"/>
  <c r="K137" i="1"/>
  <c r="J137" i="1"/>
  <c r="K159" i="1"/>
  <c r="J159" i="1"/>
  <c r="J181" i="1"/>
  <c r="J206" i="1"/>
  <c r="K348" i="1"/>
  <c r="J348" i="1"/>
  <c r="J14" i="1"/>
  <c r="K262" i="1"/>
  <c r="J262" i="1"/>
  <c r="K313" i="1"/>
  <c r="J313" i="1"/>
  <c r="I55" i="1"/>
  <c r="I60" i="1" s="1"/>
  <c r="I111" i="1" s="1"/>
  <c r="I117" i="1" s="1"/>
  <c r="I170" i="1" s="1"/>
  <c r="I175" i="1" s="1"/>
  <c r="I228" i="1" s="1"/>
  <c r="I233" i="1" s="1"/>
  <c r="I282" i="1" s="1"/>
  <c r="I290" i="1" s="1"/>
  <c r="I341" i="1" s="1"/>
  <c r="I347" i="1" s="1"/>
  <c r="J61" i="1"/>
  <c r="J123" i="1"/>
  <c r="J142" i="1"/>
  <c r="J166" i="1"/>
  <c r="K176" i="1"/>
  <c r="J176" i="1"/>
  <c r="K201" i="1"/>
  <c r="J201" i="1"/>
  <c r="K224" i="1"/>
  <c r="J224" i="1"/>
  <c r="K292" i="1"/>
  <c r="J292" i="1"/>
  <c r="K377" i="1"/>
  <c r="J377" i="1"/>
  <c r="J308" i="1"/>
  <c r="J330" i="1"/>
  <c r="J368" i="1"/>
  <c r="K382" i="1" l="1"/>
  <c r="J382" i="1"/>
</calcChain>
</file>

<file path=xl/sharedStrings.xml><?xml version="1.0" encoding="utf-8"?>
<sst xmlns="http://schemas.openxmlformats.org/spreadsheetml/2006/main" count="1256" uniqueCount="380">
  <si>
    <t>LAPORAN REALISASI</t>
  </si>
  <si>
    <t>JURUSAN ANALIS KESEHATAN POLTEKKES KEMENKES SEMARANG TAHUN 2020</t>
  </si>
  <si>
    <t>BULAN : NOVEMBER 2020</t>
  </si>
  <si>
    <t>MAK</t>
  </si>
  <si>
    <t>PROGRAM/KEGIATAN</t>
  </si>
  <si>
    <t>PAGU</t>
  </si>
  <si>
    <t>REALISASI</t>
  </si>
  <si>
    <t>JUMLAH</t>
  </si>
  <si>
    <t>SALDO</t>
  </si>
  <si>
    <t>PERSENTASE</t>
  </si>
  <si>
    <t>S/D BULAN LALU</t>
  </si>
  <si>
    <t>BULAN INI</t>
  </si>
  <si>
    <t>(%)</t>
  </si>
  <si>
    <t>024.12.10</t>
  </si>
  <si>
    <t>Program Pengembangan dan Pemberdayaan Sumber Daya Manusia Kesehatan (PPSDMK)</t>
  </si>
  <si>
    <t>Pembinaan dan Pengelolaan Pendidikan Tinggi</t>
  </si>
  <si>
    <t>Pendidikan Tenaga Kesehatan di Poltekkes Kemenkes RI [Base Line] (632 orang)</t>
  </si>
  <si>
    <t>5034.501.012</t>
  </si>
  <si>
    <t>Mahasiswa yang Dididik pada Jurusan Analis Kesehatan</t>
  </si>
  <si>
    <t>051</t>
  </si>
  <si>
    <t>PELAKSANAAN PERSIAPAN</t>
  </si>
  <si>
    <t>F</t>
  </si>
  <si>
    <t>JURUSAN ANALIS KESEHATAN</t>
  </si>
  <si>
    <t>Belanja Barang</t>
  </si>
  <si>
    <t>&gt; KEGIATAN PERSIAPAN PBM</t>
  </si>
  <si>
    <t xml:space="preserve">    - Konsumsi Workshop RPS [ 40 ORG x 3 PRODI ]</t>
  </si>
  <si>
    <t>OK</t>
  </si>
  <si>
    <t xml:space="preserve">    - Konsumsi Workshop Review Kurikulum [ 40 ORG x 3 PRODI ]</t>
  </si>
  <si>
    <t xml:space="preserve">    - Konsumsi Workshop Desain Praktik Klinik [ 20 ORG x 3 PRODI x 3 HARI]</t>
  </si>
  <si>
    <t>Belanja Jasa</t>
  </si>
  <si>
    <t xml:space="preserve">    - Narasumber Review Kurikulum 1 [ 2 ORG x 3 JAM x 3 PRODI ]</t>
  </si>
  <si>
    <t xml:space="preserve">    - Narasumber Desain Praktik Klinik [ 2 ORG x 3 JAM x 3 PRODI ]</t>
  </si>
  <si>
    <t xml:space="preserve">    - Narasumber workshop evaluasi kegiatan dan perencanaan [ 1 ORG x 3 PRODI x 4 JAM ]</t>
  </si>
  <si>
    <t>Belanja Perjalanan</t>
  </si>
  <si>
    <t>&gt; PENGEMBANGAN SDM, EVALUASI KEGIATAN &amp; PERENCANAAN</t>
  </si>
  <si>
    <t xml:space="preserve">    - Transport [ 35 ORANG x 1 KEG ]</t>
  </si>
  <si>
    <t xml:space="preserve">    - Uang harian paket meeting luar kota [ 35 ORANG x 3 hari ]</t>
  </si>
  <si>
    <t xml:space="preserve">    - Paket meeting fullboard [ 35 ORG x 2 hari ]</t>
  </si>
  <si>
    <t>&gt; MONITORING DAN EVALUASI</t>
  </si>
  <si>
    <t xml:space="preserve">    - Transport [ 10 ORANG x 3 PRODI ]</t>
  </si>
  <si>
    <t>Belanja Penyediaan Barang dan Jasa BLU Lainnya</t>
  </si>
  <si>
    <t xml:space="preserve">    - MMT Kuliah Pakar [ 1 PKT x 2 KEG ]</t>
  </si>
  <si>
    <t>PKT</t>
  </si>
  <si>
    <t>&gt; PENGEMBANGAN SDM</t>
  </si>
  <si>
    <t xml:space="preserve">    - Biaya Kepesertaan Profesi [ 4 ORG x 3 PRODI ]</t>
  </si>
  <si>
    <t xml:space="preserve">    - Biaya Kegiatan Asosiasi Perguruan Tinggi [ 2 KEG x 3 PRODI ]</t>
  </si>
  <si>
    <t>KEG</t>
  </si>
  <si>
    <t>Belanja Barang Persediaan Barang Konsumsi - BLU</t>
  </si>
  <si>
    <t>&gt; BAHAN PRAKTEK LABORATORIUM</t>
  </si>
  <si>
    <t xml:space="preserve">    - Bahan Praktek Laboratorium Prodi DIII-AK [ 1 PAKET ]</t>
  </si>
  <si>
    <t xml:space="preserve">    - Bahan Praktek Laboratorium Prodi DIII-TBD [ 1 PAKET ]</t>
  </si>
  <si>
    <t xml:space="preserve">    - Bahan Praktek Laboratorium Prodi STr TLM [ 1 PAKET ]</t>
  </si>
  <si>
    <t>Belanja Modal Peralatan dan Mesin</t>
  </si>
  <si>
    <t xml:space="preserve">    - Personal Computer [ 3 UNIT ]</t>
  </si>
  <si>
    <t>UNIT</t>
  </si>
  <si>
    <t xml:space="preserve">    - Laptop [ 5 UNIT ]</t>
  </si>
  <si>
    <t xml:space="preserve">    - LCD [ 5 UNIT ]</t>
  </si>
  <si>
    <t xml:space="preserve">    - Screen 96Inch x 96Inch [ 5 UNIT ]</t>
  </si>
  <si>
    <t xml:space="preserve">    - Printer Inkjet Plus Scanner [ 3 UNIT ]</t>
  </si>
  <si>
    <t xml:space="preserve">    - Meja Kerja 1/2 Biro [ 3 UNIT ]</t>
  </si>
  <si>
    <t xml:space="preserve">    - Kursi Kerja [ 3 UNIT ]</t>
  </si>
  <si>
    <t>Halaman ke 1</t>
  </si>
  <si>
    <t>FA</t>
  </si>
  <si>
    <t>D-III ANALIS KESEHATAN</t>
  </si>
  <si>
    <t xml:space="preserve">    - Konsumsi Rapat Persiapan PBM [ 30 ORANG x 2 smt ]</t>
  </si>
  <si>
    <t xml:space="preserve">    - Cetak Buku Panduan Teknis Akademik [ 93 EXP ]</t>
  </si>
  <si>
    <t>EXP</t>
  </si>
  <si>
    <t xml:space="preserve">    - Cetak Buku Bimbingan dan Konseling [ 93 EXP ]</t>
  </si>
  <si>
    <t xml:space="preserve">    - Penggandaan Modul Mata Ajar [ 95 EXP ]</t>
  </si>
  <si>
    <t xml:space="preserve">    - Penggandaan Buku Panduan Praktek Lab [ 90 EXP ]</t>
  </si>
  <si>
    <t xml:space="preserve">    - Cetak Buku Panduan PKL RS [ 1 EXP x 3 KALI ]</t>
  </si>
  <si>
    <t xml:space="preserve">    - Cetak Buku Panduan PKL Masyarakat [ 1 EXP x 3 KALI ]</t>
  </si>
  <si>
    <t xml:space="preserve">    - Cetak Buku Panduan KTI [ 1 EXP x 3 KALI ]</t>
  </si>
  <si>
    <t xml:space="preserve">    - Penggandaan Materi TryOut UKOM Internal [ 187 exp ]</t>
  </si>
  <si>
    <t>&gt; RAPAT PERSIAPAN PBM</t>
  </si>
  <si>
    <t xml:space="preserve">    - Transport Rapat Persiapan PBM [ 10 ORG x 3 PRODI ]</t>
  </si>
  <si>
    <t xml:space="preserve">    - Transport [ 10 ORG x 3 PRODI ]</t>
  </si>
  <si>
    <t>FB</t>
  </si>
  <si>
    <t>D-III TEKNOLOGI BANK DARAH</t>
  </si>
  <si>
    <t xml:space="preserve">    - Konsumsi Rapat Persiapan PBM [ 20 ORG x 3 PRODI ]</t>
  </si>
  <si>
    <t xml:space="preserve">    - Cetak Buku Panduan Teknis Akademik [ 65 EXP ]</t>
  </si>
  <si>
    <t xml:space="preserve">    - Cetak Buku Bimbingan dan Konseling [ 65 EXP ]</t>
  </si>
  <si>
    <t xml:space="preserve">    - Penggandaan Modul Mata Ajar [ 300 EXP ]</t>
  </si>
  <si>
    <t xml:space="preserve">    - Penggandaan Buku Panduan Praktek Laboratorium [ 300 EXP ]</t>
  </si>
  <si>
    <t xml:space="preserve">    - Transport Rapat Persiapan PBM [ 20 ORG x 2 SMT ]</t>
  </si>
  <si>
    <t xml:space="preserve">    - MMT Kuliah Pakar [ 2 PKT X 1 KEG ]</t>
  </si>
  <si>
    <t xml:space="preserve">    - MMT Workshop [ 1 PKT x 1 KEG ]</t>
  </si>
  <si>
    <t>FC</t>
  </si>
  <si>
    <t>SARJANA TERAPAN TEKNOLOGI LABORATORIUM MEDIS</t>
  </si>
  <si>
    <t xml:space="preserve">    - Konsumsi Rapat Persiapan PBM [ 30 ORG X 2 SMT ]</t>
  </si>
  <si>
    <t xml:space="preserve">    - Cetak Buku Panduan Teknis Akademik [ 58 EXP ]</t>
  </si>
  <si>
    <t xml:space="preserve">    - Cetak Buku Bimbingan dan Konseling [ 41 EXP ]</t>
  </si>
  <si>
    <t xml:space="preserve">    - Penggandaan Modul Mata Ajar [ 295 EXP ]</t>
  </si>
  <si>
    <t xml:space="preserve">    - Penggandaan Buku Panduan Praktek Lab [ 280 EXP ]</t>
  </si>
  <si>
    <t xml:space="preserve">    - Cetak Buku Panduan PKL RS [ 5 EXP ]</t>
  </si>
  <si>
    <t xml:space="preserve">    - Transport Rapat Persiapan PBM [ 21 ORG X 2 SMT ]</t>
  </si>
  <si>
    <t xml:space="preserve">    - Transport  [ 21 ORG X 2 SMT ]</t>
  </si>
  <si>
    <t>Halaman ke 2</t>
  </si>
  <si>
    <t>FD</t>
  </si>
  <si>
    <t>D-III ANALIS KESEHATAN NON-REGULER KELAS PURWOKERTO</t>
  </si>
  <si>
    <t xml:space="preserve">    - Konsumsi Rapat Persiapan PBM [ 20 ORG X 2 SMT ]</t>
  </si>
  <si>
    <t xml:space="preserve">    - Transport Rapat Persiapan PBM [ 20 ORG X 2 SMT ]</t>
  </si>
  <si>
    <t>052</t>
  </si>
  <si>
    <t>PEMBELAJARAN TEORI DAN PRAKTIKUM</t>
  </si>
  <si>
    <t>&gt; KULIAH PAKAR</t>
  </si>
  <si>
    <t xml:space="preserve">    - Penggandaan Materi Kuliah Pakar [ 75 MHS X 3 PRODI ]</t>
  </si>
  <si>
    <t xml:space="preserve">    - Honor Narasumber Kuliah Pakar [ 2 ORG x 5 JAM x 3 PRODI ]</t>
  </si>
  <si>
    <t>JAM</t>
  </si>
  <si>
    <t xml:space="preserve">    - Transport Narasumber Kuliah Pakar [ 2 ORG x 3 KEG ]</t>
  </si>
  <si>
    <t>&gt; PBM</t>
  </si>
  <si>
    <t xml:space="preserve">    - Penggandaan Kontrak Belajar dan RPS [ 9 MK x 1 PKT x 3 KL x 6 KLS ]</t>
  </si>
  <si>
    <t xml:space="preserve">    - Penggandaan Laporan Pendidikan [ 1 PKT x 1 KALI ]</t>
  </si>
  <si>
    <t>&gt; MONITORING PBM</t>
  </si>
  <si>
    <t xml:space="preserve">    - Konsumsi Rapat Monev PBM [ 30 ORG x 2 SMT ]</t>
  </si>
  <si>
    <t xml:space="preserve">    - Honor Dosen Tidak Tetap [ 156 MK x 6 KLS x 2 SMT ]</t>
  </si>
  <si>
    <t xml:space="preserve">    - Honor Instruktur Laboratorium/Praktek [ 5 MK x 4 TM x 6 KLS x 2 SMT ]</t>
  </si>
  <si>
    <t xml:space="preserve">    - Transport Dosen Tidak Tetap [ 45 OK ]</t>
  </si>
  <si>
    <t xml:space="preserve">    - Penggandaan Kontrak Belajar dan RPS [ 9 MK x 1  PKT x 3 KEG x 3 KLS ]</t>
  </si>
  <si>
    <t xml:space="preserve">    - Penggandaan Laporan Pendidikan 1PKT x 1KL (1pkt x 50k)</t>
  </si>
  <si>
    <t xml:space="preserve">    - Honor Dosen Tidak Tetap [ 7 MK x 6 TM x 3 KLS x 2 SMT ]</t>
  </si>
  <si>
    <t xml:space="preserve">    - Honor Instruktur Laboratorium/Praktek [ 6 MK x 7 TM x 3 KLS x 2 SMT ]</t>
  </si>
  <si>
    <t>Halaman ke 3</t>
  </si>
  <si>
    <t xml:space="preserve">    - Transport Dosen Tidak Tetap [ 2 SKS x 6 TM x 3 KLS x 2 SMT ]</t>
  </si>
  <si>
    <t xml:space="preserve">    - Penggandaan Kontrak Belajar dan RPS [ 9 MK x 1 PKT x 3 KEG x 3 KLS ]</t>
  </si>
  <si>
    <t xml:space="preserve">    - Penggandaan Laporan Pendidikan [ 1 PKT x 1 KEG ]</t>
  </si>
  <si>
    <t xml:space="preserve">    - Honor Dosen Tidak Tetap [ 4 SKS x 7 TM x 3 KLS x 2 SMT ]</t>
  </si>
  <si>
    <t xml:space="preserve">    - Honor Instruktur Laboratorium/Praktek [ 3 MK x 5 TM x 3 KLS x 2 SMT ]</t>
  </si>
  <si>
    <t xml:space="preserve">    - Transport Dosen Tidak Tetap [ 96 OK ]</t>
  </si>
  <si>
    <t xml:space="preserve">    - Transport Lokal Pengajar [ 72 OK ]</t>
  </si>
  <si>
    <t xml:space="preserve">    - Transport Dosen Tidak Tetap Kegiatan Rapat Monev PBM [ 30 OK ]</t>
  </si>
  <si>
    <t xml:space="preserve">    - Penggandaan Kontrak Belajar dan RPS [ 9 MK x 1 PKT x 3 KEG x 1 KLS ]</t>
  </si>
  <si>
    <t xml:space="preserve">    - Honor Dosen Tidak Tetap [ 3 SKS x 7 TM x 1 KLS x 2 SMT ]</t>
  </si>
  <si>
    <t xml:space="preserve">    - Honor Instruktur Laboratorium/Praktek [ 3 MK x 7 TM x 1 KLS x 2 SMT ]</t>
  </si>
  <si>
    <t xml:space="preserve">    - Transport Dosen Tidak Tetap [ 3 SKS x 7 TM x 1 KLS x 2 SMT ]</t>
  </si>
  <si>
    <t xml:space="preserve">    - Transport Instruktur Laboratorium/Praktek [ 3 MK x 7 TM x 1 KLS x 2 SMT ]</t>
  </si>
  <si>
    <t>FE</t>
  </si>
  <si>
    <t>D-III ANALIS KESEHATAN REKOGNISI PEMBELAJARAN LAMPAU</t>
  </si>
  <si>
    <t xml:space="preserve">    - Penggandaan Kontrak Belajar dan RPS [ 9 MK x 1 PKT x 3 KEG  x 1 KLS ]</t>
  </si>
  <si>
    <t>053</t>
  </si>
  <si>
    <t>PRAKTEK KERJA LAPANGAN</t>
  </si>
  <si>
    <t>&gt; PRA KLINIK</t>
  </si>
  <si>
    <t xml:space="preserve">    - Konsumsi Pra Klinik [ 93 Mhs x 1 KEG ] </t>
  </si>
  <si>
    <t xml:space="preserve">    - Penggandaan Materi Pra Klinik [ 93 MHS x 1 PKT ] </t>
  </si>
  <si>
    <t>Halaman ke 4</t>
  </si>
  <si>
    <t>&gt; PKL DAN PBL</t>
  </si>
  <si>
    <t xml:space="preserve">    - Konsumsi Rapat Koordinasi CI PKL [ 2 ORG x 16 LAHAN ]</t>
  </si>
  <si>
    <t xml:space="preserve">    - Konsumsi Kegiatan Serah Terima PKL [ 100 ORG x 1 KEG ]</t>
  </si>
  <si>
    <t xml:space="preserve">    - Konsumsi Kegiatan Penutupan PKL [ 100 ORG x 1 KEG ]</t>
  </si>
  <si>
    <t xml:space="preserve">    - Honor Narasumber Pra Klinik [ 2 ORG x 2 JAM x 3 MK ]</t>
  </si>
  <si>
    <t>OJ</t>
  </si>
  <si>
    <t xml:space="preserve">    - Honor Pembimbing PKL RS [ 16 LAHAN x 2 ORG ]</t>
  </si>
  <si>
    <t xml:space="preserve">    - Honor Pembimbing Laboratorium PBL [ 2 MK x 2 ORG ]</t>
  </si>
  <si>
    <t xml:space="preserve">    - Transport Narasumber Pra Klinik [ 2 ORG x 1 KEG ]</t>
  </si>
  <si>
    <t xml:space="preserve">    - Transport Rapat Koordinasi CI PKL RS 16 Lahan x 2 ORG ]</t>
  </si>
  <si>
    <t xml:space="preserve">    - Transport Penjajagan Lahan PKL RS [ 16 Lahan x 2 ORG ]</t>
  </si>
  <si>
    <t xml:space="preserve">    - Transport Penjajagan Lahan PKL Masyarakat [ 20 Lahan x 2 ORG ]</t>
  </si>
  <si>
    <t xml:space="preserve">    - Transport Supervisi PKL RS [ 16 LAHAN x 1 ORG ]</t>
  </si>
  <si>
    <t xml:space="preserve">    - Uang Harian supervisi PKL RS [ 16 LAHAN x 1 ORG ]</t>
  </si>
  <si>
    <t xml:space="preserve">    - Uang Harian penjajagan lahan PKL RS [ 16 LAHAN x 1 ORG ]</t>
  </si>
  <si>
    <t xml:space="preserve">    - Uang Harian penjajagan lahan PKL Masyarakat [ 20 LAHAN x 1 ORG ]</t>
  </si>
  <si>
    <t xml:space="preserve">    - Transport Penjajagan Lahan PBL [ 2 LAHAN x 1 ORG ]</t>
  </si>
  <si>
    <t xml:space="preserve">    - Uang Harian Penjajagan Lahan PBL [ 2 LAHAN x 1 ORG ]</t>
  </si>
  <si>
    <t xml:space="preserve">    - Transport Pembimbing PBL [ 2 LAHAN x 1 ORG ]</t>
  </si>
  <si>
    <t xml:space="preserve">    - Uang Harian Pembimbing PBL [ 2 LAHAN x 1 ORG ]</t>
  </si>
  <si>
    <t>&gt; PKL dan PBL</t>
  </si>
  <si>
    <t xml:space="preserve">    - Biaya Lahan PKL RS [ 16 LAHAN x 1 SMT ]</t>
  </si>
  <si>
    <t>LAHAN</t>
  </si>
  <si>
    <t xml:space="preserve">    - Biaya PBL di Rumah Sakit [ 1 PKT x 2 KEG ]</t>
  </si>
  <si>
    <t xml:space="preserve">    - Konsumsi Pra Klinik [ 47 MHS x 1 KEG ]</t>
  </si>
  <si>
    <t xml:space="preserve">    - Penggandaan Materi Pra Klinik [ 47 MHS x 1 PKT ]</t>
  </si>
  <si>
    <t xml:space="preserve">    - Biaya Lahan PBL [ 47 Mhs x 5 MGG x 6 UDD ]</t>
  </si>
  <si>
    <t>UDD</t>
  </si>
  <si>
    <t xml:space="preserve">    - Transport Pembimbingan PBL [ 2 LAHAN x 1 ORG ]</t>
  </si>
  <si>
    <t>Halaman ke 5</t>
  </si>
  <si>
    <t xml:space="preserve">    - Konsumsi Kegiatan Serah Terima PKL [ 25 ORG x 1 KEG ]</t>
  </si>
  <si>
    <t xml:space="preserve">    - Konsumsi Kegiatan Penutupan PKL [ 25 ORG x 1 KEG ]</t>
  </si>
  <si>
    <t xml:space="preserve">    - Honor Pembimbing PKL RS [ 5 LAHAN x 3 ORG ]</t>
  </si>
  <si>
    <t xml:space="preserve">    - Transport Penjajagan Lahan PKL RS [ 5 LAHAN x 1 ORG ]</t>
  </si>
  <si>
    <t xml:space="preserve">    - Transport Penjajagan Lahan PKL Masyarakat [ 5 LAHAN x 1 ORG ]</t>
  </si>
  <si>
    <t xml:space="preserve">    - Transport Supervisi PKL RS [ 5 LAHAN x 1 ORG x 4 KEG ]</t>
  </si>
  <si>
    <t xml:space="preserve">    - Transport Supervisi PKL Masyarakat [ 5 LAHAN x 1 ORG x 4 KEG ]</t>
  </si>
  <si>
    <t xml:space="preserve">    - Biaya Lahan PKL RS [ 5 LAHAN x 1 PKT ]</t>
  </si>
  <si>
    <t xml:space="preserve">    - Konsumsi Kegiatan Serah Terima PKL [ 35 ORG x 1 KEG ]</t>
  </si>
  <si>
    <t xml:space="preserve">    - Konsumsi Kegiatan Penutupan PKL [ 35 ORG x 1 KEG ]</t>
  </si>
  <si>
    <t xml:space="preserve">    - Honor Pembimbing PKL RS [ 5 LAHAN x 2 ORG ]</t>
  </si>
  <si>
    <t xml:space="preserve">    - Uang Harian Penjajagan Lahan PKL RS [ 5 LAHAN x 1 ORG ]</t>
  </si>
  <si>
    <t xml:space="preserve">    - Uang Harian Penjajagan Lahan PKL Masyarakat [ 5 LAHAN x 1 ORG ]</t>
  </si>
  <si>
    <t>PELAKSANAAN UJIAN</t>
  </si>
  <si>
    <t>&gt; KTI</t>
  </si>
  <si>
    <t xml:space="preserve">    - Honor Pembimbing KTI [ 10 ORG x 1 KEG ]</t>
  </si>
  <si>
    <t xml:space="preserve">    - Honor Penguji Proposal KTI [ 10 ORG x 3 MHS x 1 KEG ] </t>
  </si>
  <si>
    <t xml:space="preserve">    - Honor Penguji KTI [ 10 ORG x 3 MHS x 1 KEG ]</t>
  </si>
  <si>
    <t>&gt; UJIAN SEMESTER</t>
  </si>
  <si>
    <t xml:space="preserve">    - Honor Pembuatan Naskah Soal Ujian Teori [ 9 MK x 6 KLS ]</t>
  </si>
  <si>
    <t xml:space="preserve">    - Honor Koreksi Soal Ujian Teori Akhir Semester [ 8 MK x 289 MHS ]</t>
  </si>
  <si>
    <t xml:space="preserve">    - Honor Penguji Praktek Akhir Semester [ 8 MK x 289 MHS ]</t>
  </si>
  <si>
    <t>Halaman ke 6</t>
  </si>
  <si>
    <t xml:space="preserve">    - Transport Penguji Proposal KTI [ 10 ORG x 2 KEG ]</t>
  </si>
  <si>
    <t xml:space="preserve">    - Transport Penguji KTI [ 10 ORG x 2 KEG ]</t>
  </si>
  <si>
    <t xml:space="preserve">    - Transport Penguji Praktek Akhir Semester [ 3 MK x 6 KLS x 1 KEG ]</t>
  </si>
  <si>
    <t xml:space="preserve">    - Konsumsi Penguji Proposal KTI [ 141 OK ]</t>
  </si>
  <si>
    <t xml:space="preserve">    - Honor Pembuatan Naskah Soal Ujian Teori [ 30 MK x 1 PKT ]</t>
  </si>
  <si>
    <t xml:space="preserve">    - Honor Koreksi Soal Ujian Teori Akhir Semester [ 12 MK x 151 MHS ]</t>
  </si>
  <si>
    <t xml:space="preserve">    - Honor Penguji Praktek Lab Akhir Semester Tk.1 [ 7 MK x 2 SMT x 50 MHS x 1 KLS ]</t>
  </si>
  <si>
    <t xml:space="preserve">    - Honor Penguji Praktek Lab Akhir Semester Tk.2 [ 7 MK x 2 SMT x 50 MHS x 1 KLS ]</t>
  </si>
  <si>
    <t xml:space="preserve">    - Honor Penguji Praktek Lab Akhir Semester Tk.3 [ 7 MK x 2 SMT x 50 MHS x 1 KLS ]</t>
  </si>
  <si>
    <t xml:space="preserve">    - Transport Penguji Praktek Lab Akhir Semester Tk.1 [ 1 MK x 2 SMT x 1 KEG ]</t>
  </si>
  <si>
    <t xml:space="preserve">    - Transport Penguji Praktek Lab Akhir Semester Tk.2 [ 2 MK x 2 SMT x 1 KEG ]</t>
  </si>
  <si>
    <t xml:space="preserve">    - Transport Penguji Praktek Lab Akhir Semester Tk.3 [ 2 MK x 1 SMT x 1 KEG ]</t>
  </si>
  <si>
    <t xml:space="preserve">    - Honor Pembuatan Naskah Soal Ujian Teori [ 8 MK x 3 KLS ]</t>
  </si>
  <si>
    <t xml:space="preserve">    - Honor Koreksi Soal Ujian Teori Akhir Semester [ 8 MK x 146 MHS ]</t>
  </si>
  <si>
    <t xml:space="preserve">    - Honor Penguji Praktek Akhir Semester [ 3 MK x 3 KLS x 146 MHS ]</t>
  </si>
  <si>
    <t>Semarang,  30 November 2020</t>
  </si>
  <si>
    <t>Politeknik Kesehatan Kemenkes Semarang</t>
  </si>
  <si>
    <t>Ketua Jurusan Analis</t>
  </si>
  <si>
    <t>Teguh Budiharjo. STP, Msi</t>
  </si>
  <si>
    <t>NIP. 196812091989031002</t>
  </si>
  <si>
    <t>Halaman ke 7</t>
  </si>
  <si>
    <t>SURAT PERNYATAAN TANGGUNG JAWAB BELANJA</t>
  </si>
  <si>
    <t>Nomor :</t>
  </si>
  <si>
    <t>Kode Satuan Kerja</t>
  </si>
  <si>
    <t>:  632242</t>
  </si>
  <si>
    <t>Nama Satuan Kerja</t>
  </si>
  <si>
    <t xml:space="preserve">:  Politeknik Kesehatan Semarang </t>
  </si>
  <si>
    <t>Tanggal/No.DIPA</t>
  </si>
  <si>
    <t>:  05 Desember 2018/No.SP DIPA.024.12.2.632242/2019</t>
  </si>
  <si>
    <t xml:space="preserve">Klasifikasi Anggaran </t>
  </si>
  <si>
    <t xml:space="preserve">:  01/01/024.12.10/5034/501/012.051.F.525113 </t>
  </si>
  <si>
    <t xml:space="preserve">Tahun Anggaran 2020 </t>
  </si>
  <si>
    <t xml:space="preserve">Yang bertanda tangan dibawah ini, atas nama Kuasa Pengguna Anggaran Politeknik Kesehatan Kemenkes Semarang, </t>
  </si>
  <si>
    <t xml:space="preserve">menyatakan bahwa saya bertanggung jawab secara formal dan material atas segala pengeluaran yang telah dibayar lunas </t>
  </si>
  <si>
    <t xml:space="preserve">Oleh Bendahara Pengeluaran kepada yang berhak menerima serta kebenaran perhitungan dan setoran pajak yang telah </t>
  </si>
  <si>
    <t>dipungut atas pembayaran tersebut dengan perincian sebagai berikut :</t>
  </si>
  <si>
    <t>BUKTI</t>
  </si>
  <si>
    <t>PAJAK YANG DIPUNGUT</t>
  </si>
  <si>
    <t>NO.</t>
  </si>
  <si>
    <t>AKUN</t>
  </si>
  <si>
    <t>PENERIMAAN</t>
  </si>
  <si>
    <t>URAIAN</t>
  </si>
  <si>
    <t>BEND.PENGELUARAN</t>
  </si>
  <si>
    <t>TANGGAL</t>
  </si>
  <si>
    <t>NOMOR</t>
  </si>
  <si>
    <t>PPn</t>
  </si>
  <si>
    <t>PPh</t>
  </si>
  <si>
    <t>Lina Yerta,A.Md.AK</t>
  </si>
  <si>
    <t>Honor untuk narasumber dari PTPDI Jawa Tengah. dalam acara kegiatan Review Kurikulum dan Peningkatan Kapasitas SDM Dalam Pelayanan Darah, Prodi D.III Teknologi Bank Darah, Jurusan Analis Kesehatan Semarang.</t>
  </si>
  <si>
    <t>28/9/2020</t>
  </si>
  <si>
    <t>Subekti,A.PTD.SKM</t>
  </si>
  <si>
    <t>30/9/2020</t>
  </si>
  <si>
    <t>Subiyanto, ST</t>
  </si>
  <si>
    <t>Honor untuk narasumber dari PT.Cuat Barokah Sejahtera Semarang. dalam kegiatan Workshop Penyusunan Analisis SWOT dan Laporan Evaluasi Diri Dalam Rangka Persiapan Akreditasi LAMPTKES .Jurusan Analis Kesehatan Semarang.</t>
  </si>
  <si>
    <t>dr.Untung Sugianto,S.Kp.M.Kes</t>
  </si>
  <si>
    <t>Honor untuk narasumber dari FK.UNDIP.Ilmu Keperawatan Semarang dalam kegiatan Workshop Penyusunan Analisis SWOT dan Laporan Evaluasi Diri Dalam Rangka Persiapan Akreditasi LAMPTKES .Jurusan Analis Kesehatan Semarang.</t>
  </si>
  <si>
    <t>13/11/2020</t>
  </si>
  <si>
    <t>dr.Teguh Winarno</t>
  </si>
  <si>
    <t>Honor untuk narasumber dari UTD PMI Kabupaten Semarang. dalam kegiatan Workshop Penyusunan Analisis SWOT dan Laporan Evaluasi Diri Dalam Rangka Persiapan Akreditasi LAMPTKES .Jurusan Analis Kesehatan Semarang.</t>
  </si>
  <si>
    <t>Jumlah dipindahkan</t>
  </si>
  <si>
    <t xml:space="preserve"> </t>
  </si>
  <si>
    <t>Jumlah pemindahan</t>
  </si>
  <si>
    <t>Agung Yulianto, S.Pd.M.Si</t>
  </si>
  <si>
    <t>Honor untuk narasumber dari Badan Penjaminan Mutu UNNES Semarang (via daring) dalam kegiatan Workshop Penyusunan Analisis SWOT dan Laporan Evaluasi Diri Dalam Rangka Persiapan Akreditasi LAMPTKES .Jurusan Analis Kesehatan Semarang.</t>
  </si>
  <si>
    <t>dr.Veronica Fridawati, Sp.PK (K)</t>
  </si>
  <si>
    <t>Honor untuk narasumber dari RSUP.Fatmawati Jakarta. (via daring) dalam kegiatan Workshop Penyusunan Analisis SWOT dan Laporan Evaluasi Diri Dalam Rangka Persiapan Akreditasi LAMPTKES .Jurusan Analis Kesehatan Semarang.</t>
  </si>
  <si>
    <t>Meylina Djafar,MCN,MBA</t>
  </si>
  <si>
    <t>Honor untuk narasumber dari UTD PMI Kab.Semarang (via daring) dalam kegiatan Workshop Penyusunan Analisis SWOT dan Laporan Evaluasi Diri Dalam Rangka Persiapan Akreditasi LAMPTKES .Jurusan Analis Kesehatan Semarang.</t>
  </si>
  <si>
    <t>Asrori,SKM</t>
  </si>
  <si>
    <t>Honor untuk narasumber dari UTD PMI Kab.Jepara (via daring) dalam kegiatan Workshop Penyusunan Analisis SWOT dan Laporan Evaluasi Diri Dalam Rangka Persiapan Akreditasi LAMPTKES .Jurusan Analis Kesehatan Semarang.</t>
  </si>
  <si>
    <t xml:space="preserve">Jumlah </t>
  </si>
  <si>
    <t>Bukti-bukti pengeluaran anggaran dan asli setoran pajak (SSP/BPN) tersebut diatas disimpan oleh Pengguna Anggaran/</t>
  </si>
  <si>
    <t>Kuasa Pengguna Anggaran untuk kelengkapan administrasi dan pemeriksaan aparat pengawasan fungsional</t>
  </si>
  <si>
    <t>Surat Pernyataan ini dibuat dengan sebenarnya</t>
  </si>
  <si>
    <t>Pejabat Pembuat Komitmen</t>
  </si>
  <si>
    <t>Bendahara Pengeluaran</t>
  </si>
  <si>
    <t>Jeffri Ardianto,M.App.Sc</t>
  </si>
  <si>
    <t>Wahyu Dwi Nuryanti,A.Md</t>
  </si>
  <si>
    <t xml:space="preserve">NIP.19730614199503 1 001 </t>
  </si>
  <si>
    <t>NIP.19861204201402 2 002</t>
  </si>
  <si>
    <t xml:space="preserve">:  01/01/024.12.10/5034/501/012.051.F.525115 </t>
  </si>
  <si>
    <t>Tahun Anggaran 2020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</si>
  <si>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</si>
  <si>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</si>
  <si>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</si>
  <si>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</si>
  <si>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</si>
  <si>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</si>
  <si>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</si>
  <si>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</si>
  <si>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</si>
  <si>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Teguh Budiharjo,STP.M.Si</t>
  </si>
  <si>
    <t>Transport dan uang harian untuk kegiatan Workshop Penyusunan Analisis  Swot dan Laporan Evaluasi Diri Dalam Rangka Persiapan Akreditasi LAMPTKES Program Studi, Jurusan Analis Kesehatan Poltekkes Kemenkes Semarang,.</t>
  </si>
  <si>
    <t>Susan Spa</t>
  </si>
  <si>
    <t>Biaya paket fullboard meeting untuk kegiatan Workshop Penyusunan Analisis  Swot dan Laporan Evaluasi Diri Dalam Rangka Persiapan Akreditasi LAMPTKES Program Studi, Jurusan Analis Kesehatan Poltekkes Kemenkes Semarang,.</t>
  </si>
  <si>
    <t>Jumlah</t>
  </si>
  <si>
    <t>Jeffri Ardiyanto, M.App.Sc</t>
  </si>
  <si>
    <t>NIP.19730614199503 1 001</t>
  </si>
  <si>
    <t>NIP.19861204201402 1 002</t>
  </si>
  <si>
    <t xml:space="preserve">:  01/01/024.12.10/5034/501/012.051.F.525121 </t>
  </si>
  <si>
    <t>CV.UTAMA LAB</t>
  </si>
  <si>
    <t>Belanja barang persediaan untuk pembelian bahan praktek Mata Kuliah Hematologi, Kimia Dasar, Kimia Klinik, Hematologi, Bakteriologi, Sitohistoteknologi dan semua semua praktek,  Jurusan Analis Kesehatan Poltekkes Kemenkes Semarang</t>
  </si>
  <si>
    <t>26/10/2020</t>
  </si>
  <si>
    <t xml:space="preserve">:  01/01/024.12.10/5034/501/012.051.FB.525112 </t>
  </si>
  <si>
    <t xml:space="preserve">menyatakan bahwa saya bertanggung jawab secara formal dan material atas segala pengeluaran yang telah dibayar  </t>
  </si>
  <si>
    <t xml:space="preserve">lunas oleh Bendahara Pengeluaran kepada yang berhak menerima serta kebenaran perhitungan dan setoran pajak  </t>
  </si>
  <si>
    <t>yang telah dipungut atas pembayaran tersebut dengan perincian sebagai berikut :</t>
  </si>
  <si>
    <t>AKAR Digital Art &amp; Printing</t>
  </si>
  <si>
    <t>Biaya untuk penggandaan Buku Panduan Praktek Laboratorium dan Buku Panduan KTI, Prodi D.III Bank Darah,Jurusan Analis Kesehatan Semarang</t>
  </si>
  <si>
    <t>23/9/2020</t>
  </si>
  <si>
    <t>Jeffri Ardiyanto,M.App.Sc</t>
  </si>
  <si>
    <t xml:space="preserve">:  01/01/024.12.10/5034/501/012.051.FB.525119 </t>
  </si>
  <si>
    <t>CENDANA Digital printing</t>
  </si>
  <si>
    <t xml:space="preserve">Belanja penyedia barang dan jasa untuk pembuatan MMT Kuliah Pakar dan MMT Wokshop, Jurusan Analis Kesehatan Poltekkes Kemenkes Semarang </t>
  </si>
  <si>
    <t>21/11/2020</t>
  </si>
  <si>
    <t xml:space="preserve">:  01/01/024.12.10/5034/501/012.051.FC.525112 </t>
  </si>
  <si>
    <t>MUMTAZ  offset &amp; sablon</t>
  </si>
  <si>
    <t>belanja barang untuk penggandaan Modul Mata Ajar dan Penggandaan Buku Panduan Praktek laboratorium, Prodi sarjana Terapan Teknologi Laboratorium Medis, Jurusan Analis Kesehatan Semarang</t>
  </si>
  <si>
    <t>8/10/2020</t>
  </si>
  <si>
    <t xml:space="preserve">:  01/01/024.12.10/5034/501/012.052.F.525112 </t>
  </si>
  <si>
    <r>
      <t xml:space="preserve">AKAR </t>
    </r>
    <r>
      <rPr>
        <i/>
        <sz val="8"/>
        <rFont val="Arial"/>
        <family val="2"/>
      </rPr>
      <t>Digital &amp; Printing</t>
    </r>
  </si>
  <si>
    <t>belanja barang untuk penggandaan MODUL Mata ajar dan penggandaan Buku Panduan Praktek laboratorium, Prodi sarjana Terapan Teknologi Laboratorium Medis. Jurusan Analis Kesehatan Semarang, tgl.13/11/2020</t>
  </si>
  <si>
    <t>Klasifikasi Anggaran</t>
  </si>
  <si>
    <t xml:space="preserve">:  01/01/024.12.10/5034/501/012.052.F.525115 </t>
  </si>
  <si>
    <t>Yang bertanda tangan di bawah ini, atas nama Kuasa Pengguna Anggaran Politeknik Kesehatan Kemenkes Semarang,</t>
  </si>
  <si>
    <t>menyatakan bahwa saya bertanggung jawab secara formal dan material atas segala pengeluaran yang telah dibayar lunas</t>
  </si>
  <si>
    <t>Oleh Bendahara Pengeluaran kepada yang berhak menerima serta kebenaran perhitungan dan setoran pajak yang telah</t>
  </si>
  <si>
    <t>dipungut atas pembayarn tersebut dengan perincian sebagai berikut :</t>
  </si>
  <si>
    <t>U R A I A N</t>
  </si>
  <si>
    <t xml:space="preserve">BUKTI </t>
  </si>
  <si>
    <t>Elly Karlina,SKM</t>
  </si>
  <si>
    <t>Transport Narasumber Kuliah Pakar dari Balai Laboratorium Kesehatan Dan Pengujian Alat Kesehjatan Provinsi Jawa Tengah. Kegiatan Seminar Nasional Kesehatan 2020. Tanggal 7-1-2020. Jurusan Analis Kesehatan Semarang.</t>
  </si>
  <si>
    <t>Seno Ari Thahjo, P,SKM</t>
  </si>
  <si>
    <t>Transport Narasumber Kuliah Pakar dari RSUP.Dr.Kariadi Semarang. Untuk kegiatan Seminar Nasional Kesehatan 2020. Tanggal 7-1-2020. Jurusan Analis Kesehatan Semarang.</t>
  </si>
  <si>
    <t>Subiyanto,ST</t>
  </si>
  <si>
    <t>Transport Narasumber dari PT&gt;Cuat barokah Sejahtera Semarang. untuk kegiatan Wokshop Penyusunan Analisis SWOT dan Laporan Evaluasi Dii Dalam Rangka Persiapan Akreditasi LAMPTKES. di Bandungan Kabupaten Semarang, Jurusan Analis Kesehatan Semarang.</t>
  </si>
  <si>
    <t>dr.untung Sugianto,s.Kp.M.Kes</t>
  </si>
  <si>
    <t>dr.Rifky Ismail,ST.MT</t>
  </si>
  <si>
    <t>Transport Narasumber Kuliah Pakar dari Fakultas Teknik UNDIP.Semarang, Untuk Mata Kuliah Instrumentasi Elektrik. Program Studi Sarjana Terapan Teknologi Laboratorium Medis, Jurusan Analis Kesehatan Semarang.</t>
  </si>
  <si>
    <t>19/11/2020</t>
  </si>
  <si>
    <t xml:space="preserve">Bukti-bukti pengeluaran anggaran dan asli pajak (SSP/BPN) tersebut di atas disimpan oleh Pengguna Anggaran /Kuasa </t>
  </si>
  <si>
    <t>Pengguna Anggaran untuk kelengkapan administrasi dan pmeriksaan aparat pengawasan fungsional</t>
  </si>
  <si>
    <t>Surat Pernyataan ini di buat dengan sebenarnya</t>
  </si>
  <si>
    <t xml:space="preserve">:  01/01/024.12.10/5034/501/012.052.FB.525112 </t>
  </si>
  <si>
    <t>MITRA JAYA Copy Centre</t>
  </si>
  <si>
    <t>Belanja barang untuk penggandaan kontrak belajar (RPS) dan laporan pendidikan, Prodi sarjana Terapan Teknologi Laboratorium Medis, Jurusan Analis Kesehatan Semarang. Tanggal.6-11-2020</t>
  </si>
  <si>
    <t>6/11/2020</t>
  </si>
  <si>
    <t xml:space="preserve">:  01/01/024.12.10/5034/501/012.052.FC.525112 </t>
  </si>
  <si>
    <t>Belanja barang untuk penggandaan kontrak belajar (RPS) dan laporan pendidikan, Prodi sarjana Terapan Teknologi Laboratorium Medis, Jurusan Analis Kesehatan Semarang. Tanggal.2-11-2020</t>
  </si>
  <si>
    <t>2/11/2020</t>
  </si>
  <si>
    <t xml:space="preserve">:  01/01/024.12.10/5034/501/012.052.FD.525112 </t>
  </si>
  <si>
    <t>Belanja barang untuk penggandaan kontrak belajar (RPS) dan laporan pendidikan, Prodi D.III Analis Kesehatan non reguler kelas Purwokerto, Jurusan Analis Kesehatan Semarang, tanggal.4/11/2020</t>
  </si>
  <si>
    <t>4/11/2020</t>
  </si>
  <si>
    <t xml:space="preserve">:  01/01/024.12.10/5034/501/012.052.FE.525112 </t>
  </si>
  <si>
    <t>Belanja barang untuk penggandaan kontrak belajar (RPS) dan laporan pendidikan, Prodi D.III Analis Kesehatan Regoknisi Pembelajaran Lampau (RPL), Jurusan Analis Kesehatan Semarang</t>
  </si>
  <si>
    <t>5/11/2020</t>
  </si>
  <si>
    <t xml:space="preserve">:  01/01/024.12.10/5034/501/012.052.FA.525112 </t>
  </si>
  <si>
    <t>Belanja barang untuk pengandaan materi kuliah pakar, Jurusan Analis Kesehatan Poltekkes Kemenkes Semarang. Tanggal.3/11/2020</t>
  </si>
  <si>
    <t>3/11/2020</t>
  </si>
  <si>
    <t xml:space="preserve">:  01/01/024.12.10/5034/501/012.052.F.525113 </t>
  </si>
  <si>
    <t xml:space="preserve">           </t>
  </si>
  <si>
    <t>Titik Desyawati,A.PTD</t>
  </si>
  <si>
    <t>Honor narasumber Kuliah Pakar untuk kegiatan Peningkatan Kapasitas SDM Dalam Pelayanan Darah, dari PTPDI Jawa Tengah,Prodi Teknologi Bank Darah, Jurusan Analis Semarang</t>
  </si>
  <si>
    <t>dr.Rosreri,Sp.PK</t>
  </si>
  <si>
    <t>Honor narasumber Kuliah Pakar untuk kegiatan menguatkan Mata Kuliah Kelainan Sel Darah (via daring) dari RSUD.KRMT.Semarang, Metode daring , Prodi D.III Teknologi Medik, Jurusan Analis Semarang</t>
  </si>
  <si>
    <t>20/10/2020</t>
  </si>
  <si>
    <t>Seno Ari Tjahjono,P.SKM</t>
  </si>
  <si>
    <t>Honor narasumber Kuliah Pakar dari RSUP.Dr.Kariadi Semarang, untuk kegiatan Seminar Nasional Kesehatan 2020, Jurusan Analis Semarang</t>
  </si>
  <si>
    <t>Dr.dr.Ni Ken Ritchie, M.Biomed</t>
  </si>
  <si>
    <t>Honor narasumber Kuliah Pakar ( via daring ) dari UTD PMI Provinsi DKI Jakarta, untuk kegiatan Seminar Nasional Kesehatan 2020, Jurusan Analis Semarang</t>
  </si>
  <si>
    <t>dr.Rebriarina Hapsari,MSc.Sp.MK</t>
  </si>
  <si>
    <t>Honor narasumber Kuliah Pakar ( via daring ) dari FK.UNDIP Semarang. untuk kegiatan Seminar Nasional Kesehatan 2020, Jurusan Analis Semarang</t>
  </si>
  <si>
    <t>Honor narasumber Kuliah Pakar dari Balai Laboratorium Kesehatan dan Pengujian Alat Kesehatan Prov.Jawa Tengah. untuk kegiatan Seminar Nasional Kesehatan 2020, Jurusan Analis Semarang</t>
  </si>
  <si>
    <t>dr.B. Rina A. Sidaharta, Sp.PK (K)</t>
  </si>
  <si>
    <t>Honor narasumber Kuliah Pakar ( via daring ) dari RSUD.Dr.Moewardi Surakarta. Kegiatan dalam rangka menguatkan Mata Kuliah Kimia Klinik Smt.V . Prodi D.III Teknologi Laboratorium Medis. Jurusan Analis Semarang</t>
  </si>
  <si>
    <t>dr.Nur Santi, Sp.P</t>
  </si>
  <si>
    <t>Honor narasumber Kuliah Pakar ( via daring ) dari RSUD.KRMT.Wongsonegoro Semarang, Kegiatan dalam rangka menguatkan Mata Kuliah Identifikasi Tuberculosis Smt.V . Prodi D.III Teknologi Laboratorium Medis. Jurusan Analis Semarang</t>
  </si>
  <si>
    <t>dr.Enny Rohmawati, Sp.PK</t>
  </si>
  <si>
    <t>Honor narasumber Kuliah Pakar ( via daring ) dari RSUD.RAA.Soewondo Pati. Untuk Mata Kuliah Urinalisa Cairan Tubuh dengan (via daring) dengan tema "Validasi Hasil Pemeriksaan Urinalisa Dan Cairan Tubuh" Prodi Sarjana Terapan Teknologi Laboratorium Medis, Jurusan Analis Semarang</t>
  </si>
  <si>
    <t>Honor narasumber Kuliah Pakar dari FK.Teknik UNDIP Semarang. Untuk Mata Kuliah Instrumentasi Elektrik . Prodi Sarjana Terapan Teknologi Laboratorium Medis. Jurusan Analis Semarang</t>
  </si>
  <si>
    <t>Suwarto,S.Tr.Kes.SKM.M.Kes</t>
  </si>
  <si>
    <t>Honor narasumber Kuliah Pakar dari RSUD.Dr.Moewardi Surakarta. Untuk Mata Kuliah Sitohistoteknologi (via daring) Prodi Sarjana Terapan Teknologi Laboratorium Medis. Jurusan Analis Semarang</t>
  </si>
  <si>
    <t>20/11/2020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</si>
</sst>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164" formatCode="_([$Rp-421]* #,##0_);_([$Rp-421]* \(#,##0\);_([$Rp-421]* &quot;-&quot;_);_(@_)"/>
    <numFmt numFmtId="165" formatCode="_([$Rp-421]* #,##0_);_([$Rp-421]* \(#,##0\);_([$Rp-421]* &quot;-&quot;??_);_(@_)"/>
    <numFmt numFmtId="166" formatCode="_([$Rp-421]* #,##0.00_);_([$Rp-421]* \(#,##0.00\);_([$Rp-421]* &quot;-&quot;??_);_(@_)"/>
    <numFmt numFmtId="167" formatCode="[$-409]d\-m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sz val="10"/>
      <color theme="1"/>
      <name val="Tahoma"/>
      <family val="2"/>
    </font>
    <font>
      <sz val="9"/>
      <color theme="1"/>
      <name val="Tahoma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u/>
      <sz val="9"/>
      <name val="Arial"/>
      <family val="2"/>
    </font>
    <font>
      <b/>
      <sz val="8"/>
      <name val="Arial"/>
      <family val="2"/>
    </font>
    <font>
      <b/>
      <u/>
      <sz val="9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  <font>
      <i/>
      <sz val="10"/>
      <name val="Arial"/>
      <family val="2"/>
    </font>
    <font>
      <u/>
      <sz val="10"/>
      <name val="Arial"/>
      <family val="2"/>
    </font>
    <font>
      <i/>
      <sz val="9"/>
      <name val="Arial"/>
      <family val="2"/>
    </font>
    <font>
      <sz val="9"/>
      <color theme="1"/>
      <name val="Calibri"/>
      <family val="2"/>
      <scheme val="minor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Fill="1"/>
    <xf numFmtId="0" fontId="2" fillId="0" borderId="0" xfId="0" applyFont="1" applyFill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9" fontId="3" fillId="0" borderId="1" xfId="1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5" fontId="0" fillId="0" borderId="2" xfId="0" applyNumberFormat="1" applyFill="1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165" fontId="0" fillId="0" borderId="3" xfId="0" applyNumberFormat="1" applyFill="1" applyBorder="1"/>
    <xf numFmtId="164" fontId="4" fillId="0" borderId="3" xfId="0" applyNumberFormat="1" applyFont="1" applyFill="1" applyBorder="1" applyAlignment="1">
      <alignment vertical="top" wrapText="1"/>
    </xf>
    <xf numFmtId="9" fontId="5" fillId="0" borderId="3" xfId="1" applyNumberFormat="1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165" fontId="0" fillId="0" borderId="4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65" fontId="0" fillId="0" borderId="1" xfId="0" applyNumberFormat="1" applyFill="1" applyBorder="1"/>
    <xf numFmtId="164" fontId="0" fillId="0" borderId="1" xfId="0" applyNumberFormat="1" applyFill="1" applyBorder="1"/>
    <xf numFmtId="0" fontId="0" fillId="0" borderId="0" xfId="0" applyFill="1" applyAlignment="1">
      <alignment horizontal="center"/>
    </xf>
    <xf numFmtId="165" fontId="0" fillId="0" borderId="0" xfId="0" applyNumberFormat="1" applyFill="1"/>
    <xf numFmtId="9" fontId="3" fillId="0" borderId="6" xfId="1" applyNumberFormat="1" applyFont="1" applyFill="1" applyBorder="1" applyAlignment="1">
      <alignment horizontal="center" vertical="center" wrapText="1"/>
    </xf>
    <xf numFmtId="164" fontId="0" fillId="0" borderId="2" xfId="0" applyNumberFormat="1" applyFill="1" applyBorder="1"/>
    <xf numFmtId="0" fontId="0" fillId="0" borderId="7" xfId="0" applyFill="1" applyBorder="1"/>
    <xf numFmtId="164" fontId="0" fillId="0" borderId="3" xfId="0" applyNumberFormat="1" applyFill="1" applyBorder="1"/>
    <xf numFmtId="164" fontId="2" fillId="0" borderId="6" xfId="0" applyNumberFormat="1" applyFont="1" applyFill="1" applyBorder="1" applyAlignment="1">
      <alignment horizontal="center" vertical="center" wrapText="1"/>
    </xf>
    <xf numFmtId="164" fontId="0" fillId="0" borderId="0" xfId="0" applyNumberFormat="1" applyFill="1"/>
    <xf numFmtId="0" fontId="0" fillId="0" borderId="11" xfId="0" applyFill="1" applyBorder="1" applyAlignment="1">
      <alignment horizontal="center"/>
    </xf>
    <xf numFmtId="0" fontId="0" fillId="0" borderId="11" xfId="0" applyFill="1" applyBorder="1"/>
    <xf numFmtId="165" fontId="0" fillId="0" borderId="11" xfId="0" applyNumberFormat="1" applyFill="1" applyBorder="1"/>
    <xf numFmtId="164" fontId="4" fillId="0" borderId="11" xfId="0" applyNumberFormat="1" applyFont="1" applyFill="1" applyBorder="1" applyAlignment="1">
      <alignment vertical="top" wrapText="1"/>
    </xf>
    <xf numFmtId="166" fontId="0" fillId="0" borderId="1" xfId="0" applyNumberFormat="1" applyFill="1" applyBorder="1"/>
    <xf numFmtId="9" fontId="5" fillId="0" borderId="1" xfId="1" applyNumberFormat="1" applyFont="1" applyFill="1" applyBorder="1" applyAlignment="1">
      <alignment horizontal="center" vertical="top" wrapText="1"/>
    </xf>
    <xf numFmtId="42" fontId="7" fillId="0" borderId="0" xfId="0" applyNumberFormat="1" applyFont="1" applyFill="1"/>
    <xf numFmtId="0" fontId="7" fillId="0" borderId="0" xfId="0" applyFont="1" applyFill="1"/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10" fillId="0" borderId="12" xfId="0" applyFont="1" applyBorder="1"/>
    <xf numFmtId="0" fontId="10" fillId="0" borderId="6" xfId="0" applyFont="1" applyBorder="1"/>
    <xf numFmtId="0" fontId="10" fillId="0" borderId="14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 wrapText="1"/>
    </xf>
    <xf numFmtId="14" fontId="10" fillId="0" borderId="1" xfId="0" applyNumberFormat="1" applyFont="1" applyBorder="1" applyAlignment="1">
      <alignment horizontal="center" vertical="top"/>
    </xf>
    <xf numFmtId="0" fontId="10" fillId="0" borderId="1" xfId="0" applyFont="1" applyBorder="1" applyAlignment="1">
      <alignment horizontal="left" vertical="top"/>
    </xf>
    <xf numFmtId="42" fontId="10" fillId="0" borderId="1" xfId="0" applyNumberFormat="1" applyFont="1" applyBorder="1" applyAlignment="1">
      <alignment horizontal="left" vertical="top"/>
    </xf>
    <xf numFmtId="14" fontId="10" fillId="0" borderId="9" xfId="0" applyNumberFormat="1" applyFont="1" applyBorder="1" applyAlignment="1">
      <alignment horizontal="center" vertical="top"/>
    </xf>
    <xf numFmtId="0" fontId="10" fillId="0" borderId="0" xfId="0" applyFont="1" applyBorder="1" applyAlignment="1">
      <alignment horizontal="center" vertical="top"/>
    </xf>
    <xf numFmtId="0" fontId="10" fillId="0" borderId="0" xfId="0" applyFont="1" applyBorder="1" applyAlignment="1">
      <alignment horizontal="left" vertical="top" wrapText="1"/>
    </xf>
    <xf numFmtId="14" fontId="10" fillId="0" borderId="0" xfId="0" applyNumberFormat="1" applyFont="1" applyBorder="1" applyAlignment="1">
      <alignment horizontal="center" vertical="top"/>
    </xf>
    <xf numFmtId="0" fontId="10" fillId="0" borderId="0" xfId="0" applyFont="1" applyBorder="1" applyAlignment="1">
      <alignment horizontal="left" vertical="top"/>
    </xf>
    <xf numFmtId="42" fontId="10" fillId="0" borderId="0" xfId="0" applyNumberFormat="1" applyFont="1" applyBorder="1" applyAlignment="1">
      <alignment horizontal="left" vertical="top"/>
    </xf>
    <xf numFmtId="0" fontId="10" fillId="0" borderId="8" xfId="0" applyFont="1" applyBorder="1" applyAlignment="1">
      <alignment horizontal="center" vertical="top"/>
    </xf>
    <xf numFmtId="0" fontId="11" fillId="0" borderId="0" xfId="0" applyFont="1" applyAlignment="1"/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10" fillId="0" borderId="6" xfId="0" quotePrefix="1" applyFont="1" applyBorder="1" applyAlignment="1">
      <alignment horizontal="center" vertical="top"/>
    </xf>
    <xf numFmtId="0" fontId="10" fillId="0" borderId="6" xfId="0" applyFont="1" applyBorder="1" applyAlignment="1">
      <alignment horizontal="left" vertical="top" wrapText="1"/>
    </xf>
    <xf numFmtId="14" fontId="10" fillId="0" borderId="6" xfId="0" applyNumberFormat="1" applyFont="1" applyBorder="1" applyAlignment="1">
      <alignment horizontal="center" vertical="top"/>
    </xf>
    <xf numFmtId="0" fontId="10" fillId="0" borderId="6" xfId="0" applyFont="1" applyBorder="1" applyAlignment="1">
      <alignment horizontal="left" vertical="top"/>
    </xf>
    <xf numFmtId="42" fontId="10" fillId="0" borderId="6" xfId="0" applyNumberFormat="1" applyFont="1" applyBorder="1" applyAlignment="1">
      <alignment horizontal="left" vertical="top"/>
    </xf>
    <xf numFmtId="14" fontId="10" fillId="0" borderId="1" xfId="0" quotePrefix="1" applyNumberFormat="1" applyFont="1" applyBorder="1" applyAlignment="1">
      <alignment horizontal="center" vertical="top"/>
    </xf>
    <xf numFmtId="14" fontId="10" fillId="0" borderId="0" xfId="0" quotePrefix="1" applyNumberFormat="1" applyFont="1" applyBorder="1" applyAlignment="1">
      <alignment horizontal="center" vertical="top"/>
    </xf>
    <xf numFmtId="0" fontId="8" fillId="0" borderId="0" xfId="0" applyFont="1"/>
    <xf numFmtId="0" fontId="13" fillId="0" borderId="0" xfId="0" applyFont="1" applyAlignment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14" fillId="0" borderId="0" xfId="0" applyFont="1" applyBorder="1"/>
    <xf numFmtId="0" fontId="15" fillId="0" borderId="1" xfId="0" applyFont="1" applyBorder="1"/>
    <xf numFmtId="42" fontId="15" fillId="0" borderId="1" xfId="0" applyNumberFormat="1" applyFont="1" applyBorder="1"/>
    <xf numFmtId="0" fontId="14" fillId="0" borderId="0" xfId="0" applyFont="1"/>
    <xf numFmtId="3" fontId="10" fillId="0" borderId="1" xfId="0" quotePrefix="1" applyNumberFormat="1" applyFont="1" applyBorder="1" applyAlignment="1">
      <alignment horizontal="center" vertical="top"/>
    </xf>
    <xf numFmtId="167" fontId="10" fillId="0" borderId="1" xfId="0" quotePrefix="1" applyNumberFormat="1" applyFont="1" applyBorder="1" applyAlignment="1">
      <alignment horizontal="center" vertical="top"/>
    </xf>
    <xf numFmtId="42" fontId="10" fillId="0" borderId="1" xfId="0" applyNumberFormat="1" applyFont="1" applyBorder="1" applyAlignment="1">
      <alignment horizontal="right" vertical="top"/>
    </xf>
    <xf numFmtId="0" fontId="12" fillId="0" borderId="8" xfId="0" applyFont="1" applyBorder="1"/>
    <xf numFmtId="0" fontId="10" fillId="0" borderId="18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14" fontId="10" fillId="0" borderId="9" xfId="0" applyNumberFormat="1" applyFont="1" applyBorder="1" applyAlignment="1">
      <alignment horizontal="left" vertical="top"/>
    </xf>
    <xf numFmtId="0" fontId="12" fillId="0" borderId="0" xfId="0" applyFont="1"/>
    <xf numFmtId="0" fontId="12" fillId="0" borderId="0" xfId="0" applyFont="1" applyBorder="1" applyAlignment="1">
      <alignment horizontal="center" vertical="top"/>
    </xf>
    <xf numFmtId="14" fontId="12" fillId="0" borderId="0" xfId="0" applyNumberFormat="1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42" fontId="12" fillId="0" borderId="0" xfId="0" applyNumberFormat="1" applyFont="1" applyBorder="1" applyAlignment="1">
      <alignment horizontal="left" vertical="top"/>
    </xf>
    <xf numFmtId="0" fontId="16" fillId="0" borderId="0" xfId="0" applyFont="1"/>
    <xf numFmtId="0" fontId="17" fillId="0" borderId="0" xfId="0" applyFont="1" applyAlignment="1"/>
    <xf numFmtId="0" fontId="18" fillId="0" borderId="0" xfId="0" applyFont="1"/>
    <xf numFmtId="0" fontId="19" fillId="0" borderId="0" xfId="0" applyFont="1"/>
    <xf numFmtId="167" fontId="10" fillId="0" borderId="1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0" fontId="10" fillId="0" borderId="19" xfId="0" applyFont="1" applyBorder="1"/>
    <xf numFmtId="0" fontId="10" fillId="0" borderId="0" xfId="0" applyFont="1" applyBorder="1" applyAlignment="1">
      <alignment horizontal="center"/>
    </xf>
    <xf numFmtId="0" fontId="10" fillId="0" borderId="5" xfId="0" applyFont="1" applyBorder="1"/>
    <xf numFmtId="0" fontId="10" fillId="0" borderId="8" xfId="0" applyFont="1" applyBorder="1" applyAlignment="1">
      <alignment horizontal="center"/>
    </xf>
    <xf numFmtId="0" fontId="10" fillId="0" borderId="1" xfId="0" quotePrefix="1" applyFont="1" applyBorder="1" applyAlignment="1">
      <alignment horizontal="center" vertical="top"/>
    </xf>
    <xf numFmtId="0" fontId="10" fillId="0" borderId="8" xfId="0" quotePrefix="1" applyFont="1" applyBorder="1" applyAlignment="1">
      <alignment horizontal="center" vertical="top"/>
    </xf>
    <xf numFmtId="0" fontId="10" fillId="0" borderId="8" xfId="0" applyFont="1" applyBorder="1"/>
    <xf numFmtId="0" fontId="10" fillId="0" borderId="1" xfId="0" applyFont="1" applyBorder="1"/>
    <xf numFmtId="0" fontId="12" fillId="0" borderId="9" xfId="0" applyFont="1" applyBorder="1"/>
    <xf numFmtId="0" fontId="12" fillId="0" borderId="1" xfId="0" applyFont="1" applyBorder="1"/>
    <xf numFmtId="42" fontId="10" fillId="0" borderId="1" xfId="0" applyNumberFormat="1" applyFont="1" applyBorder="1"/>
    <xf numFmtId="0" fontId="11" fillId="0" borderId="0" xfId="0" applyFont="1"/>
    <xf numFmtId="0" fontId="9" fillId="0" borderId="1" xfId="0" applyFont="1" applyBorder="1"/>
    <xf numFmtId="42" fontId="10" fillId="0" borderId="1" xfId="0" applyNumberFormat="1" applyFont="1" applyBorder="1" applyAlignment="1">
      <alignment horizontal="center"/>
    </xf>
    <xf numFmtId="0" fontId="2" fillId="0" borderId="0" xfId="0" applyFont="1" applyFill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/>
    </xf>
    <xf numFmtId="42" fontId="6" fillId="0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20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742950</xdr:colOff>
      <xdr:row>0</xdr:row>
      <xdr:rowOff>57150</xdr:rowOff>
    </xdr:from>
    <xdr:to>
      <xdr:col>10</xdr:col>
      <xdr:colOff>390524</xdr:colOff>
      <xdr:row>2</xdr:row>
      <xdr:rowOff>104775</xdr:rowOff>
    </xdr:to>
    <xdr:sp macro="" textlink="">
      <xdr:nvSpPr>
        <xdr:cNvPr id="2" name="TextBox 1"/>
        <xdr:cNvSpPr txBox="1"/>
      </xdr:nvSpPr>
      <xdr:spPr>
        <a:xfrm>
          <a:off x="12420600" y="57150"/>
          <a:ext cx="1085849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solidFill>
                <a:srgbClr val="7030A0"/>
              </a:solidFill>
            </a:rPr>
            <a:t>SPJ</a:t>
          </a:r>
          <a:r>
            <a:rPr lang="en-US" sz="1600" b="1" baseline="0">
              <a:solidFill>
                <a:srgbClr val="7030A0"/>
              </a:solidFill>
            </a:rPr>
            <a:t> KE 12</a:t>
          </a:r>
          <a:endParaRPr lang="en-US" sz="1600" b="1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7"/>
  <sheetViews>
    <sheetView tabSelected="1" zoomScale="84" zoomScaleNormal="84" workbookViewId="0">
      <selection activeCell="B19" sqref="B19"/>
    </sheetView>
  </sheetViews>
  <sheetFormatPr defaultRowHeight="15" x14ac:dyDescent="0.25"/>
  <cols>
    <col min="1" max="1" width="12.140625" style="21" customWidth="1"/>
    <col min="2" max="2" width="84" style="1" customWidth="1"/>
    <col min="3" max="5" width="21.5703125" style="1" hidden="1" customWidth="1"/>
    <col min="6" max="6" width="21.5703125" style="1" customWidth="1"/>
    <col min="7" max="9" width="19.140625" style="1" customWidth="1"/>
    <col min="10" max="10" width="21.5703125" style="1" customWidth="1"/>
    <col min="11" max="11" width="15.7109375" style="1" customWidth="1"/>
    <col min="12" max="16384" width="9.140625" style="1"/>
  </cols>
  <sheetData>
    <row r="1" spans="1:11" ht="15" customHeight="1" x14ac:dyDescent="0.25">
      <c r="A1" s="113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ht="15" customHeight="1" x14ac:dyDescent="0.25">
      <c r="A2" s="113" t="s">
        <v>1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</row>
    <row r="3" spans="1:11" ht="15" customHeight="1" x14ac:dyDescent="0.25">
      <c r="A3" s="113" t="s">
        <v>2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</row>
    <row r="4" spans="1:11" x14ac:dyDescent="0.25">
      <c r="A4" s="2"/>
      <c r="B4" s="2"/>
      <c r="C4" s="2"/>
      <c r="D4" s="2"/>
      <c r="E4" s="2"/>
      <c r="F4" s="2"/>
      <c r="G4" s="2"/>
      <c r="H4" s="2"/>
    </row>
    <row r="5" spans="1:11" x14ac:dyDescent="0.25">
      <c r="A5" s="114" t="s">
        <v>3</v>
      </c>
      <c r="B5" s="114" t="s">
        <v>4</v>
      </c>
      <c r="C5" s="3"/>
      <c r="D5" s="3"/>
      <c r="E5" s="3"/>
      <c r="F5" s="115" t="s">
        <v>5</v>
      </c>
      <c r="G5" s="115" t="s">
        <v>6</v>
      </c>
      <c r="H5" s="115"/>
      <c r="I5" s="115" t="s">
        <v>7</v>
      </c>
      <c r="J5" s="115" t="s">
        <v>8</v>
      </c>
      <c r="K5" s="4" t="s">
        <v>9</v>
      </c>
    </row>
    <row r="6" spans="1:11" x14ac:dyDescent="0.25">
      <c r="A6" s="114"/>
      <c r="B6" s="114"/>
      <c r="C6" s="3"/>
      <c r="D6" s="3"/>
      <c r="E6" s="3"/>
      <c r="F6" s="115"/>
      <c r="G6" s="5" t="s">
        <v>10</v>
      </c>
      <c r="H6" s="5" t="s">
        <v>11</v>
      </c>
      <c r="I6" s="115"/>
      <c r="J6" s="115"/>
      <c r="K6" s="4" t="s">
        <v>12</v>
      </c>
    </row>
    <row r="7" spans="1:11" x14ac:dyDescent="0.25">
      <c r="A7" s="6" t="s">
        <v>13</v>
      </c>
      <c r="B7" s="7" t="s">
        <v>14</v>
      </c>
      <c r="C7" s="7"/>
      <c r="D7" s="7"/>
      <c r="E7" s="8"/>
      <c r="F7" s="8">
        <v>1609182500</v>
      </c>
      <c r="G7" s="7"/>
      <c r="H7" s="7"/>
      <c r="I7" s="7"/>
      <c r="J7" s="7"/>
      <c r="K7" s="7"/>
    </row>
    <row r="8" spans="1:11" x14ac:dyDescent="0.25">
      <c r="A8" s="9">
        <v>5034</v>
      </c>
      <c r="B8" s="10" t="s">
        <v>15</v>
      </c>
      <c r="C8" s="10"/>
      <c r="D8" s="10"/>
      <c r="E8" s="11"/>
      <c r="F8" s="11">
        <v>1609182500</v>
      </c>
      <c r="G8" s="10"/>
      <c r="H8" s="10"/>
      <c r="I8" s="10"/>
      <c r="J8" s="10"/>
      <c r="K8" s="10"/>
    </row>
    <row r="9" spans="1:11" x14ac:dyDescent="0.25">
      <c r="A9" s="9">
        <v>5034.5010000000002</v>
      </c>
      <c r="B9" s="10" t="s">
        <v>16</v>
      </c>
      <c r="C9" s="10"/>
      <c r="D9" s="10"/>
      <c r="E9" s="11"/>
      <c r="F9" s="11">
        <v>1609182500</v>
      </c>
      <c r="G9" s="10"/>
      <c r="H9" s="10"/>
      <c r="I9" s="10"/>
      <c r="J9" s="10"/>
      <c r="K9" s="10"/>
    </row>
    <row r="10" spans="1:11" x14ac:dyDescent="0.25">
      <c r="A10" s="9" t="s">
        <v>17</v>
      </c>
      <c r="B10" s="10" t="s">
        <v>18</v>
      </c>
      <c r="C10" s="10"/>
      <c r="D10" s="10"/>
      <c r="E10" s="11"/>
      <c r="F10" s="11">
        <v>1609182500</v>
      </c>
      <c r="G10" s="10"/>
      <c r="H10" s="10"/>
      <c r="I10" s="10"/>
      <c r="J10" s="10"/>
      <c r="K10" s="10"/>
    </row>
    <row r="11" spans="1:11" ht="7.5" customHeight="1" x14ac:dyDescent="0.25">
      <c r="A11" s="9"/>
      <c r="B11" s="10"/>
      <c r="C11" s="10"/>
      <c r="D11" s="10"/>
      <c r="E11" s="11"/>
      <c r="F11" s="11"/>
      <c r="G11" s="10"/>
      <c r="H11" s="10"/>
      <c r="I11" s="10"/>
      <c r="J11" s="10"/>
      <c r="K11" s="10"/>
    </row>
    <row r="12" spans="1:11" x14ac:dyDescent="0.25">
      <c r="A12" s="9" t="s">
        <v>19</v>
      </c>
      <c r="B12" s="10" t="s">
        <v>20</v>
      </c>
      <c r="C12" s="10"/>
      <c r="D12" s="10"/>
      <c r="E12" s="11"/>
      <c r="F12" s="11">
        <v>808197000</v>
      </c>
      <c r="G12" s="10"/>
      <c r="H12" s="10"/>
      <c r="I12" s="10"/>
      <c r="J12" s="10"/>
      <c r="K12" s="10"/>
    </row>
    <row r="13" spans="1:11" x14ac:dyDescent="0.25">
      <c r="A13" s="9" t="s">
        <v>21</v>
      </c>
      <c r="B13" s="10" t="s">
        <v>22</v>
      </c>
      <c r="C13" s="10"/>
      <c r="D13" s="10"/>
      <c r="E13" s="11"/>
      <c r="F13" s="11">
        <v>744350000</v>
      </c>
      <c r="G13" s="10"/>
      <c r="H13" s="10"/>
      <c r="I13" s="10"/>
      <c r="J13" s="10"/>
      <c r="K13" s="10"/>
    </row>
    <row r="14" spans="1:11" x14ac:dyDescent="0.25">
      <c r="A14" s="9">
        <v>515112</v>
      </c>
      <c r="B14" s="10" t="s">
        <v>23</v>
      </c>
      <c r="C14" s="10"/>
      <c r="D14" s="10"/>
      <c r="E14" s="11"/>
      <c r="F14" s="11">
        <v>14700000</v>
      </c>
      <c r="G14" s="12">
        <v>14675000</v>
      </c>
      <c r="H14" s="12">
        <v>0</v>
      </c>
      <c r="I14" s="12">
        <f t="shared" ref="I14" si="0">G14+H14</f>
        <v>14675000</v>
      </c>
      <c r="J14" s="12">
        <f>F14-I14</f>
        <v>25000</v>
      </c>
      <c r="K14" s="13">
        <f>(I14/F14)</f>
        <v>0.99829931972789121</v>
      </c>
    </row>
    <row r="15" spans="1:11" x14ac:dyDescent="0.25">
      <c r="A15" s="9"/>
      <c r="B15" s="10" t="s">
        <v>24</v>
      </c>
      <c r="C15" s="10"/>
      <c r="D15" s="10"/>
      <c r="E15" s="11"/>
      <c r="F15" s="11">
        <v>14700000</v>
      </c>
      <c r="G15" s="10"/>
      <c r="H15" s="10"/>
      <c r="I15" s="10"/>
      <c r="J15" s="10"/>
      <c r="K15" s="10"/>
    </row>
    <row r="16" spans="1:11" x14ac:dyDescent="0.25">
      <c r="A16" s="9"/>
      <c r="B16" s="10" t="s">
        <v>25</v>
      </c>
      <c r="C16" s="10">
        <v>120</v>
      </c>
      <c r="D16" s="10" t="s">
        <v>26</v>
      </c>
      <c r="E16" s="11">
        <v>35000</v>
      </c>
      <c r="F16" s="11">
        <v>4200000</v>
      </c>
      <c r="G16" s="10"/>
      <c r="H16" s="10"/>
      <c r="I16" s="10"/>
      <c r="J16" s="10"/>
      <c r="K16" s="10"/>
    </row>
    <row r="17" spans="1:11" x14ac:dyDescent="0.25">
      <c r="A17" s="9"/>
      <c r="B17" s="10" t="s">
        <v>27</v>
      </c>
      <c r="C17" s="10">
        <v>120</v>
      </c>
      <c r="D17" s="10" t="s">
        <v>26</v>
      </c>
      <c r="E17" s="11">
        <v>35000</v>
      </c>
      <c r="F17" s="11">
        <v>4200000</v>
      </c>
      <c r="G17" s="10"/>
      <c r="H17" s="10"/>
      <c r="I17" s="10"/>
      <c r="J17" s="10"/>
      <c r="K17" s="10"/>
    </row>
    <row r="18" spans="1:11" x14ac:dyDescent="0.25">
      <c r="A18" s="9"/>
      <c r="B18" s="10" t="s">
        <v>28</v>
      </c>
      <c r="C18" s="10">
        <v>180</v>
      </c>
      <c r="D18" s="10" t="s">
        <v>26</v>
      </c>
      <c r="E18" s="11">
        <v>35000</v>
      </c>
      <c r="F18" s="11">
        <v>6300000</v>
      </c>
      <c r="G18" s="10"/>
      <c r="H18" s="10"/>
      <c r="I18" s="10"/>
      <c r="J18" s="10"/>
      <c r="K18" s="10"/>
    </row>
    <row r="19" spans="1:11" ht="8.25" customHeight="1" x14ac:dyDescent="0.25">
      <c r="A19" s="9"/>
      <c r="B19" s="10"/>
      <c r="C19" s="10"/>
      <c r="D19" s="10"/>
      <c r="E19" s="11"/>
      <c r="F19" s="11"/>
      <c r="G19" s="10"/>
      <c r="H19" s="10"/>
      <c r="I19" s="10"/>
      <c r="J19" s="10"/>
      <c r="K19" s="10"/>
    </row>
    <row r="20" spans="1:11" x14ac:dyDescent="0.25">
      <c r="A20" s="9">
        <v>525113</v>
      </c>
      <c r="B20" s="10" t="s">
        <v>29</v>
      </c>
      <c r="C20" s="10"/>
      <c r="D20" s="10"/>
      <c r="E20" s="11"/>
      <c r="F20" s="11">
        <v>28800000</v>
      </c>
      <c r="G20" s="12">
        <v>1500000</v>
      </c>
      <c r="H20" s="12">
        <v>14900000</v>
      </c>
      <c r="I20" s="12">
        <f t="shared" ref="I20" si="1">G20+H20</f>
        <v>16400000</v>
      </c>
      <c r="J20" s="12">
        <f>F20-I20</f>
        <v>12400000</v>
      </c>
      <c r="K20" s="13">
        <f>(I20/F20)</f>
        <v>0.56944444444444442</v>
      </c>
    </row>
    <row r="21" spans="1:11" x14ac:dyDescent="0.25">
      <c r="A21" s="9"/>
      <c r="B21" s="10" t="s">
        <v>24</v>
      </c>
      <c r="C21" s="10"/>
      <c r="D21" s="10"/>
      <c r="E21" s="11"/>
      <c r="F21" s="11">
        <v>28800000</v>
      </c>
      <c r="G21" s="10"/>
      <c r="H21" s="10"/>
      <c r="I21" s="10"/>
      <c r="J21" s="10"/>
      <c r="K21" s="10"/>
    </row>
    <row r="22" spans="1:11" x14ac:dyDescent="0.25">
      <c r="A22" s="9"/>
      <c r="B22" s="10" t="s">
        <v>30</v>
      </c>
      <c r="C22" s="10">
        <v>18</v>
      </c>
      <c r="D22" s="10" t="s">
        <v>26</v>
      </c>
      <c r="E22" s="11">
        <v>500000</v>
      </c>
      <c r="F22" s="11">
        <v>9000000</v>
      </c>
      <c r="G22" s="10"/>
      <c r="H22" s="10"/>
      <c r="I22" s="10"/>
      <c r="J22" s="10"/>
      <c r="K22" s="10"/>
    </row>
    <row r="23" spans="1:11" x14ac:dyDescent="0.25">
      <c r="A23" s="9"/>
      <c r="B23" s="10" t="s">
        <v>31</v>
      </c>
      <c r="C23" s="10">
        <v>18</v>
      </c>
      <c r="D23" s="10" t="s">
        <v>26</v>
      </c>
      <c r="E23" s="11">
        <v>500000</v>
      </c>
      <c r="F23" s="11">
        <v>9000000</v>
      </c>
      <c r="G23" s="10"/>
      <c r="H23" s="10"/>
      <c r="I23" s="10"/>
      <c r="J23" s="10"/>
      <c r="K23" s="10"/>
    </row>
    <row r="24" spans="1:11" x14ac:dyDescent="0.25">
      <c r="A24" s="9"/>
      <c r="B24" s="10" t="s">
        <v>32</v>
      </c>
      <c r="C24" s="10">
        <v>12</v>
      </c>
      <c r="D24" s="10" t="s">
        <v>26</v>
      </c>
      <c r="E24" s="11">
        <v>900000</v>
      </c>
      <c r="F24" s="11">
        <v>10800000</v>
      </c>
      <c r="G24" s="10"/>
      <c r="H24" s="10"/>
      <c r="I24" s="10"/>
      <c r="J24" s="10"/>
      <c r="K24" s="10"/>
    </row>
    <row r="25" spans="1:11" ht="9" customHeight="1" x14ac:dyDescent="0.25">
      <c r="A25" s="9"/>
      <c r="B25" s="10"/>
      <c r="C25" s="10"/>
      <c r="D25" s="10"/>
      <c r="E25" s="11"/>
      <c r="F25" s="11"/>
      <c r="G25" s="10"/>
      <c r="H25" s="10"/>
      <c r="I25" s="10"/>
      <c r="J25" s="10"/>
      <c r="K25" s="10"/>
    </row>
    <row r="26" spans="1:11" x14ac:dyDescent="0.25">
      <c r="A26" s="9">
        <v>525115</v>
      </c>
      <c r="B26" s="10" t="s">
        <v>33</v>
      </c>
      <c r="C26" s="10"/>
      <c r="D26" s="10"/>
      <c r="E26" s="11"/>
      <c r="F26" s="11">
        <v>65400000</v>
      </c>
      <c r="G26" s="12">
        <v>10270000</v>
      </c>
      <c r="H26" s="12">
        <v>54770000</v>
      </c>
      <c r="I26" s="12">
        <f t="shared" ref="I26" si="2">G26+H26</f>
        <v>65040000</v>
      </c>
      <c r="J26" s="12">
        <f>F26-I26</f>
        <v>360000</v>
      </c>
      <c r="K26" s="13">
        <f>(I26/F26)</f>
        <v>0.99449541284403675</v>
      </c>
    </row>
    <row r="27" spans="1:11" x14ac:dyDescent="0.25">
      <c r="A27" s="9"/>
      <c r="B27" s="10" t="s">
        <v>34</v>
      </c>
      <c r="C27" s="10"/>
      <c r="D27" s="10"/>
      <c r="E27" s="11"/>
      <c r="F27" s="11">
        <v>60900000</v>
      </c>
      <c r="G27" s="10"/>
      <c r="H27" s="10"/>
      <c r="I27" s="10"/>
      <c r="J27" s="10"/>
      <c r="K27" s="10"/>
    </row>
    <row r="28" spans="1:11" x14ac:dyDescent="0.25">
      <c r="A28" s="9"/>
      <c r="B28" s="10" t="s">
        <v>35</v>
      </c>
      <c r="C28" s="10">
        <v>35</v>
      </c>
      <c r="D28" s="10" t="s">
        <v>26</v>
      </c>
      <c r="E28" s="11">
        <v>250000</v>
      </c>
      <c r="F28" s="11">
        <v>8750000</v>
      </c>
      <c r="G28" s="10"/>
      <c r="H28" s="11"/>
      <c r="I28" s="10"/>
      <c r="J28" s="10"/>
      <c r="K28" s="10"/>
    </row>
    <row r="29" spans="1:11" x14ac:dyDescent="0.25">
      <c r="A29" s="9"/>
      <c r="B29" s="10" t="s">
        <v>36</v>
      </c>
      <c r="C29" s="10">
        <v>105</v>
      </c>
      <c r="D29" s="10" t="s">
        <v>26</v>
      </c>
      <c r="E29" s="11">
        <v>110000</v>
      </c>
      <c r="F29" s="11">
        <v>11550000</v>
      </c>
      <c r="G29" s="10"/>
      <c r="H29" s="10"/>
      <c r="I29" s="10"/>
      <c r="J29" s="10"/>
      <c r="K29" s="10"/>
    </row>
    <row r="30" spans="1:11" x14ac:dyDescent="0.25">
      <c r="A30" s="9"/>
      <c r="B30" s="10" t="s">
        <v>37</v>
      </c>
      <c r="C30" s="10">
        <v>70</v>
      </c>
      <c r="D30" s="10" t="s">
        <v>26</v>
      </c>
      <c r="E30" s="11">
        <v>580000</v>
      </c>
      <c r="F30" s="11">
        <v>40600000</v>
      </c>
      <c r="G30" s="10"/>
      <c r="H30" s="10"/>
      <c r="I30" s="10"/>
      <c r="J30" s="10"/>
      <c r="K30" s="10"/>
    </row>
    <row r="31" spans="1:11" x14ac:dyDescent="0.25">
      <c r="A31" s="9"/>
      <c r="B31" s="10" t="s">
        <v>38</v>
      </c>
      <c r="C31" s="10"/>
      <c r="D31" s="10"/>
      <c r="E31" s="11"/>
      <c r="F31" s="11">
        <v>4500000</v>
      </c>
      <c r="G31" s="10"/>
      <c r="H31" s="10"/>
      <c r="I31" s="10"/>
      <c r="J31" s="10"/>
      <c r="K31" s="10"/>
    </row>
    <row r="32" spans="1:11" x14ac:dyDescent="0.25">
      <c r="A32" s="9"/>
      <c r="B32" s="10" t="s">
        <v>39</v>
      </c>
      <c r="C32" s="10">
        <v>30</v>
      </c>
      <c r="D32" s="10" t="s">
        <v>26</v>
      </c>
      <c r="E32" s="11">
        <v>150000</v>
      </c>
      <c r="F32" s="11">
        <v>4500000</v>
      </c>
      <c r="G32" s="10"/>
      <c r="H32" s="10"/>
      <c r="I32" s="10"/>
      <c r="J32" s="10"/>
      <c r="K32" s="10"/>
    </row>
    <row r="33" spans="1:11" ht="7.5" customHeight="1" x14ac:dyDescent="0.25">
      <c r="A33" s="9"/>
      <c r="B33" s="10"/>
      <c r="C33" s="10"/>
      <c r="D33" s="10"/>
      <c r="E33" s="11"/>
      <c r="F33" s="11"/>
      <c r="G33" s="10"/>
      <c r="H33" s="10"/>
      <c r="I33" s="10"/>
      <c r="J33" s="10"/>
      <c r="K33" s="10"/>
    </row>
    <row r="34" spans="1:11" x14ac:dyDescent="0.25">
      <c r="A34" s="9">
        <v>525119</v>
      </c>
      <c r="B34" s="10" t="s">
        <v>40</v>
      </c>
      <c r="C34" s="10"/>
      <c r="D34" s="10"/>
      <c r="E34" s="11"/>
      <c r="F34" s="11">
        <v>24800000</v>
      </c>
      <c r="G34" s="12">
        <v>16700004</v>
      </c>
      <c r="H34" s="12">
        <v>0</v>
      </c>
      <c r="I34" s="12">
        <f t="shared" ref="I34:I35" si="3">G34+H34</f>
        <v>16700004</v>
      </c>
      <c r="J34" s="12">
        <f>F34-I34</f>
        <v>8099996</v>
      </c>
      <c r="K34" s="13">
        <f>(I34/F34)</f>
        <v>0.67338725806451616</v>
      </c>
    </row>
    <row r="35" spans="1:11" x14ac:dyDescent="0.25">
      <c r="A35" s="9"/>
      <c r="B35" s="10" t="s">
        <v>24</v>
      </c>
      <c r="C35" s="10"/>
      <c r="D35" s="10"/>
      <c r="E35" s="11"/>
      <c r="F35" s="11">
        <v>800000</v>
      </c>
      <c r="G35" s="12">
        <v>800000</v>
      </c>
      <c r="H35" s="12">
        <v>0</v>
      </c>
      <c r="I35" s="12">
        <f t="shared" si="3"/>
        <v>800000</v>
      </c>
      <c r="J35" s="12">
        <f>F35-I35</f>
        <v>0</v>
      </c>
      <c r="K35" s="10"/>
    </row>
    <row r="36" spans="1:11" x14ac:dyDescent="0.25">
      <c r="A36" s="9"/>
      <c r="B36" s="10" t="s">
        <v>41</v>
      </c>
      <c r="C36" s="10">
        <v>2</v>
      </c>
      <c r="D36" s="10" t="s">
        <v>42</v>
      </c>
      <c r="E36" s="11">
        <v>400000</v>
      </c>
      <c r="F36" s="11">
        <v>800000</v>
      </c>
      <c r="G36" s="12"/>
      <c r="H36" s="12"/>
      <c r="I36" s="12"/>
      <c r="J36" s="12"/>
      <c r="K36" s="10"/>
    </row>
    <row r="37" spans="1:11" x14ac:dyDescent="0.25">
      <c r="A37" s="9"/>
      <c r="B37" s="10" t="s">
        <v>43</v>
      </c>
      <c r="C37" s="10"/>
      <c r="D37" s="10"/>
      <c r="E37" s="11"/>
      <c r="F37" s="11">
        <v>24000000</v>
      </c>
      <c r="G37" s="10"/>
      <c r="H37" s="10"/>
      <c r="I37" s="10"/>
      <c r="J37" s="10"/>
      <c r="K37" s="10"/>
    </row>
    <row r="38" spans="1:11" x14ac:dyDescent="0.25">
      <c r="A38" s="9"/>
      <c r="B38" s="10" t="s">
        <v>44</v>
      </c>
      <c r="C38" s="10">
        <v>12</v>
      </c>
      <c r="D38" s="10" t="s">
        <v>26</v>
      </c>
      <c r="E38" s="11">
        <v>1000000</v>
      </c>
      <c r="F38" s="11">
        <v>12000000</v>
      </c>
      <c r="G38" s="12">
        <v>8600004</v>
      </c>
      <c r="H38" s="12">
        <v>0</v>
      </c>
      <c r="I38" s="12">
        <f t="shared" ref="I38" si="4">G38+H38</f>
        <v>8600004</v>
      </c>
      <c r="J38" s="12">
        <f>F38-I38</f>
        <v>3399996</v>
      </c>
      <c r="K38" s="10"/>
    </row>
    <row r="39" spans="1:11" x14ac:dyDescent="0.25">
      <c r="A39" s="9"/>
      <c r="B39" s="10" t="s">
        <v>45</v>
      </c>
      <c r="C39" s="10">
        <v>6</v>
      </c>
      <c r="D39" s="10" t="s">
        <v>46</v>
      </c>
      <c r="E39" s="11">
        <v>2000000</v>
      </c>
      <c r="F39" s="11">
        <v>12000000</v>
      </c>
      <c r="G39" s="10"/>
      <c r="H39" s="10"/>
      <c r="I39" s="10"/>
      <c r="J39" s="10"/>
      <c r="K39" s="10"/>
    </row>
    <row r="40" spans="1:11" ht="8.25" customHeight="1" x14ac:dyDescent="0.25">
      <c r="A40" s="9"/>
      <c r="B40" s="10"/>
      <c r="C40" s="10"/>
      <c r="D40" s="10"/>
      <c r="E40" s="11"/>
      <c r="F40" s="11"/>
      <c r="G40" s="10"/>
      <c r="H40" s="10"/>
      <c r="I40" s="10"/>
      <c r="J40" s="10"/>
      <c r="K40" s="10"/>
    </row>
    <row r="41" spans="1:11" x14ac:dyDescent="0.25">
      <c r="A41" s="9">
        <v>525121</v>
      </c>
      <c r="B41" s="10" t="s">
        <v>47</v>
      </c>
      <c r="C41" s="10"/>
      <c r="D41" s="10"/>
      <c r="E41" s="11"/>
      <c r="F41" s="11">
        <v>388750000</v>
      </c>
      <c r="G41" s="12">
        <v>341799435</v>
      </c>
      <c r="H41" s="12">
        <v>46859000</v>
      </c>
      <c r="I41" s="12">
        <f t="shared" ref="I41" si="5">G41+H41</f>
        <v>388658435</v>
      </c>
      <c r="J41" s="12">
        <f>F41-I41</f>
        <v>91565</v>
      </c>
      <c r="K41" s="13">
        <f>(I41/F41)</f>
        <v>0.99976446302250799</v>
      </c>
    </row>
    <row r="42" spans="1:11" x14ac:dyDescent="0.25">
      <c r="A42" s="9"/>
      <c r="B42" s="10" t="s">
        <v>48</v>
      </c>
      <c r="C42" s="10"/>
      <c r="D42" s="10"/>
      <c r="E42" s="11"/>
      <c r="F42" s="11">
        <v>388750000</v>
      </c>
      <c r="G42" s="10"/>
      <c r="H42" s="10"/>
      <c r="I42" s="10"/>
      <c r="J42" s="10"/>
      <c r="K42" s="10"/>
    </row>
    <row r="43" spans="1:11" x14ac:dyDescent="0.25">
      <c r="A43" s="9"/>
      <c r="B43" s="10" t="s">
        <v>49</v>
      </c>
      <c r="C43" s="10">
        <v>1</v>
      </c>
      <c r="D43" s="10" t="s">
        <v>42</v>
      </c>
      <c r="E43" s="11">
        <v>159890000</v>
      </c>
      <c r="F43" s="11">
        <v>159890000</v>
      </c>
      <c r="G43" s="10"/>
      <c r="H43" s="10"/>
      <c r="I43" s="10"/>
      <c r="J43" s="10"/>
      <c r="K43" s="10"/>
    </row>
    <row r="44" spans="1:11" x14ac:dyDescent="0.25">
      <c r="A44" s="9"/>
      <c r="B44" s="10" t="s">
        <v>50</v>
      </c>
      <c r="C44" s="10">
        <v>1</v>
      </c>
      <c r="D44" s="10" t="s">
        <v>42</v>
      </c>
      <c r="E44" s="11">
        <v>118340000</v>
      </c>
      <c r="F44" s="11">
        <v>118340000</v>
      </c>
      <c r="G44" s="10"/>
      <c r="H44" s="10"/>
      <c r="I44" s="10"/>
      <c r="J44" s="10"/>
      <c r="K44" s="10"/>
    </row>
    <row r="45" spans="1:11" x14ac:dyDescent="0.25">
      <c r="A45" s="9"/>
      <c r="B45" s="10" t="s">
        <v>51</v>
      </c>
      <c r="C45" s="10">
        <v>1</v>
      </c>
      <c r="D45" s="10" t="s">
        <v>42</v>
      </c>
      <c r="E45" s="11">
        <v>110520000</v>
      </c>
      <c r="F45" s="11">
        <v>110520000</v>
      </c>
      <c r="G45" s="10"/>
      <c r="H45" s="10"/>
      <c r="I45" s="10"/>
      <c r="J45" s="10"/>
      <c r="K45" s="10"/>
    </row>
    <row r="46" spans="1:11" ht="8.25" customHeight="1" x14ac:dyDescent="0.25">
      <c r="A46" s="9"/>
      <c r="B46" s="10"/>
      <c r="C46" s="10"/>
      <c r="D46" s="10"/>
      <c r="E46" s="11"/>
      <c r="F46" s="11"/>
      <c r="G46" s="10"/>
      <c r="H46" s="10"/>
      <c r="I46" s="10"/>
      <c r="J46" s="10"/>
      <c r="K46" s="10"/>
    </row>
    <row r="47" spans="1:11" x14ac:dyDescent="0.25">
      <c r="A47" s="9">
        <v>537112</v>
      </c>
      <c r="B47" s="10" t="s">
        <v>52</v>
      </c>
      <c r="C47" s="10"/>
      <c r="D47" s="10"/>
      <c r="E47" s="11"/>
      <c r="F47" s="11">
        <v>221900000</v>
      </c>
      <c r="G47" s="12">
        <v>221595000</v>
      </c>
      <c r="H47" s="12">
        <v>0</v>
      </c>
      <c r="I47" s="12">
        <f t="shared" ref="I47" si="6">G47+H47</f>
        <v>221595000</v>
      </c>
      <c r="J47" s="12">
        <f>F47-I47</f>
        <v>305000</v>
      </c>
      <c r="K47" s="13">
        <f>(I47/F47)</f>
        <v>0.99862550698512842</v>
      </c>
    </row>
    <row r="48" spans="1:11" x14ac:dyDescent="0.25">
      <c r="A48" s="9"/>
      <c r="B48" s="10" t="s">
        <v>53</v>
      </c>
      <c r="C48" s="10">
        <v>3</v>
      </c>
      <c r="D48" s="10" t="s">
        <v>54</v>
      </c>
      <c r="E48" s="11">
        <v>13000000</v>
      </c>
      <c r="F48" s="11">
        <v>39000000</v>
      </c>
      <c r="G48" s="10"/>
      <c r="H48" s="10"/>
      <c r="I48" s="10"/>
      <c r="J48" s="10"/>
      <c r="K48" s="10"/>
    </row>
    <row r="49" spans="1:11" x14ac:dyDescent="0.25">
      <c r="A49" s="9"/>
      <c r="B49" s="10" t="s">
        <v>55</v>
      </c>
      <c r="C49" s="10">
        <v>5</v>
      </c>
      <c r="D49" s="10" t="s">
        <v>54</v>
      </c>
      <c r="E49" s="11">
        <v>17000000</v>
      </c>
      <c r="F49" s="11">
        <v>85000000</v>
      </c>
      <c r="G49" s="10"/>
      <c r="H49" s="10"/>
      <c r="I49" s="10"/>
      <c r="J49" s="10"/>
      <c r="K49" s="10"/>
    </row>
    <row r="50" spans="1:11" x14ac:dyDescent="0.25">
      <c r="A50" s="9"/>
      <c r="B50" s="10" t="s">
        <v>56</v>
      </c>
      <c r="C50" s="10">
        <v>5</v>
      </c>
      <c r="D50" s="10" t="s">
        <v>54</v>
      </c>
      <c r="E50" s="11">
        <v>9500000</v>
      </c>
      <c r="F50" s="11">
        <v>47500000</v>
      </c>
      <c r="G50" s="10"/>
      <c r="H50" s="10"/>
      <c r="I50" s="10"/>
      <c r="J50" s="10"/>
      <c r="K50" s="10"/>
    </row>
    <row r="51" spans="1:11" x14ac:dyDescent="0.25">
      <c r="A51" s="9"/>
      <c r="B51" s="10" t="s">
        <v>57</v>
      </c>
      <c r="C51" s="10">
        <v>5</v>
      </c>
      <c r="D51" s="10" t="s">
        <v>54</v>
      </c>
      <c r="E51" s="11">
        <v>3000000</v>
      </c>
      <c r="F51" s="11">
        <v>15000000</v>
      </c>
      <c r="G51" s="10"/>
      <c r="H51" s="10"/>
      <c r="I51" s="10"/>
      <c r="J51" s="10"/>
      <c r="K51" s="10"/>
    </row>
    <row r="52" spans="1:11" x14ac:dyDescent="0.25">
      <c r="A52" s="9"/>
      <c r="B52" s="10" t="s">
        <v>58</v>
      </c>
      <c r="C52" s="10">
        <v>3</v>
      </c>
      <c r="D52" s="10" t="s">
        <v>54</v>
      </c>
      <c r="E52" s="11">
        <v>6000000</v>
      </c>
      <c r="F52" s="11">
        <v>18000000</v>
      </c>
      <c r="G52" s="10"/>
      <c r="H52" s="10"/>
      <c r="I52" s="10"/>
      <c r="J52" s="10"/>
      <c r="K52" s="10"/>
    </row>
    <row r="53" spans="1:11" x14ac:dyDescent="0.25">
      <c r="A53" s="9"/>
      <c r="B53" s="10" t="s">
        <v>59</v>
      </c>
      <c r="C53" s="10">
        <v>3</v>
      </c>
      <c r="D53" s="10" t="s">
        <v>54</v>
      </c>
      <c r="E53" s="11">
        <v>3600000</v>
      </c>
      <c r="F53" s="11">
        <v>10800000</v>
      </c>
      <c r="G53" s="10"/>
      <c r="H53" s="10"/>
      <c r="I53" s="10"/>
      <c r="J53" s="10"/>
      <c r="K53" s="10"/>
    </row>
    <row r="54" spans="1:11" x14ac:dyDescent="0.25">
      <c r="A54" s="14"/>
      <c r="B54" s="15" t="s">
        <v>60</v>
      </c>
      <c r="C54" s="15">
        <v>3</v>
      </c>
      <c r="D54" s="15" t="s">
        <v>54</v>
      </c>
      <c r="E54" s="16">
        <v>2200000</v>
      </c>
      <c r="F54" s="16">
        <v>6600000</v>
      </c>
      <c r="G54" s="15"/>
      <c r="H54" s="15"/>
      <c r="I54" s="15"/>
      <c r="J54" s="15"/>
      <c r="K54" s="15"/>
    </row>
    <row r="55" spans="1:11" x14ac:dyDescent="0.25">
      <c r="A55" s="17"/>
      <c r="B55" s="18"/>
      <c r="C55" s="18"/>
      <c r="D55" s="18"/>
      <c r="E55" s="19"/>
      <c r="F55" s="19"/>
      <c r="G55" s="20">
        <f>G14+G20+G26+G34+G41+G47</f>
        <v>606539439</v>
      </c>
      <c r="H55" s="20">
        <f>H14+H20+H26+H34+H41+H47</f>
        <v>116529000</v>
      </c>
      <c r="I55" s="20">
        <f>I14+I20+I26+I34+I41+I47</f>
        <v>723068439</v>
      </c>
      <c r="J55" s="20"/>
      <c r="K55" s="18"/>
    </row>
    <row r="56" spans="1:11" x14ac:dyDescent="0.25">
      <c r="E56" s="22"/>
      <c r="F56" s="22"/>
      <c r="J56" s="116" t="s">
        <v>61</v>
      </c>
      <c r="K56" s="116"/>
    </row>
    <row r="57" spans="1:11" x14ac:dyDescent="0.25">
      <c r="E57" s="22"/>
      <c r="F57" s="22"/>
      <c r="J57" s="117"/>
      <c r="K57" s="117"/>
    </row>
    <row r="58" spans="1:11" x14ac:dyDescent="0.25">
      <c r="A58" s="114" t="s">
        <v>3</v>
      </c>
      <c r="B58" s="114" t="s">
        <v>4</v>
      </c>
      <c r="C58" s="18"/>
      <c r="D58" s="18"/>
      <c r="E58" s="19"/>
      <c r="F58" s="115" t="s">
        <v>5</v>
      </c>
      <c r="G58" s="115" t="s">
        <v>6</v>
      </c>
      <c r="H58" s="115"/>
      <c r="I58" s="115" t="s">
        <v>7</v>
      </c>
      <c r="J58" s="115" t="s">
        <v>8</v>
      </c>
      <c r="K58" s="4" t="s">
        <v>9</v>
      </c>
    </row>
    <row r="59" spans="1:11" x14ac:dyDescent="0.25">
      <c r="A59" s="114"/>
      <c r="B59" s="114"/>
      <c r="C59" s="18"/>
      <c r="D59" s="18"/>
      <c r="E59" s="19"/>
      <c r="F59" s="115"/>
      <c r="G59" s="5" t="s">
        <v>10</v>
      </c>
      <c r="H59" s="5" t="s">
        <v>11</v>
      </c>
      <c r="I59" s="115"/>
      <c r="J59" s="118"/>
      <c r="K59" s="23" t="s">
        <v>12</v>
      </c>
    </row>
    <row r="60" spans="1:11" x14ac:dyDescent="0.25">
      <c r="A60" s="6"/>
      <c r="B60" s="7"/>
      <c r="C60" s="7"/>
      <c r="D60" s="7"/>
      <c r="E60" s="8"/>
      <c r="F60" s="8"/>
      <c r="G60" s="24">
        <f>G55</f>
        <v>606539439</v>
      </c>
      <c r="H60" s="24">
        <f t="shared" ref="H60:I60" si="7">H55</f>
        <v>116529000</v>
      </c>
      <c r="I60" s="24">
        <f t="shared" si="7"/>
        <v>723068439</v>
      </c>
      <c r="J60" s="25"/>
      <c r="K60" s="25"/>
    </row>
    <row r="61" spans="1:11" x14ac:dyDescent="0.25">
      <c r="A61" s="9" t="s">
        <v>62</v>
      </c>
      <c r="B61" s="10" t="s">
        <v>63</v>
      </c>
      <c r="C61" s="10"/>
      <c r="D61" s="10"/>
      <c r="E61" s="11"/>
      <c r="F61" s="11">
        <v>15392000</v>
      </c>
      <c r="G61" s="12">
        <v>7860000</v>
      </c>
      <c r="H61" s="12">
        <v>0</v>
      </c>
      <c r="I61" s="12">
        <f t="shared" ref="I61" si="8">G61+H61</f>
        <v>7860000</v>
      </c>
      <c r="J61" s="12">
        <f>F61-I61</f>
        <v>7532000</v>
      </c>
      <c r="K61" s="13">
        <f>(I61/F61)</f>
        <v>0.5106548856548857</v>
      </c>
    </row>
    <row r="62" spans="1:11" x14ac:dyDescent="0.25">
      <c r="A62" s="9">
        <v>525112</v>
      </c>
      <c r="B62" s="10" t="s">
        <v>23</v>
      </c>
      <c r="C62" s="10"/>
      <c r="D62" s="10"/>
      <c r="E62" s="11"/>
      <c r="F62" s="11">
        <v>9392000</v>
      </c>
      <c r="G62" s="10"/>
      <c r="H62" s="10"/>
      <c r="I62" s="10"/>
      <c r="J62" s="10"/>
      <c r="K62" s="10"/>
    </row>
    <row r="63" spans="1:11" x14ac:dyDescent="0.25">
      <c r="A63" s="9"/>
      <c r="B63" s="10" t="s">
        <v>64</v>
      </c>
      <c r="C63" s="10">
        <v>60</v>
      </c>
      <c r="D63" s="10" t="s">
        <v>26</v>
      </c>
      <c r="E63" s="11">
        <v>35000</v>
      </c>
      <c r="F63" s="11">
        <v>2100000</v>
      </c>
      <c r="G63" s="10"/>
      <c r="H63" s="10"/>
      <c r="I63" s="10"/>
      <c r="J63" s="10"/>
      <c r="K63" s="10"/>
    </row>
    <row r="64" spans="1:11" x14ac:dyDescent="0.25">
      <c r="A64" s="9"/>
      <c r="B64" s="10" t="s">
        <v>65</v>
      </c>
      <c r="C64" s="10">
        <v>93</v>
      </c>
      <c r="D64" s="10" t="s">
        <v>66</v>
      </c>
      <c r="E64" s="11">
        <v>15000</v>
      </c>
      <c r="F64" s="11">
        <v>1395000</v>
      </c>
      <c r="G64" s="10"/>
      <c r="H64" s="10"/>
      <c r="I64" s="10"/>
      <c r="J64" s="10"/>
      <c r="K64" s="10"/>
    </row>
    <row r="65" spans="1:11" x14ac:dyDescent="0.25">
      <c r="A65" s="9"/>
      <c r="B65" s="10" t="s">
        <v>67</v>
      </c>
      <c r="C65" s="10">
        <v>93</v>
      </c>
      <c r="D65" s="10" t="s">
        <v>66</v>
      </c>
      <c r="E65" s="11">
        <v>10000</v>
      </c>
      <c r="F65" s="11">
        <v>930000</v>
      </c>
      <c r="G65" s="10"/>
      <c r="H65" s="10"/>
      <c r="I65" s="10"/>
      <c r="J65" s="10"/>
      <c r="K65" s="10"/>
    </row>
    <row r="66" spans="1:11" x14ac:dyDescent="0.25">
      <c r="A66" s="9"/>
      <c r="B66" s="10" t="s">
        <v>68</v>
      </c>
      <c r="C66" s="10">
        <v>95</v>
      </c>
      <c r="D66" s="10" t="s">
        <v>66</v>
      </c>
      <c r="E66" s="11">
        <v>15000</v>
      </c>
      <c r="F66" s="11">
        <v>1425000</v>
      </c>
      <c r="G66" s="10"/>
      <c r="H66" s="10"/>
      <c r="I66" s="10"/>
      <c r="J66" s="10"/>
      <c r="K66" s="10"/>
    </row>
    <row r="67" spans="1:11" x14ac:dyDescent="0.25">
      <c r="A67" s="9"/>
      <c r="B67" s="10" t="s">
        <v>69</v>
      </c>
      <c r="C67" s="10">
        <v>90</v>
      </c>
      <c r="D67" s="10" t="s">
        <v>66</v>
      </c>
      <c r="E67" s="11">
        <v>15000</v>
      </c>
      <c r="F67" s="11">
        <v>1350000</v>
      </c>
      <c r="G67" s="10"/>
      <c r="H67" s="10"/>
      <c r="I67" s="10"/>
      <c r="J67" s="10"/>
      <c r="K67" s="10"/>
    </row>
    <row r="68" spans="1:11" x14ac:dyDescent="0.25">
      <c r="A68" s="9"/>
      <c r="B68" s="10" t="s">
        <v>70</v>
      </c>
      <c r="C68" s="10">
        <v>3</v>
      </c>
      <c r="D68" s="10" t="s">
        <v>66</v>
      </c>
      <c r="E68" s="11">
        <v>15000</v>
      </c>
      <c r="F68" s="11">
        <v>45000</v>
      </c>
      <c r="G68" s="10"/>
      <c r="H68" s="10"/>
      <c r="I68" s="10"/>
      <c r="J68" s="10"/>
      <c r="K68" s="10"/>
    </row>
    <row r="69" spans="1:11" x14ac:dyDescent="0.25">
      <c r="A69" s="9"/>
      <c r="B69" s="10" t="s">
        <v>71</v>
      </c>
      <c r="C69" s="10">
        <v>3</v>
      </c>
      <c r="D69" s="10" t="s">
        <v>66</v>
      </c>
      <c r="E69" s="11">
        <v>15000</v>
      </c>
      <c r="F69" s="11">
        <v>45000</v>
      </c>
      <c r="G69" s="10"/>
      <c r="H69" s="10"/>
      <c r="I69" s="10"/>
      <c r="J69" s="10"/>
      <c r="K69" s="10"/>
    </row>
    <row r="70" spans="1:11" x14ac:dyDescent="0.25">
      <c r="A70" s="9"/>
      <c r="B70" s="10" t="s">
        <v>72</v>
      </c>
      <c r="C70" s="10">
        <v>3</v>
      </c>
      <c r="D70" s="10" t="s">
        <v>66</v>
      </c>
      <c r="E70" s="11">
        <v>15000</v>
      </c>
      <c r="F70" s="11">
        <v>45000</v>
      </c>
      <c r="G70" s="10"/>
      <c r="H70" s="10"/>
      <c r="I70" s="10"/>
      <c r="J70" s="10"/>
      <c r="K70" s="10"/>
    </row>
    <row r="71" spans="1:11" x14ac:dyDescent="0.25">
      <c r="A71" s="9"/>
      <c r="B71" s="10" t="s">
        <v>73</v>
      </c>
      <c r="C71" s="10">
        <v>187</v>
      </c>
      <c r="D71" s="10" t="s">
        <v>42</v>
      </c>
      <c r="E71" s="11">
        <v>11000</v>
      </c>
      <c r="F71" s="11">
        <v>2057000</v>
      </c>
      <c r="G71" s="10"/>
      <c r="H71" s="10"/>
      <c r="I71" s="10"/>
      <c r="J71" s="10"/>
      <c r="K71" s="10"/>
    </row>
    <row r="72" spans="1:11" ht="10.5" customHeight="1" x14ac:dyDescent="0.25">
      <c r="A72" s="9"/>
      <c r="B72" s="10"/>
      <c r="C72" s="10"/>
      <c r="D72" s="10"/>
      <c r="E72" s="11"/>
      <c r="F72" s="11"/>
      <c r="G72" s="10"/>
      <c r="H72" s="10"/>
      <c r="I72" s="10"/>
      <c r="J72" s="10"/>
      <c r="K72" s="10"/>
    </row>
    <row r="73" spans="1:11" x14ac:dyDescent="0.25">
      <c r="A73" s="9">
        <v>525115</v>
      </c>
      <c r="B73" s="10" t="s">
        <v>33</v>
      </c>
      <c r="C73" s="10"/>
      <c r="D73" s="10"/>
      <c r="E73" s="11"/>
      <c r="F73" s="11">
        <v>6000000</v>
      </c>
      <c r="G73" s="12">
        <v>2200000</v>
      </c>
      <c r="H73" s="12">
        <v>0</v>
      </c>
      <c r="I73" s="12">
        <f t="shared" ref="I73" si="9">G73+H73</f>
        <v>2200000</v>
      </c>
      <c r="J73" s="12">
        <f>F73-I73</f>
        <v>3800000</v>
      </c>
      <c r="K73" s="13">
        <f>(I73/F73)</f>
        <v>0.36666666666666664</v>
      </c>
    </row>
    <row r="74" spans="1:11" x14ac:dyDescent="0.25">
      <c r="A74" s="9"/>
      <c r="B74" s="10" t="s">
        <v>74</v>
      </c>
      <c r="C74" s="10"/>
      <c r="D74" s="10"/>
      <c r="E74" s="11"/>
      <c r="F74" s="11">
        <v>3000000</v>
      </c>
      <c r="G74" s="10"/>
      <c r="H74" s="10"/>
      <c r="I74" s="10"/>
      <c r="J74" s="10"/>
      <c r="K74" s="10"/>
    </row>
    <row r="75" spans="1:11" x14ac:dyDescent="0.25">
      <c r="A75" s="9"/>
      <c r="B75" s="10" t="s">
        <v>75</v>
      </c>
      <c r="C75" s="10">
        <v>30</v>
      </c>
      <c r="D75" s="10" t="s">
        <v>26</v>
      </c>
      <c r="E75" s="11">
        <v>100000</v>
      </c>
      <c r="F75" s="11">
        <v>3000000</v>
      </c>
      <c r="G75" s="10"/>
      <c r="H75" s="26"/>
      <c r="I75" s="10"/>
      <c r="J75" s="10"/>
      <c r="K75" s="10"/>
    </row>
    <row r="76" spans="1:11" x14ac:dyDescent="0.25">
      <c r="A76" s="9"/>
      <c r="B76" s="10" t="s">
        <v>38</v>
      </c>
      <c r="C76" s="10"/>
      <c r="D76" s="10"/>
      <c r="E76" s="11"/>
      <c r="F76" s="11">
        <v>3000000</v>
      </c>
      <c r="G76" s="10"/>
      <c r="H76" s="10"/>
      <c r="I76" s="10"/>
      <c r="J76" s="10"/>
      <c r="K76" s="10"/>
    </row>
    <row r="77" spans="1:11" x14ac:dyDescent="0.25">
      <c r="A77" s="9"/>
      <c r="B77" s="10" t="s">
        <v>76</v>
      </c>
      <c r="C77" s="10">
        <v>30</v>
      </c>
      <c r="D77" s="10" t="s">
        <v>26</v>
      </c>
      <c r="E77" s="11">
        <v>100000</v>
      </c>
      <c r="F77" s="11">
        <v>3000000</v>
      </c>
      <c r="G77" s="10"/>
      <c r="H77" s="10"/>
      <c r="I77" s="10"/>
      <c r="J77" s="10"/>
      <c r="K77" s="10"/>
    </row>
    <row r="78" spans="1:11" ht="9.75" customHeight="1" x14ac:dyDescent="0.25">
      <c r="A78" s="9"/>
      <c r="B78" s="10"/>
      <c r="C78" s="10"/>
      <c r="D78" s="10"/>
      <c r="E78" s="11"/>
      <c r="F78" s="11"/>
      <c r="G78" s="10"/>
      <c r="H78" s="10"/>
      <c r="I78" s="10"/>
      <c r="J78" s="10"/>
      <c r="K78" s="10"/>
    </row>
    <row r="79" spans="1:11" x14ac:dyDescent="0.25">
      <c r="A79" s="9" t="s">
        <v>77</v>
      </c>
      <c r="B79" s="10" t="s">
        <v>78</v>
      </c>
      <c r="C79" s="10"/>
      <c r="D79" s="10"/>
      <c r="E79" s="11"/>
      <c r="F79" s="11">
        <v>18175000</v>
      </c>
      <c r="G79" s="12"/>
      <c r="H79" s="12"/>
      <c r="I79" s="12"/>
      <c r="J79" s="12"/>
      <c r="K79" s="13"/>
    </row>
    <row r="80" spans="1:11" x14ac:dyDescent="0.25">
      <c r="A80" s="9">
        <v>525112</v>
      </c>
      <c r="B80" s="10" t="s">
        <v>23</v>
      </c>
      <c r="C80" s="10"/>
      <c r="D80" s="10"/>
      <c r="E80" s="11"/>
      <c r="F80" s="11">
        <v>12425000</v>
      </c>
      <c r="G80" s="12">
        <v>7950000</v>
      </c>
      <c r="H80" s="12">
        <f>H85</f>
        <v>3920000</v>
      </c>
      <c r="I80" s="12">
        <f t="shared" ref="I80" si="10">G80+H80</f>
        <v>11870000</v>
      </c>
      <c r="J80" s="12">
        <f>F80-I80</f>
        <v>555000</v>
      </c>
      <c r="K80" s="13">
        <f>(I80/F80)</f>
        <v>0.95533199195171026</v>
      </c>
    </row>
    <row r="81" spans="1:11" x14ac:dyDescent="0.25">
      <c r="A81" s="9"/>
      <c r="B81" s="10" t="s">
        <v>79</v>
      </c>
      <c r="C81" s="10">
        <v>60</v>
      </c>
      <c r="D81" s="10" t="s">
        <v>26</v>
      </c>
      <c r="E81" s="11">
        <v>20000</v>
      </c>
      <c r="F81" s="11">
        <v>1200000</v>
      </c>
      <c r="G81" s="10"/>
      <c r="H81" s="10"/>
      <c r="I81" s="10"/>
      <c r="J81" s="10"/>
      <c r="K81" s="10"/>
    </row>
    <row r="82" spans="1:11" x14ac:dyDescent="0.25">
      <c r="A82" s="9"/>
      <c r="B82" s="10" t="s">
        <v>80</v>
      </c>
      <c r="C82" s="10">
        <v>65</v>
      </c>
      <c r="D82" s="10" t="s">
        <v>66</v>
      </c>
      <c r="E82" s="11">
        <v>15000</v>
      </c>
      <c r="F82" s="11">
        <v>975000</v>
      </c>
      <c r="G82" s="10"/>
      <c r="H82" s="10"/>
      <c r="I82" s="10"/>
      <c r="J82" s="10"/>
      <c r="K82" s="10"/>
    </row>
    <row r="83" spans="1:11" x14ac:dyDescent="0.25">
      <c r="A83" s="9"/>
      <c r="B83" s="10" t="s">
        <v>81</v>
      </c>
      <c r="C83" s="10">
        <v>65</v>
      </c>
      <c r="D83" s="10" t="s">
        <v>66</v>
      </c>
      <c r="E83" s="11">
        <v>10000</v>
      </c>
      <c r="F83" s="11">
        <v>650000</v>
      </c>
      <c r="G83" s="10"/>
      <c r="H83" s="10"/>
      <c r="I83" s="10"/>
      <c r="J83" s="10"/>
      <c r="K83" s="10"/>
    </row>
    <row r="84" spans="1:11" x14ac:dyDescent="0.25">
      <c r="A84" s="9"/>
      <c r="B84" s="10" t="s">
        <v>82</v>
      </c>
      <c r="C84" s="10">
        <v>300</v>
      </c>
      <c r="D84" s="10" t="s">
        <v>66</v>
      </c>
      <c r="E84" s="11">
        <v>16000</v>
      </c>
      <c r="F84" s="11">
        <v>4800000</v>
      </c>
      <c r="G84" s="10"/>
      <c r="H84" s="10"/>
      <c r="I84" s="10"/>
      <c r="J84" s="10"/>
      <c r="K84" s="10"/>
    </row>
    <row r="85" spans="1:11" x14ac:dyDescent="0.25">
      <c r="A85" s="9"/>
      <c r="B85" s="10" t="s">
        <v>83</v>
      </c>
      <c r="C85" s="10">
        <v>300</v>
      </c>
      <c r="D85" s="10" t="s">
        <v>66</v>
      </c>
      <c r="E85" s="11">
        <v>16000</v>
      </c>
      <c r="F85" s="11">
        <v>4800000</v>
      </c>
      <c r="G85" s="12">
        <v>0</v>
      </c>
      <c r="H85" s="12">
        <v>3920000</v>
      </c>
      <c r="I85" s="12">
        <f t="shared" ref="I85" si="11">G85+H85</f>
        <v>3920000</v>
      </c>
      <c r="J85" s="12">
        <f>F85-I85</f>
        <v>880000</v>
      </c>
      <c r="K85" s="10"/>
    </row>
    <row r="86" spans="1:11" ht="10.5" customHeight="1" x14ac:dyDescent="0.25">
      <c r="A86" s="9"/>
      <c r="B86" s="10"/>
      <c r="C86" s="10"/>
      <c r="D86" s="10"/>
      <c r="E86" s="11"/>
      <c r="F86" s="11"/>
      <c r="G86" s="10"/>
      <c r="H86" s="10"/>
      <c r="I86" s="10"/>
      <c r="J86" s="10"/>
      <c r="K86" s="10"/>
    </row>
    <row r="87" spans="1:11" x14ac:dyDescent="0.25">
      <c r="A87" s="9">
        <v>525115</v>
      </c>
      <c r="B87" s="10" t="s">
        <v>33</v>
      </c>
      <c r="C87" s="10"/>
      <c r="D87" s="10"/>
      <c r="E87" s="11"/>
      <c r="F87" s="11">
        <v>4000000</v>
      </c>
      <c r="G87" s="12">
        <v>2700000</v>
      </c>
      <c r="H87" s="12">
        <v>0</v>
      </c>
      <c r="I87" s="12">
        <f t="shared" ref="I87" si="12">G87+H87</f>
        <v>2700000</v>
      </c>
      <c r="J87" s="12">
        <f>F87-I87</f>
        <v>1300000</v>
      </c>
      <c r="K87" s="13">
        <f>(I87/F87)</f>
        <v>0.67500000000000004</v>
      </c>
    </row>
    <row r="88" spans="1:11" x14ac:dyDescent="0.25">
      <c r="A88" s="9"/>
      <c r="B88" s="10" t="s">
        <v>74</v>
      </c>
      <c r="C88" s="10"/>
      <c r="D88" s="10"/>
      <c r="E88" s="11"/>
      <c r="F88" s="11">
        <v>4000000</v>
      </c>
      <c r="G88" s="10"/>
      <c r="H88" s="10"/>
      <c r="I88" s="10"/>
      <c r="J88" s="10"/>
      <c r="K88" s="10"/>
    </row>
    <row r="89" spans="1:11" x14ac:dyDescent="0.25">
      <c r="A89" s="9"/>
      <c r="B89" s="10" t="s">
        <v>84</v>
      </c>
      <c r="C89" s="10">
        <v>40</v>
      </c>
      <c r="D89" s="10" t="s">
        <v>26</v>
      </c>
      <c r="E89" s="11">
        <v>100000</v>
      </c>
      <c r="F89" s="11">
        <v>4000000</v>
      </c>
      <c r="G89" s="10"/>
      <c r="H89" s="10"/>
      <c r="I89" s="10"/>
      <c r="J89" s="10"/>
      <c r="K89" s="10"/>
    </row>
    <row r="90" spans="1:11" ht="8.25" customHeight="1" x14ac:dyDescent="0.25">
      <c r="A90" s="9"/>
      <c r="B90" s="10"/>
      <c r="C90" s="10"/>
      <c r="D90" s="10"/>
      <c r="E90" s="11"/>
      <c r="F90" s="11"/>
      <c r="G90" s="10"/>
      <c r="H90" s="10"/>
      <c r="I90" s="10"/>
      <c r="J90" s="10"/>
      <c r="K90" s="10"/>
    </row>
    <row r="91" spans="1:11" x14ac:dyDescent="0.25">
      <c r="A91" s="9">
        <v>525119</v>
      </c>
      <c r="B91" s="10" t="s">
        <v>40</v>
      </c>
      <c r="C91" s="10"/>
      <c r="D91" s="10"/>
      <c r="E91" s="11"/>
      <c r="F91" s="11">
        <v>1750000</v>
      </c>
      <c r="G91" s="12">
        <v>0</v>
      </c>
      <c r="H91" s="12">
        <v>1700000</v>
      </c>
      <c r="I91" s="12">
        <f t="shared" ref="I91" si="13">G91+H91</f>
        <v>1700000</v>
      </c>
      <c r="J91" s="12">
        <f>F91-I91</f>
        <v>50000</v>
      </c>
      <c r="K91" s="13">
        <f>(I91/F91)</f>
        <v>0.97142857142857142</v>
      </c>
    </row>
    <row r="92" spans="1:11" x14ac:dyDescent="0.25">
      <c r="A92" s="9"/>
      <c r="B92" s="10" t="s">
        <v>24</v>
      </c>
      <c r="C92" s="10"/>
      <c r="D92" s="10"/>
      <c r="E92" s="11"/>
      <c r="F92" s="11">
        <v>1750000</v>
      </c>
      <c r="G92" s="10"/>
      <c r="H92" s="10"/>
      <c r="I92" s="10"/>
      <c r="J92" s="10"/>
      <c r="K92" s="10"/>
    </row>
    <row r="93" spans="1:11" x14ac:dyDescent="0.25">
      <c r="A93" s="9"/>
      <c r="B93" s="10" t="s">
        <v>85</v>
      </c>
      <c r="C93" s="10">
        <v>2</v>
      </c>
      <c r="D93" s="10" t="s">
        <v>42</v>
      </c>
      <c r="E93" s="11">
        <v>510000</v>
      </c>
      <c r="F93" s="11">
        <v>1020000</v>
      </c>
      <c r="G93" s="10"/>
      <c r="H93" s="10"/>
      <c r="I93" s="10"/>
      <c r="J93" s="10"/>
      <c r="K93" s="10"/>
    </row>
    <row r="94" spans="1:11" x14ac:dyDescent="0.25">
      <c r="A94" s="9"/>
      <c r="B94" s="10" t="s">
        <v>86</v>
      </c>
      <c r="C94" s="10">
        <v>1</v>
      </c>
      <c r="D94" s="10" t="s">
        <v>42</v>
      </c>
      <c r="E94" s="11">
        <v>730000</v>
      </c>
      <c r="F94" s="11">
        <v>730000</v>
      </c>
      <c r="G94" s="10"/>
      <c r="H94" s="10"/>
      <c r="I94" s="10"/>
      <c r="J94" s="10"/>
      <c r="K94" s="10"/>
    </row>
    <row r="95" spans="1:11" ht="8.25" customHeight="1" x14ac:dyDescent="0.25">
      <c r="A95" s="9"/>
      <c r="B95" s="10"/>
      <c r="C95" s="10"/>
      <c r="D95" s="10"/>
      <c r="E95" s="11"/>
      <c r="F95" s="11"/>
      <c r="G95" s="10"/>
      <c r="H95" s="10"/>
      <c r="I95" s="10"/>
      <c r="J95" s="10"/>
      <c r="K95" s="10"/>
    </row>
    <row r="96" spans="1:11" x14ac:dyDescent="0.25">
      <c r="A96" s="9" t="s">
        <v>87</v>
      </c>
      <c r="B96" s="10" t="s">
        <v>88</v>
      </c>
      <c r="C96" s="10"/>
      <c r="D96" s="10"/>
      <c r="E96" s="11"/>
      <c r="F96" s="11">
        <v>25680000</v>
      </c>
      <c r="G96" s="10"/>
      <c r="H96" s="10"/>
      <c r="I96" s="10"/>
      <c r="J96" s="10"/>
      <c r="K96" s="10"/>
    </row>
    <row r="97" spans="1:11" x14ac:dyDescent="0.25">
      <c r="A97" s="9">
        <v>525112</v>
      </c>
      <c r="B97" s="10" t="s">
        <v>23</v>
      </c>
      <c r="C97" s="10"/>
      <c r="D97" s="10"/>
      <c r="E97" s="11"/>
      <c r="F97" s="11">
        <v>13080000</v>
      </c>
      <c r="G97" s="12">
        <v>7440000</v>
      </c>
      <c r="H97" s="12">
        <f>H102</f>
        <v>4462000</v>
      </c>
      <c r="I97" s="12">
        <f t="shared" ref="I97" si="14">G97+H97</f>
        <v>11902000</v>
      </c>
      <c r="J97" s="12">
        <f>F97-I97</f>
        <v>1178000</v>
      </c>
      <c r="K97" s="13">
        <f>(I97/F97)</f>
        <v>0.90993883792048935</v>
      </c>
    </row>
    <row r="98" spans="1:11" x14ac:dyDescent="0.25">
      <c r="A98" s="9"/>
      <c r="B98" s="10" t="s">
        <v>89</v>
      </c>
      <c r="C98" s="10">
        <v>60</v>
      </c>
      <c r="D98" s="10" t="s">
        <v>26</v>
      </c>
      <c r="E98" s="11">
        <v>15000</v>
      </c>
      <c r="F98" s="11">
        <v>900000</v>
      </c>
      <c r="G98" s="10"/>
      <c r="H98" s="10"/>
      <c r="I98" s="10"/>
      <c r="J98" s="10"/>
      <c r="K98" s="10"/>
    </row>
    <row r="99" spans="1:11" x14ac:dyDescent="0.25">
      <c r="A99" s="9"/>
      <c r="B99" s="10" t="s">
        <v>89</v>
      </c>
      <c r="C99" s="10">
        <v>60</v>
      </c>
      <c r="D99" s="10" t="s">
        <v>26</v>
      </c>
      <c r="E99" s="11">
        <v>20000</v>
      </c>
      <c r="F99" s="11">
        <v>1200000</v>
      </c>
      <c r="G99" s="10"/>
      <c r="H99" s="10"/>
      <c r="I99" s="10"/>
      <c r="J99" s="10"/>
      <c r="K99" s="10"/>
    </row>
    <row r="100" spans="1:11" x14ac:dyDescent="0.25">
      <c r="A100" s="9"/>
      <c r="B100" s="10" t="s">
        <v>90</v>
      </c>
      <c r="C100" s="10">
        <v>58</v>
      </c>
      <c r="D100" s="10" t="s">
        <v>66</v>
      </c>
      <c r="E100" s="11">
        <v>15000</v>
      </c>
      <c r="F100" s="11">
        <v>870000</v>
      </c>
      <c r="G100" s="10"/>
      <c r="H100" s="10"/>
      <c r="I100" s="10"/>
      <c r="J100" s="10"/>
      <c r="K100" s="10"/>
    </row>
    <row r="101" spans="1:11" x14ac:dyDescent="0.25">
      <c r="A101" s="9"/>
      <c r="B101" s="10" t="s">
        <v>91</v>
      </c>
      <c r="C101" s="10">
        <v>41</v>
      </c>
      <c r="D101" s="10" t="s">
        <v>66</v>
      </c>
      <c r="E101" s="11">
        <v>10000</v>
      </c>
      <c r="F101" s="11">
        <v>410000</v>
      </c>
      <c r="G101" s="10"/>
      <c r="H101" s="10"/>
      <c r="I101" s="10"/>
      <c r="J101" s="10"/>
      <c r="K101" s="10"/>
    </row>
    <row r="102" spans="1:11" x14ac:dyDescent="0.25">
      <c r="A102" s="9"/>
      <c r="B102" s="10" t="s">
        <v>92</v>
      </c>
      <c r="C102" s="10">
        <v>295</v>
      </c>
      <c r="D102" s="10" t="s">
        <v>66</v>
      </c>
      <c r="E102" s="11">
        <v>16000</v>
      </c>
      <c r="F102" s="11">
        <v>4720000</v>
      </c>
      <c r="G102" s="12">
        <v>0</v>
      </c>
      <c r="H102" s="12">
        <v>4462000</v>
      </c>
      <c r="I102" s="12">
        <f t="shared" ref="I102" si="15">G102+H102</f>
        <v>4462000</v>
      </c>
      <c r="J102" s="12">
        <f>F102-I102</f>
        <v>258000</v>
      </c>
      <c r="K102" s="13"/>
    </row>
    <row r="103" spans="1:11" x14ac:dyDescent="0.25">
      <c r="A103" s="9"/>
      <c r="B103" s="10" t="s">
        <v>93</v>
      </c>
      <c r="C103" s="10">
        <v>280</v>
      </c>
      <c r="D103" s="10" t="s">
        <v>66</v>
      </c>
      <c r="E103" s="11">
        <v>16000</v>
      </c>
      <c r="F103" s="11">
        <v>4480000</v>
      </c>
      <c r="G103" s="10"/>
      <c r="H103" s="10"/>
      <c r="I103" s="10"/>
      <c r="J103" s="10"/>
      <c r="K103" s="10"/>
    </row>
    <row r="104" spans="1:11" x14ac:dyDescent="0.25">
      <c r="A104" s="9"/>
      <c r="B104" s="10" t="s">
        <v>94</v>
      </c>
      <c r="C104" s="10">
        <v>5</v>
      </c>
      <c r="D104" s="10" t="s">
        <v>66</v>
      </c>
      <c r="E104" s="11">
        <v>100000</v>
      </c>
      <c r="F104" s="11">
        <v>500000</v>
      </c>
      <c r="G104" s="10"/>
      <c r="H104" s="10"/>
      <c r="I104" s="10"/>
      <c r="J104" s="10"/>
      <c r="K104" s="10"/>
    </row>
    <row r="105" spans="1:11" ht="10.5" customHeight="1" x14ac:dyDescent="0.25">
      <c r="A105" s="9"/>
      <c r="B105" s="10"/>
      <c r="C105" s="10"/>
      <c r="D105" s="10"/>
      <c r="E105" s="11"/>
      <c r="F105" s="11"/>
      <c r="G105" s="10"/>
      <c r="H105" s="10"/>
      <c r="I105" s="10"/>
      <c r="J105" s="10"/>
      <c r="K105" s="10"/>
    </row>
    <row r="106" spans="1:11" x14ac:dyDescent="0.25">
      <c r="A106" s="9">
        <v>525115</v>
      </c>
      <c r="B106" s="10" t="s">
        <v>33</v>
      </c>
      <c r="C106" s="10"/>
      <c r="D106" s="10"/>
      <c r="E106" s="11"/>
      <c r="F106" s="11">
        <v>12600000</v>
      </c>
      <c r="G106" s="12">
        <v>12600000</v>
      </c>
      <c r="H106" s="12">
        <v>0</v>
      </c>
      <c r="I106" s="12">
        <f t="shared" ref="I106" si="16">G106+H106</f>
        <v>12600000</v>
      </c>
      <c r="J106" s="12">
        <f>F106-I106</f>
        <v>0</v>
      </c>
      <c r="K106" s="13">
        <f>(I106/F106)</f>
        <v>1</v>
      </c>
    </row>
    <row r="107" spans="1:11" x14ac:dyDescent="0.25">
      <c r="A107" s="9"/>
      <c r="B107" s="10" t="s">
        <v>74</v>
      </c>
      <c r="C107" s="10"/>
      <c r="D107" s="10"/>
      <c r="E107" s="11"/>
      <c r="F107" s="11">
        <v>6300000</v>
      </c>
      <c r="G107" s="10"/>
      <c r="H107" s="10"/>
      <c r="I107" s="10"/>
      <c r="J107" s="10"/>
      <c r="K107" s="10"/>
    </row>
    <row r="108" spans="1:11" x14ac:dyDescent="0.25">
      <c r="A108" s="9"/>
      <c r="B108" s="10" t="s">
        <v>95</v>
      </c>
      <c r="C108" s="10">
        <v>42</v>
      </c>
      <c r="D108" s="10" t="s">
        <v>26</v>
      </c>
      <c r="E108" s="11">
        <v>150000</v>
      </c>
      <c r="F108" s="11">
        <v>6300000</v>
      </c>
      <c r="G108" s="10"/>
      <c r="H108" s="10"/>
      <c r="I108" s="10"/>
      <c r="J108" s="10"/>
      <c r="K108" s="10"/>
    </row>
    <row r="109" spans="1:11" x14ac:dyDescent="0.25">
      <c r="A109" s="9"/>
      <c r="B109" s="10" t="s">
        <v>74</v>
      </c>
      <c r="C109" s="10"/>
      <c r="D109" s="10"/>
      <c r="E109" s="11"/>
      <c r="F109" s="11">
        <v>6300000</v>
      </c>
      <c r="G109" s="10"/>
      <c r="H109" s="10"/>
      <c r="I109" s="10"/>
      <c r="J109" s="10"/>
      <c r="K109" s="10"/>
    </row>
    <row r="110" spans="1:11" x14ac:dyDescent="0.25">
      <c r="A110" s="9"/>
      <c r="B110" s="10" t="s">
        <v>96</v>
      </c>
      <c r="C110" s="10">
        <v>42</v>
      </c>
      <c r="D110" s="10" t="s">
        <v>26</v>
      </c>
      <c r="E110" s="11">
        <v>150000</v>
      </c>
      <c r="F110" s="11">
        <v>6300000</v>
      </c>
      <c r="G110" s="10"/>
      <c r="H110" s="10"/>
      <c r="I110" s="10"/>
      <c r="J110" s="10"/>
      <c r="K110" s="10"/>
    </row>
    <row r="111" spans="1:11" x14ac:dyDescent="0.25">
      <c r="A111" s="17"/>
      <c r="B111" s="18"/>
      <c r="C111" s="18"/>
      <c r="D111" s="18"/>
      <c r="E111" s="19"/>
      <c r="F111" s="19"/>
      <c r="G111" s="20">
        <f>G60+G61+G73+G80+G87+G97+G106</f>
        <v>647289439</v>
      </c>
      <c r="H111" s="20">
        <f>H60+H73+H80+H87+H91+H97+H106</f>
        <v>126611000</v>
      </c>
      <c r="I111" s="20">
        <f>I60+I61+I73+I80+I85+I87+I91+I97+I106</f>
        <v>777820439</v>
      </c>
      <c r="J111" s="18"/>
      <c r="K111" s="18"/>
    </row>
    <row r="112" spans="1:11" x14ac:dyDescent="0.25">
      <c r="E112" s="22"/>
      <c r="F112" s="22"/>
    </row>
    <row r="113" spans="1:11" x14ac:dyDescent="0.25">
      <c r="E113" s="22"/>
      <c r="F113" s="22"/>
      <c r="J113" s="119" t="s">
        <v>97</v>
      </c>
      <c r="K113" s="119"/>
    </row>
    <row r="114" spans="1:11" x14ac:dyDescent="0.25">
      <c r="E114" s="22"/>
      <c r="F114" s="22"/>
    </row>
    <row r="115" spans="1:11" x14ac:dyDescent="0.25">
      <c r="A115" s="114" t="s">
        <v>3</v>
      </c>
      <c r="B115" s="114" t="s">
        <v>4</v>
      </c>
      <c r="E115" s="22"/>
      <c r="F115" s="118" t="s">
        <v>5</v>
      </c>
      <c r="G115" s="122" t="s">
        <v>6</v>
      </c>
      <c r="H115" s="123"/>
      <c r="I115" s="118" t="s">
        <v>7</v>
      </c>
      <c r="J115" s="118" t="s">
        <v>8</v>
      </c>
      <c r="K115" s="4" t="s">
        <v>9</v>
      </c>
    </row>
    <row r="116" spans="1:11" x14ac:dyDescent="0.25">
      <c r="A116" s="120"/>
      <c r="B116" s="120"/>
      <c r="E116" s="22"/>
      <c r="F116" s="121"/>
      <c r="G116" s="27" t="s">
        <v>10</v>
      </c>
      <c r="H116" s="27" t="s">
        <v>11</v>
      </c>
      <c r="I116" s="121"/>
      <c r="J116" s="121"/>
      <c r="K116" s="23" t="s">
        <v>12</v>
      </c>
    </row>
    <row r="117" spans="1:11" x14ac:dyDescent="0.25">
      <c r="A117" s="6"/>
      <c r="B117" s="7"/>
      <c r="C117" s="7"/>
      <c r="D117" s="7"/>
      <c r="E117" s="8"/>
      <c r="F117" s="8"/>
      <c r="G117" s="24">
        <f>G111</f>
        <v>647289439</v>
      </c>
      <c r="H117" s="24">
        <f>H111</f>
        <v>126611000</v>
      </c>
      <c r="I117" s="24">
        <f>I111</f>
        <v>777820439</v>
      </c>
      <c r="J117" s="7"/>
      <c r="K117" s="7"/>
    </row>
    <row r="118" spans="1:11" x14ac:dyDescent="0.25">
      <c r="A118" s="9" t="s">
        <v>98</v>
      </c>
      <c r="B118" s="10" t="s">
        <v>99</v>
      </c>
      <c r="C118" s="10"/>
      <c r="D118" s="10"/>
      <c r="E118" s="11"/>
      <c r="F118" s="11">
        <v>4600000</v>
      </c>
      <c r="G118" s="10"/>
      <c r="H118" s="10"/>
      <c r="I118" s="10"/>
      <c r="J118" s="10"/>
      <c r="K118" s="10"/>
    </row>
    <row r="119" spans="1:11" x14ac:dyDescent="0.25">
      <c r="A119" s="9">
        <v>525112</v>
      </c>
      <c r="B119" s="10" t="s">
        <v>23</v>
      </c>
      <c r="C119" s="10"/>
      <c r="D119" s="10"/>
      <c r="E119" s="11"/>
      <c r="F119" s="11">
        <v>600000</v>
      </c>
      <c r="G119" s="12">
        <v>0</v>
      </c>
      <c r="H119" s="12">
        <v>0</v>
      </c>
      <c r="I119" s="12">
        <f t="shared" ref="I119" si="17">G119+H119</f>
        <v>0</v>
      </c>
      <c r="J119" s="12">
        <f>F119-I119</f>
        <v>600000</v>
      </c>
      <c r="K119" s="13">
        <f>(I119/F119)</f>
        <v>0</v>
      </c>
    </row>
    <row r="120" spans="1:11" x14ac:dyDescent="0.25">
      <c r="A120" s="9"/>
      <c r="B120" s="10" t="s">
        <v>74</v>
      </c>
      <c r="C120" s="10"/>
      <c r="D120" s="10"/>
      <c r="E120" s="11"/>
      <c r="F120" s="11">
        <v>600000</v>
      </c>
      <c r="G120" s="10"/>
      <c r="H120" s="10"/>
      <c r="I120" s="10"/>
      <c r="J120" s="10"/>
      <c r="K120" s="10"/>
    </row>
    <row r="121" spans="1:11" x14ac:dyDescent="0.25">
      <c r="A121" s="9"/>
      <c r="B121" s="10" t="s">
        <v>100</v>
      </c>
      <c r="C121" s="10">
        <v>40</v>
      </c>
      <c r="D121" s="10" t="s">
        <v>26</v>
      </c>
      <c r="E121" s="11">
        <v>15000</v>
      </c>
      <c r="F121" s="11">
        <v>600000</v>
      </c>
      <c r="G121" s="10"/>
      <c r="H121" s="10"/>
      <c r="I121" s="10"/>
      <c r="J121" s="10"/>
      <c r="K121" s="10"/>
    </row>
    <row r="122" spans="1:11" ht="8.25" customHeight="1" x14ac:dyDescent="0.25">
      <c r="A122" s="9"/>
      <c r="B122" s="10"/>
      <c r="C122" s="10"/>
      <c r="D122" s="10"/>
      <c r="E122" s="11"/>
      <c r="F122" s="11"/>
      <c r="G122" s="10"/>
      <c r="H122" s="10"/>
      <c r="I122" s="10"/>
      <c r="J122" s="10"/>
      <c r="K122" s="10"/>
    </row>
    <row r="123" spans="1:11" x14ac:dyDescent="0.25">
      <c r="A123" s="9">
        <v>525115</v>
      </c>
      <c r="B123" s="10" t="s">
        <v>33</v>
      </c>
      <c r="C123" s="10"/>
      <c r="D123" s="10"/>
      <c r="E123" s="11"/>
      <c r="F123" s="11">
        <v>4000000</v>
      </c>
      <c r="G123" s="12">
        <v>0</v>
      </c>
      <c r="H123" s="12">
        <v>0</v>
      </c>
      <c r="I123" s="12">
        <f t="shared" ref="I123" si="18">G123+H123</f>
        <v>0</v>
      </c>
      <c r="J123" s="12">
        <f>F123-I123</f>
        <v>4000000</v>
      </c>
      <c r="K123" s="13">
        <f>(I123/F123)</f>
        <v>0</v>
      </c>
    </row>
    <row r="124" spans="1:11" x14ac:dyDescent="0.25">
      <c r="A124" s="9"/>
      <c r="B124" s="10" t="s">
        <v>74</v>
      </c>
      <c r="C124" s="10"/>
      <c r="D124" s="10"/>
      <c r="E124" s="11"/>
      <c r="F124" s="11">
        <v>4000000</v>
      </c>
      <c r="G124" s="10"/>
      <c r="H124" s="10"/>
      <c r="I124" s="10"/>
      <c r="J124" s="10"/>
      <c r="K124" s="10"/>
    </row>
    <row r="125" spans="1:11" x14ac:dyDescent="0.25">
      <c r="A125" s="9"/>
      <c r="B125" s="10" t="s">
        <v>101</v>
      </c>
      <c r="C125" s="10">
        <v>40</v>
      </c>
      <c r="D125" s="10" t="s">
        <v>26</v>
      </c>
      <c r="E125" s="11">
        <v>100000</v>
      </c>
      <c r="F125" s="11">
        <v>4000000</v>
      </c>
      <c r="G125" s="10"/>
      <c r="H125" s="10"/>
      <c r="I125" s="10"/>
      <c r="J125" s="10"/>
      <c r="K125" s="10"/>
    </row>
    <row r="126" spans="1:11" ht="10.5" customHeight="1" x14ac:dyDescent="0.25">
      <c r="A126" s="9"/>
      <c r="B126" s="10"/>
      <c r="C126" s="10"/>
      <c r="D126" s="10"/>
      <c r="E126" s="11"/>
      <c r="F126" s="11"/>
      <c r="G126" s="10"/>
      <c r="H126" s="10"/>
      <c r="I126" s="10"/>
      <c r="J126" s="10"/>
      <c r="K126" s="10"/>
    </row>
    <row r="127" spans="1:11" x14ac:dyDescent="0.25">
      <c r="A127" s="9" t="s">
        <v>102</v>
      </c>
      <c r="B127" s="10" t="s">
        <v>103</v>
      </c>
      <c r="C127" s="10"/>
      <c r="D127" s="10"/>
      <c r="E127" s="11"/>
      <c r="F127" s="11">
        <v>329890500</v>
      </c>
      <c r="G127" s="10"/>
      <c r="H127" s="10"/>
      <c r="I127" s="10"/>
      <c r="J127" s="10"/>
      <c r="K127" s="10"/>
    </row>
    <row r="128" spans="1:11" x14ac:dyDescent="0.25">
      <c r="A128" s="9" t="s">
        <v>21</v>
      </c>
      <c r="B128" s="10" t="s">
        <v>22</v>
      </c>
      <c r="C128" s="10"/>
      <c r="D128" s="10"/>
      <c r="E128" s="11"/>
      <c r="F128" s="11">
        <v>18112500</v>
      </c>
      <c r="G128" s="10"/>
      <c r="H128" s="10"/>
      <c r="I128" s="10"/>
      <c r="J128" s="10"/>
      <c r="K128" s="10"/>
    </row>
    <row r="129" spans="1:11" x14ac:dyDescent="0.25">
      <c r="A129" s="9">
        <v>525112</v>
      </c>
      <c r="B129" s="10" t="s">
        <v>23</v>
      </c>
      <c r="C129" s="10"/>
      <c r="D129" s="10"/>
      <c r="E129" s="11"/>
      <c r="F129" s="11">
        <v>112500</v>
      </c>
      <c r="G129" s="12">
        <v>0</v>
      </c>
      <c r="H129" s="12">
        <v>112000</v>
      </c>
      <c r="I129" s="12">
        <f t="shared" ref="I129" si="19">G129+H129</f>
        <v>112000</v>
      </c>
      <c r="J129" s="12">
        <f>F129-I129</f>
        <v>500</v>
      </c>
      <c r="K129" s="13">
        <f>(I129/F129)</f>
        <v>0.99555555555555553</v>
      </c>
    </row>
    <row r="130" spans="1:11" x14ac:dyDescent="0.25">
      <c r="A130" s="9"/>
      <c r="B130" s="10" t="s">
        <v>104</v>
      </c>
      <c r="C130" s="10"/>
      <c r="D130" s="10"/>
      <c r="E130" s="11"/>
      <c r="F130" s="11">
        <v>112500</v>
      </c>
      <c r="G130" s="10"/>
      <c r="H130" s="10"/>
      <c r="I130" s="10"/>
      <c r="J130" s="10"/>
      <c r="K130" s="10"/>
    </row>
    <row r="131" spans="1:11" x14ac:dyDescent="0.25">
      <c r="A131" s="9"/>
      <c r="B131" s="10" t="s">
        <v>105</v>
      </c>
      <c r="C131" s="10">
        <v>225</v>
      </c>
      <c r="D131" s="10" t="s">
        <v>26</v>
      </c>
      <c r="E131" s="11">
        <v>500</v>
      </c>
      <c r="F131" s="11">
        <v>112500</v>
      </c>
      <c r="G131" s="10"/>
      <c r="H131" s="10"/>
      <c r="I131" s="10"/>
      <c r="J131" s="10"/>
      <c r="K131" s="10"/>
    </row>
    <row r="132" spans="1:11" ht="10.5" customHeight="1" x14ac:dyDescent="0.25">
      <c r="A132" s="9"/>
      <c r="B132" s="10"/>
      <c r="C132" s="10"/>
      <c r="D132" s="10"/>
      <c r="E132" s="11"/>
      <c r="F132" s="11"/>
      <c r="G132" s="10"/>
      <c r="H132" s="10"/>
      <c r="I132" s="10"/>
      <c r="J132" s="10"/>
      <c r="K132" s="10"/>
    </row>
    <row r="133" spans="1:11" x14ac:dyDescent="0.25">
      <c r="A133" s="9">
        <v>525113</v>
      </c>
      <c r="B133" s="10" t="s">
        <v>29</v>
      </c>
      <c r="C133" s="10"/>
      <c r="D133" s="10"/>
      <c r="E133" s="11"/>
      <c r="F133" s="11">
        <v>15000000</v>
      </c>
      <c r="G133" s="12">
        <v>0</v>
      </c>
      <c r="H133" s="12">
        <v>15000000</v>
      </c>
      <c r="I133" s="12">
        <f t="shared" ref="I133" si="20">G133+H133</f>
        <v>15000000</v>
      </c>
      <c r="J133" s="12">
        <f>F133-I133</f>
        <v>0</v>
      </c>
      <c r="K133" s="13">
        <f>(I133/F133)</f>
        <v>1</v>
      </c>
    </row>
    <row r="134" spans="1:11" x14ac:dyDescent="0.25">
      <c r="A134" s="9"/>
      <c r="B134" s="10" t="s">
        <v>104</v>
      </c>
      <c r="C134" s="10"/>
      <c r="D134" s="10"/>
      <c r="E134" s="11"/>
      <c r="F134" s="11">
        <v>15000000</v>
      </c>
      <c r="G134" s="10"/>
      <c r="H134" s="10"/>
      <c r="I134" s="10"/>
      <c r="J134" s="10"/>
      <c r="K134" s="10"/>
    </row>
    <row r="135" spans="1:11" x14ac:dyDescent="0.25">
      <c r="A135" s="9"/>
      <c r="B135" s="10" t="s">
        <v>106</v>
      </c>
      <c r="C135" s="10">
        <v>30</v>
      </c>
      <c r="D135" s="10" t="s">
        <v>107</v>
      </c>
      <c r="E135" s="11">
        <v>500000</v>
      </c>
      <c r="F135" s="11">
        <v>15000000</v>
      </c>
      <c r="G135" s="10"/>
      <c r="H135" s="10"/>
      <c r="I135" s="10"/>
      <c r="J135" s="10"/>
      <c r="K135" s="10"/>
    </row>
    <row r="136" spans="1:11" ht="9.75" customHeight="1" x14ac:dyDescent="0.25">
      <c r="A136" s="9"/>
      <c r="B136" s="10"/>
      <c r="C136" s="10"/>
      <c r="D136" s="10"/>
      <c r="E136" s="11"/>
      <c r="F136" s="11"/>
      <c r="G136" s="10"/>
      <c r="H136" s="10"/>
      <c r="I136" s="10"/>
      <c r="J136" s="10"/>
      <c r="K136" s="10"/>
    </row>
    <row r="137" spans="1:11" x14ac:dyDescent="0.25">
      <c r="A137" s="9">
        <v>525115</v>
      </c>
      <c r="B137" s="10" t="s">
        <v>33</v>
      </c>
      <c r="C137" s="10"/>
      <c r="D137" s="10"/>
      <c r="E137" s="11"/>
      <c r="F137" s="11">
        <v>3000000</v>
      </c>
      <c r="G137" s="12">
        <v>0</v>
      </c>
      <c r="H137" s="12">
        <v>1100000</v>
      </c>
      <c r="I137" s="12">
        <f t="shared" ref="I137" si="21">G137+H137</f>
        <v>1100000</v>
      </c>
      <c r="J137" s="12">
        <f>F137-I137</f>
        <v>1900000</v>
      </c>
      <c r="K137" s="13">
        <f>(I137/F137)</f>
        <v>0.36666666666666664</v>
      </c>
    </row>
    <row r="138" spans="1:11" x14ac:dyDescent="0.25">
      <c r="A138" s="9"/>
      <c r="B138" s="10" t="s">
        <v>104</v>
      </c>
      <c r="C138" s="10"/>
      <c r="D138" s="10"/>
      <c r="E138" s="11"/>
      <c r="F138" s="11">
        <v>3000000</v>
      </c>
      <c r="G138" s="10"/>
      <c r="H138" s="10"/>
      <c r="I138" s="10"/>
      <c r="J138" s="10"/>
      <c r="K138" s="10"/>
    </row>
    <row r="139" spans="1:11" x14ac:dyDescent="0.25">
      <c r="A139" s="9"/>
      <c r="B139" s="10" t="s">
        <v>108</v>
      </c>
      <c r="C139" s="10">
        <v>6</v>
      </c>
      <c r="D139" s="10" t="s">
        <v>26</v>
      </c>
      <c r="E139" s="11">
        <v>500000</v>
      </c>
      <c r="F139" s="11">
        <v>3000000</v>
      </c>
      <c r="G139" s="10"/>
      <c r="H139" s="10"/>
      <c r="I139" s="10"/>
      <c r="J139" s="10"/>
      <c r="K139" s="10"/>
    </row>
    <row r="140" spans="1:11" ht="9" customHeight="1" x14ac:dyDescent="0.25">
      <c r="A140" s="9"/>
      <c r="B140" s="10"/>
      <c r="C140" s="10"/>
      <c r="D140" s="10"/>
      <c r="E140" s="11"/>
      <c r="F140" s="11"/>
      <c r="G140" s="10"/>
      <c r="H140" s="10"/>
      <c r="I140" s="10"/>
      <c r="J140" s="10"/>
      <c r="K140" s="10"/>
    </row>
    <row r="141" spans="1:11" x14ac:dyDescent="0.25">
      <c r="A141" s="9" t="s">
        <v>62</v>
      </c>
      <c r="B141" s="10" t="s">
        <v>63</v>
      </c>
      <c r="C141" s="10"/>
      <c r="D141" s="10"/>
      <c r="E141" s="11"/>
      <c r="F141" s="11">
        <v>97262000</v>
      </c>
      <c r="G141" s="10"/>
      <c r="H141" s="10"/>
      <c r="I141" s="10"/>
      <c r="J141" s="10"/>
      <c r="K141" s="10"/>
    </row>
    <row r="142" spans="1:11" x14ac:dyDescent="0.25">
      <c r="A142" s="9">
        <v>525112</v>
      </c>
      <c r="B142" s="10" t="s">
        <v>23</v>
      </c>
      <c r="C142" s="10"/>
      <c r="D142" s="10"/>
      <c r="E142" s="11"/>
      <c r="F142" s="11">
        <v>1112000</v>
      </c>
      <c r="G142" s="12">
        <v>0</v>
      </c>
      <c r="H142" s="12">
        <v>1112000</v>
      </c>
      <c r="I142" s="12">
        <f t="shared" ref="I142" si="22">G142+H142</f>
        <v>1112000</v>
      </c>
      <c r="J142" s="12">
        <f>F142-I142</f>
        <v>0</v>
      </c>
      <c r="K142" s="13">
        <f>(I142/F142)</f>
        <v>1</v>
      </c>
    </row>
    <row r="143" spans="1:11" x14ac:dyDescent="0.25">
      <c r="A143" s="9"/>
      <c r="B143" s="10" t="s">
        <v>109</v>
      </c>
      <c r="C143" s="10"/>
      <c r="D143" s="10"/>
      <c r="E143" s="11"/>
      <c r="F143" s="11">
        <v>212000</v>
      </c>
      <c r="G143" s="10"/>
      <c r="H143" s="10"/>
      <c r="I143" s="10"/>
      <c r="J143" s="10"/>
      <c r="K143" s="10"/>
    </row>
    <row r="144" spans="1:11" x14ac:dyDescent="0.25">
      <c r="A144" s="9"/>
      <c r="B144" s="10" t="s">
        <v>110</v>
      </c>
      <c r="C144" s="10">
        <v>162</v>
      </c>
      <c r="D144" s="10" t="s">
        <v>42</v>
      </c>
      <c r="E144" s="11">
        <v>1000</v>
      </c>
      <c r="F144" s="11">
        <v>162000</v>
      </c>
      <c r="G144" s="10"/>
      <c r="H144" s="10"/>
      <c r="I144" s="10"/>
      <c r="J144" s="10"/>
      <c r="K144" s="10"/>
    </row>
    <row r="145" spans="1:11" x14ac:dyDescent="0.25">
      <c r="A145" s="9"/>
      <c r="B145" s="10" t="s">
        <v>111</v>
      </c>
      <c r="C145" s="10">
        <v>1</v>
      </c>
      <c r="D145" s="10" t="s">
        <v>42</v>
      </c>
      <c r="E145" s="11">
        <v>50000</v>
      </c>
      <c r="F145" s="11">
        <v>50000</v>
      </c>
      <c r="G145" s="10"/>
      <c r="H145" s="10"/>
      <c r="I145" s="10"/>
      <c r="J145" s="10"/>
      <c r="K145" s="10"/>
    </row>
    <row r="146" spans="1:11" x14ac:dyDescent="0.25">
      <c r="A146" s="9"/>
      <c r="B146" s="10" t="s">
        <v>112</v>
      </c>
      <c r="C146" s="10"/>
      <c r="D146" s="10"/>
      <c r="E146" s="11"/>
      <c r="F146" s="11">
        <v>900000</v>
      </c>
      <c r="G146" s="10"/>
      <c r="H146" s="10"/>
      <c r="I146" s="10"/>
      <c r="J146" s="10"/>
      <c r="K146" s="10"/>
    </row>
    <row r="147" spans="1:11" x14ac:dyDescent="0.25">
      <c r="A147" s="9"/>
      <c r="B147" s="10" t="s">
        <v>113</v>
      </c>
      <c r="C147" s="10">
        <v>60</v>
      </c>
      <c r="D147" s="10" t="s">
        <v>26</v>
      </c>
      <c r="E147" s="11">
        <v>15000</v>
      </c>
      <c r="F147" s="11">
        <v>900000</v>
      </c>
      <c r="G147" s="10"/>
      <c r="H147" s="10"/>
      <c r="I147" s="10"/>
      <c r="J147" s="10"/>
      <c r="K147" s="10"/>
    </row>
    <row r="148" spans="1:11" ht="9" customHeight="1" x14ac:dyDescent="0.25">
      <c r="A148" s="9"/>
      <c r="B148" s="10"/>
      <c r="C148" s="10"/>
      <c r="D148" s="10"/>
      <c r="E148" s="11"/>
      <c r="F148" s="11"/>
      <c r="G148" s="10"/>
      <c r="H148" s="10"/>
      <c r="I148" s="10"/>
      <c r="J148" s="10"/>
      <c r="K148" s="10"/>
    </row>
    <row r="149" spans="1:11" x14ac:dyDescent="0.25">
      <c r="A149" s="9">
        <v>525113</v>
      </c>
      <c r="B149" s="10" t="s">
        <v>29</v>
      </c>
      <c r="C149" s="10"/>
      <c r="D149" s="10"/>
      <c r="E149" s="11"/>
      <c r="F149" s="11">
        <v>86400000</v>
      </c>
      <c r="G149" s="10"/>
      <c r="H149" s="10"/>
      <c r="I149" s="10"/>
      <c r="J149" s="11"/>
      <c r="K149" s="10"/>
    </row>
    <row r="150" spans="1:11" x14ac:dyDescent="0.25">
      <c r="A150" s="9"/>
      <c r="B150" s="10" t="s">
        <v>109</v>
      </c>
      <c r="C150" s="10"/>
      <c r="D150" s="10"/>
      <c r="E150" s="11"/>
      <c r="F150" s="11">
        <v>86400000</v>
      </c>
      <c r="G150" s="12">
        <v>42800000</v>
      </c>
      <c r="H150" s="12">
        <v>0</v>
      </c>
      <c r="I150" s="12">
        <f t="shared" ref="I150" si="23">G150+H150</f>
        <v>42800000</v>
      </c>
      <c r="J150" s="12">
        <f>F150-I150</f>
        <v>43600000</v>
      </c>
      <c r="K150" s="13">
        <f>(I150/F150)</f>
        <v>0.49537037037037035</v>
      </c>
    </row>
    <row r="151" spans="1:11" x14ac:dyDescent="0.25">
      <c r="A151" s="9"/>
      <c r="B151" s="10" t="s">
        <v>114</v>
      </c>
      <c r="C151" s="10">
        <v>192</v>
      </c>
      <c r="D151" s="10" t="s">
        <v>26</v>
      </c>
      <c r="E151" s="11">
        <v>200000</v>
      </c>
      <c r="F151" s="11">
        <v>38400000</v>
      </c>
      <c r="G151" s="10"/>
      <c r="H151" s="10"/>
      <c r="I151" s="10"/>
      <c r="J151" s="10"/>
      <c r="K151" s="10"/>
    </row>
    <row r="152" spans="1:11" x14ac:dyDescent="0.25">
      <c r="A152" s="9"/>
      <c r="B152" s="10" t="s">
        <v>115</v>
      </c>
      <c r="C152" s="10">
        <v>240</v>
      </c>
      <c r="D152" s="10" t="s">
        <v>26</v>
      </c>
      <c r="E152" s="11">
        <v>200000</v>
      </c>
      <c r="F152" s="11">
        <v>48000000</v>
      </c>
      <c r="G152" s="10"/>
      <c r="H152" s="10"/>
      <c r="I152" s="10"/>
      <c r="J152" s="10"/>
      <c r="K152" s="10"/>
    </row>
    <row r="153" spans="1:11" ht="9" customHeight="1" x14ac:dyDescent="0.25">
      <c r="A153" s="9"/>
      <c r="B153" s="10"/>
      <c r="C153" s="10"/>
      <c r="D153" s="10"/>
      <c r="E153" s="11"/>
      <c r="F153" s="11"/>
      <c r="G153" s="10"/>
      <c r="H153" s="10"/>
      <c r="I153" s="10"/>
      <c r="J153" s="10"/>
      <c r="K153" s="10"/>
    </row>
    <row r="154" spans="1:11" x14ac:dyDescent="0.25">
      <c r="A154" s="9">
        <v>525115</v>
      </c>
      <c r="B154" s="10" t="s">
        <v>33</v>
      </c>
      <c r="C154" s="10"/>
      <c r="D154" s="10"/>
      <c r="E154" s="11"/>
      <c r="F154" s="11">
        <v>9750000</v>
      </c>
      <c r="G154" s="12">
        <v>9400000</v>
      </c>
      <c r="H154" s="12">
        <v>0</v>
      </c>
      <c r="I154" s="12">
        <f t="shared" ref="I154" si="24">G154+H154</f>
        <v>9400000</v>
      </c>
      <c r="J154" s="12">
        <f>F154-I154</f>
        <v>350000</v>
      </c>
      <c r="K154" s="13">
        <f>(I154/F154)</f>
        <v>0.96410256410256412</v>
      </c>
    </row>
    <row r="155" spans="1:11" x14ac:dyDescent="0.25">
      <c r="A155" s="9"/>
      <c r="B155" s="10" t="s">
        <v>109</v>
      </c>
      <c r="C155" s="10"/>
      <c r="D155" s="10"/>
      <c r="E155" s="11"/>
      <c r="F155" s="11">
        <v>9750000</v>
      </c>
      <c r="G155" s="10"/>
      <c r="H155" s="10"/>
      <c r="I155" s="10"/>
      <c r="J155" s="10"/>
      <c r="K155" s="10"/>
    </row>
    <row r="156" spans="1:11" x14ac:dyDescent="0.25">
      <c r="A156" s="9"/>
      <c r="B156" s="10" t="s">
        <v>116</v>
      </c>
      <c r="C156" s="10">
        <v>65</v>
      </c>
      <c r="D156" s="10" t="s">
        <v>26</v>
      </c>
      <c r="E156" s="11">
        <v>150000</v>
      </c>
      <c r="F156" s="11">
        <v>9750000</v>
      </c>
      <c r="G156" s="10"/>
      <c r="H156" s="10"/>
      <c r="I156" s="10"/>
      <c r="J156" s="10"/>
      <c r="K156" s="10"/>
    </row>
    <row r="157" spans="1:11" ht="9.75" customHeight="1" x14ac:dyDescent="0.25">
      <c r="A157" s="9"/>
      <c r="B157" s="10"/>
      <c r="C157" s="10"/>
      <c r="D157" s="10"/>
      <c r="E157" s="11"/>
      <c r="F157" s="11"/>
      <c r="G157" s="10"/>
      <c r="H157" s="10"/>
      <c r="I157" s="10"/>
      <c r="J157" s="10"/>
      <c r="K157" s="10"/>
    </row>
    <row r="158" spans="1:11" x14ac:dyDescent="0.25">
      <c r="A158" s="9" t="s">
        <v>77</v>
      </c>
      <c r="B158" s="10" t="s">
        <v>78</v>
      </c>
      <c r="C158" s="10"/>
      <c r="D158" s="10"/>
      <c r="E158" s="11"/>
      <c r="F158" s="11">
        <v>112631000</v>
      </c>
      <c r="G158" s="10"/>
      <c r="H158" s="10"/>
      <c r="I158" s="10"/>
      <c r="J158" s="10"/>
      <c r="K158" s="10"/>
    </row>
    <row r="159" spans="1:11" x14ac:dyDescent="0.25">
      <c r="A159" s="9">
        <v>525112</v>
      </c>
      <c r="B159" s="10" t="s">
        <v>23</v>
      </c>
      <c r="C159" s="10"/>
      <c r="D159" s="10"/>
      <c r="E159" s="11"/>
      <c r="F159" s="11">
        <v>1031000</v>
      </c>
      <c r="G159" s="12">
        <v>0</v>
      </c>
      <c r="H159" s="12">
        <v>1031000</v>
      </c>
      <c r="I159" s="12">
        <f t="shared" ref="I159" si="25">G159+H159</f>
        <v>1031000</v>
      </c>
      <c r="J159" s="12">
        <f>F159-I159</f>
        <v>0</v>
      </c>
      <c r="K159" s="13">
        <f>(I159/F159)</f>
        <v>1</v>
      </c>
    </row>
    <row r="160" spans="1:11" x14ac:dyDescent="0.25">
      <c r="A160" s="9"/>
      <c r="B160" s="10" t="s">
        <v>109</v>
      </c>
      <c r="C160" s="10"/>
      <c r="D160" s="10"/>
      <c r="E160" s="11"/>
      <c r="F160" s="11">
        <v>131000</v>
      </c>
      <c r="G160" s="10"/>
      <c r="H160" s="10"/>
      <c r="I160" s="10"/>
      <c r="J160" s="10"/>
      <c r="K160" s="10"/>
    </row>
    <row r="161" spans="1:11" x14ac:dyDescent="0.25">
      <c r="A161" s="9"/>
      <c r="B161" s="10" t="s">
        <v>117</v>
      </c>
      <c r="C161" s="10">
        <v>81</v>
      </c>
      <c r="D161" s="10" t="s">
        <v>42</v>
      </c>
      <c r="E161" s="11">
        <v>1000</v>
      </c>
      <c r="F161" s="11">
        <v>81000</v>
      </c>
      <c r="G161" s="10"/>
      <c r="H161" s="10"/>
      <c r="I161" s="10"/>
      <c r="J161" s="10"/>
      <c r="K161" s="10"/>
    </row>
    <row r="162" spans="1:11" x14ac:dyDescent="0.25">
      <c r="A162" s="9"/>
      <c r="B162" s="10" t="s">
        <v>118</v>
      </c>
      <c r="C162" s="10">
        <v>1</v>
      </c>
      <c r="D162" s="10" t="s">
        <v>42</v>
      </c>
      <c r="E162" s="11">
        <v>50000</v>
      </c>
      <c r="F162" s="11">
        <v>50000</v>
      </c>
      <c r="G162" s="10"/>
      <c r="H162" s="10"/>
      <c r="I162" s="10"/>
      <c r="J162" s="10"/>
      <c r="K162" s="10"/>
    </row>
    <row r="163" spans="1:11" x14ac:dyDescent="0.25">
      <c r="A163" s="9"/>
      <c r="B163" s="10" t="s">
        <v>112</v>
      </c>
      <c r="C163" s="10"/>
      <c r="D163" s="10"/>
      <c r="E163" s="11"/>
      <c r="F163" s="11">
        <v>900000</v>
      </c>
      <c r="G163" s="10"/>
      <c r="H163" s="10"/>
      <c r="I163" s="10"/>
      <c r="J163" s="10"/>
      <c r="K163" s="10"/>
    </row>
    <row r="164" spans="1:11" x14ac:dyDescent="0.25">
      <c r="A164" s="9"/>
      <c r="B164" s="10" t="s">
        <v>113</v>
      </c>
      <c r="C164" s="10">
        <v>60</v>
      </c>
      <c r="D164" s="10" t="s">
        <v>26</v>
      </c>
      <c r="E164" s="11">
        <v>15000</v>
      </c>
      <c r="F164" s="11">
        <v>900000</v>
      </c>
      <c r="G164" s="10"/>
      <c r="H164" s="10"/>
      <c r="I164" s="10"/>
      <c r="J164" s="10"/>
      <c r="K164" s="10"/>
    </row>
    <row r="165" spans="1:11" ht="9" customHeight="1" x14ac:dyDescent="0.25">
      <c r="A165" s="9"/>
      <c r="B165" s="10"/>
      <c r="C165" s="10"/>
      <c r="D165" s="10"/>
      <c r="E165" s="11"/>
      <c r="F165" s="11"/>
      <c r="G165" s="10"/>
      <c r="H165" s="10"/>
      <c r="I165" s="10"/>
      <c r="J165" s="10"/>
      <c r="K165" s="10"/>
    </row>
    <row r="166" spans="1:11" x14ac:dyDescent="0.25">
      <c r="A166" s="9">
        <v>525113</v>
      </c>
      <c r="B166" s="10" t="s">
        <v>29</v>
      </c>
      <c r="C166" s="10"/>
      <c r="D166" s="10"/>
      <c r="E166" s="11"/>
      <c r="F166" s="11">
        <v>100800000</v>
      </c>
      <c r="G166" s="12">
        <v>35600000</v>
      </c>
      <c r="H166" s="12">
        <v>0</v>
      </c>
      <c r="I166" s="12">
        <f t="shared" ref="I166" si="26">G166+H166</f>
        <v>35600000</v>
      </c>
      <c r="J166" s="12">
        <f>F166-I166</f>
        <v>65200000</v>
      </c>
      <c r="K166" s="13">
        <f>(I166/F166)</f>
        <v>0.3531746031746032</v>
      </c>
    </row>
    <row r="167" spans="1:11" x14ac:dyDescent="0.25">
      <c r="A167" s="9"/>
      <c r="B167" s="10" t="s">
        <v>109</v>
      </c>
      <c r="C167" s="10"/>
      <c r="D167" s="10"/>
      <c r="E167" s="11"/>
      <c r="F167" s="11">
        <v>100800000</v>
      </c>
      <c r="G167" s="10"/>
      <c r="H167" s="10"/>
      <c r="I167" s="10"/>
      <c r="J167" s="10"/>
      <c r="K167" s="10"/>
    </row>
    <row r="168" spans="1:11" x14ac:dyDescent="0.25">
      <c r="A168" s="9"/>
      <c r="B168" s="10" t="s">
        <v>119</v>
      </c>
      <c r="C168" s="10">
        <v>252</v>
      </c>
      <c r="D168" s="10" t="s">
        <v>26</v>
      </c>
      <c r="E168" s="11">
        <v>200000</v>
      </c>
      <c r="F168" s="11">
        <v>50400000</v>
      </c>
      <c r="G168" s="10"/>
      <c r="H168" s="10"/>
      <c r="I168" s="10"/>
      <c r="J168" s="10"/>
      <c r="K168" s="10"/>
    </row>
    <row r="169" spans="1:11" x14ac:dyDescent="0.25">
      <c r="A169" s="14"/>
      <c r="B169" s="15" t="s">
        <v>120</v>
      </c>
      <c r="C169" s="15">
        <v>252</v>
      </c>
      <c r="D169" s="15" t="s">
        <v>26</v>
      </c>
      <c r="E169" s="16">
        <v>200000</v>
      </c>
      <c r="F169" s="16">
        <v>50400000</v>
      </c>
      <c r="G169" s="15"/>
      <c r="H169" s="15"/>
      <c r="I169" s="15"/>
      <c r="J169" s="15"/>
      <c r="K169" s="15"/>
    </row>
    <row r="170" spans="1:11" x14ac:dyDescent="0.25">
      <c r="A170" s="17"/>
      <c r="B170" s="18"/>
      <c r="C170" s="18"/>
      <c r="D170" s="18"/>
      <c r="E170" s="19"/>
      <c r="F170" s="19"/>
      <c r="G170" s="20">
        <f>G117+G119+G123+G129+G133+G137+G142+G150+G154+G159+G166</f>
        <v>735089439</v>
      </c>
      <c r="H170" s="20">
        <f>H117+H119+H123+H129+H133+H137+H142+H150+H154+H159+H166</f>
        <v>144966000</v>
      </c>
      <c r="I170" s="20">
        <f>I117+I119+I123+I129+I133+I142+I150+I154+I159+I166</f>
        <v>882875439</v>
      </c>
      <c r="J170" s="18"/>
      <c r="K170" s="18"/>
    </row>
    <row r="171" spans="1:11" x14ac:dyDescent="0.25">
      <c r="E171" s="22"/>
      <c r="F171" s="22"/>
    </row>
    <row r="172" spans="1:11" x14ac:dyDescent="0.25">
      <c r="E172" s="22"/>
      <c r="F172" s="22"/>
      <c r="J172" s="124" t="s">
        <v>121</v>
      </c>
      <c r="K172" s="124"/>
    </row>
    <row r="173" spans="1:11" x14ac:dyDescent="0.25">
      <c r="A173" s="114" t="s">
        <v>3</v>
      </c>
      <c r="B173" s="114" t="s">
        <v>4</v>
      </c>
      <c r="E173" s="22"/>
      <c r="F173" s="118" t="s">
        <v>5</v>
      </c>
      <c r="G173" s="122" t="s">
        <v>6</v>
      </c>
      <c r="H173" s="123"/>
      <c r="I173" s="118" t="s">
        <v>7</v>
      </c>
      <c r="J173" s="118" t="s">
        <v>8</v>
      </c>
      <c r="K173" s="4" t="s">
        <v>9</v>
      </c>
    </row>
    <row r="174" spans="1:11" x14ac:dyDescent="0.25">
      <c r="A174" s="120"/>
      <c r="B174" s="120"/>
      <c r="E174" s="22"/>
      <c r="F174" s="121"/>
      <c r="G174" s="27" t="s">
        <v>10</v>
      </c>
      <c r="H174" s="27" t="s">
        <v>11</v>
      </c>
      <c r="I174" s="121"/>
      <c r="J174" s="121"/>
      <c r="K174" s="23" t="s">
        <v>12</v>
      </c>
    </row>
    <row r="175" spans="1:11" x14ac:dyDescent="0.25">
      <c r="A175" s="6"/>
      <c r="B175" s="7"/>
      <c r="C175" s="7"/>
      <c r="D175" s="7"/>
      <c r="E175" s="8"/>
      <c r="F175" s="8"/>
      <c r="G175" s="24">
        <f>G170</f>
        <v>735089439</v>
      </c>
      <c r="H175" s="24">
        <f>H170</f>
        <v>144966000</v>
      </c>
      <c r="I175" s="24">
        <f>I170</f>
        <v>882875439</v>
      </c>
      <c r="J175" s="7"/>
      <c r="K175" s="7"/>
    </row>
    <row r="176" spans="1:11" x14ac:dyDescent="0.25">
      <c r="A176" s="9">
        <v>525115</v>
      </c>
      <c r="B176" s="10" t="s">
        <v>33</v>
      </c>
      <c r="C176" s="10"/>
      <c r="D176" s="10"/>
      <c r="E176" s="11"/>
      <c r="F176" s="11">
        <v>10800000</v>
      </c>
      <c r="G176" s="12">
        <v>9300000</v>
      </c>
      <c r="H176" s="12">
        <v>0</v>
      </c>
      <c r="I176" s="12">
        <f t="shared" ref="I176" si="27">G176+H176</f>
        <v>9300000</v>
      </c>
      <c r="J176" s="12">
        <f>F176-I176</f>
        <v>1500000</v>
      </c>
      <c r="K176" s="13">
        <f>(I176/F176)</f>
        <v>0.86111111111111116</v>
      </c>
    </row>
    <row r="177" spans="1:11" x14ac:dyDescent="0.25">
      <c r="A177" s="9"/>
      <c r="B177" s="10" t="s">
        <v>109</v>
      </c>
      <c r="C177" s="10"/>
      <c r="D177" s="10"/>
      <c r="E177" s="11"/>
      <c r="F177" s="11">
        <v>10800000</v>
      </c>
      <c r="G177" s="10"/>
      <c r="H177" s="10"/>
      <c r="I177" s="10"/>
      <c r="J177" s="10"/>
      <c r="K177" s="10"/>
    </row>
    <row r="178" spans="1:11" x14ac:dyDescent="0.25">
      <c r="A178" s="9"/>
      <c r="B178" s="10" t="s">
        <v>122</v>
      </c>
      <c r="C178" s="10">
        <v>72</v>
      </c>
      <c r="D178" s="10" t="s">
        <v>26</v>
      </c>
      <c r="E178" s="11">
        <v>150000</v>
      </c>
      <c r="F178" s="11">
        <v>10800000</v>
      </c>
      <c r="G178" s="10"/>
      <c r="H178" s="10"/>
      <c r="I178" s="10"/>
      <c r="J178" s="10"/>
      <c r="K178" s="10"/>
    </row>
    <row r="179" spans="1:11" ht="9.75" customHeight="1" x14ac:dyDescent="0.25">
      <c r="A179" s="9"/>
      <c r="B179" s="10"/>
      <c r="C179" s="10"/>
      <c r="D179" s="10"/>
      <c r="E179" s="11"/>
      <c r="F179" s="11"/>
      <c r="G179" s="10"/>
      <c r="H179" s="10"/>
      <c r="I179" s="10"/>
      <c r="J179" s="10"/>
      <c r="K179" s="10"/>
    </row>
    <row r="180" spans="1:11" x14ac:dyDescent="0.25">
      <c r="A180" s="9" t="s">
        <v>87</v>
      </c>
      <c r="B180" s="10" t="s">
        <v>88</v>
      </c>
      <c r="C180" s="10"/>
      <c r="D180" s="10"/>
      <c r="E180" s="11"/>
      <c r="F180" s="11">
        <v>77531000</v>
      </c>
      <c r="G180" s="10"/>
      <c r="H180" s="10"/>
      <c r="I180" s="10"/>
      <c r="J180" s="10"/>
      <c r="K180" s="10"/>
    </row>
    <row r="181" spans="1:11" x14ac:dyDescent="0.25">
      <c r="A181" s="9">
        <v>525112</v>
      </c>
      <c r="B181" s="10" t="s">
        <v>23</v>
      </c>
      <c r="C181" s="10"/>
      <c r="D181" s="10"/>
      <c r="E181" s="11"/>
      <c r="F181" s="11">
        <v>1331000</v>
      </c>
      <c r="G181" s="12">
        <v>0</v>
      </c>
      <c r="H181" s="12">
        <v>1330000</v>
      </c>
      <c r="I181" s="12">
        <f t="shared" ref="I181" si="28">G181+H181</f>
        <v>1330000</v>
      </c>
      <c r="J181" s="12">
        <f>F181-I181</f>
        <v>1000</v>
      </c>
      <c r="K181" s="13">
        <f>(I181/F181)</f>
        <v>0.99924868519909837</v>
      </c>
    </row>
    <row r="182" spans="1:11" x14ac:dyDescent="0.25">
      <c r="A182" s="9"/>
      <c r="B182" s="10" t="s">
        <v>109</v>
      </c>
      <c r="C182" s="10"/>
      <c r="D182" s="10"/>
      <c r="E182" s="11"/>
      <c r="F182" s="11">
        <v>131000</v>
      </c>
      <c r="G182" s="10"/>
      <c r="H182" s="10"/>
      <c r="I182" s="10"/>
      <c r="J182" s="10"/>
      <c r="K182" s="10"/>
    </row>
    <row r="183" spans="1:11" x14ac:dyDescent="0.25">
      <c r="A183" s="9"/>
      <c r="B183" s="10" t="s">
        <v>123</v>
      </c>
      <c r="C183" s="10">
        <v>81</v>
      </c>
      <c r="D183" s="10" t="s">
        <v>42</v>
      </c>
      <c r="E183" s="11">
        <v>1000</v>
      </c>
      <c r="F183" s="11">
        <v>81000</v>
      </c>
      <c r="G183" s="10"/>
      <c r="H183" s="10"/>
      <c r="I183" s="10"/>
      <c r="J183" s="10"/>
      <c r="K183" s="10"/>
    </row>
    <row r="184" spans="1:11" x14ac:dyDescent="0.25">
      <c r="A184" s="9"/>
      <c r="B184" s="10" t="s">
        <v>124</v>
      </c>
      <c r="C184" s="10">
        <v>1</v>
      </c>
      <c r="D184" s="10" t="s">
        <v>42</v>
      </c>
      <c r="E184" s="11">
        <v>50000</v>
      </c>
      <c r="F184" s="11">
        <v>50000</v>
      </c>
      <c r="G184" s="10"/>
      <c r="H184" s="10"/>
      <c r="I184" s="10"/>
      <c r="J184" s="10"/>
      <c r="K184" s="10"/>
    </row>
    <row r="185" spans="1:11" x14ac:dyDescent="0.25">
      <c r="A185" s="9"/>
      <c r="B185" s="10" t="s">
        <v>112</v>
      </c>
      <c r="C185" s="10"/>
      <c r="D185" s="10"/>
      <c r="E185" s="11"/>
      <c r="F185" s="11">
        <v>1200000</v>
      </c>
      <c r="G185" s="10"/>
      <c r="H185" s="10"/>
      <c r="I185" s="10"/>
      <c r="J185" s="10"/>
      <c r="K185" s="10"/>
    </row>
    <row r="186" spans="1:11" x14ac:dyDescent="0.25">
      <c r="A186" s="9"/>
      <c r="B186" s="10" t="s">
        <v>113</v>
      </c>
      <c r="C186" s="10">
        <v>60</v>
      </c>
      <c r="D186" s="10" t="s">
        <v>26</v>
      </c>
      <c r="E186" s="11">
        <v>20000</v>
      </c>
      <c r="F186" s="11">
        <v>1200000</v>
      </c>
      <c r="G186" s="10"/>
      <c r="H186" s="10"/>
      <c r="I186" s="10"/>
      <c r="J186" s="10"/>
      <c r="K186" s="10"/>
    </row>
    <row r="187" spans="1:11" ht="9.75" customHeight="1" x14ac:dyDescent="0.25">
      <c r="A187" s="9"/>
      <c r="B187" s="10"/>
      <c r="C187" s="10"/>
      <c r="D187" s="10"/>
      <c r="E187" s="11"/>
      <c r="F187" s="11"/>
      <c r="G187" s="10"/>
      <c r="H187" s="10"/>
      <c r="I187" s="10"/>
      <c r="J187" s="10"/>
      <c r="K187" s="10"/>
    </row>
    <row r="188" spans="1:11" x14ac:dyDescent="0.25">
      <c r="A188" s="9">
        <v>525113</v>
      </c>
      <c r="B188" s="10" t="s">
        <v>29</v>
      </c>
      <c r="C188" s="10"/>
      <c r="D188" s="10"/>
      <c r="E188" s="11"/>
      <c r="F188" s="11">
        <v>51600000</v>
      </c>
      <c r="G188" s="12">
        <v>18000000</v>
      </c>
      <c r="H188" s="12">
        <v>0</v>
      </c>
      <c r="I188" s="12">
        <f t="shared" ref="I188" si="29">G188+H188</f>
        <v>18000000</v>
      </c>
      <c r="J188" s="12">
        <f>F188-I188</f>
        <v>33600000</v>
      </c>
      <c r="K188" s="13">
        <f>(I188/F188)</f>
        <v>0.34883720930232559</v>
      </c>
    </row>
    <row r="189" spans="1:11" x14ac:dyDescent="0.25">
      <c r="A189" s="9"/>
      <c r="B189" s="10" t="s">
        <v>109</v>
      </c>
      <c r="C189" s="10"/>
      <c r="D189" s="10"/>
      <c r="E189" s="11"/>
      <c r="F189" s="11">
        <v>51600000</v>
      </c>
      <c r="G189" s="10"/>
      <c r="H189" s="10"/>
      <c r="I189" s="10"/>
      <c r="J189" s="10"/>
      <c r="K189" s="10"/>
    </row>
    <row r="190" spans="1:11" x14ac:dyDescent="0.25">
      <c r="A190" s="9"/>
      <c r="B190" s="10" t="s">
        <v>125</v>
      </c>
      <c r="C190" s="10">
        <v>168</v>
      </c>
      <c r="D190" s="10" t="s">
        <v>26</v>
      </c>
      <c r="E190" s="11">
        <v>200000</v>
      </c>
      <c r="F190" s="11">
        <v>33600000</v>
      </c>
      <c r="G190" s="10"/>
      <c r="H190" s="10"/>
      <c r="I190" s="10"/>
      <c r="J190" s="10"/>
      <c r="K190" s="10"/>
    </row>
    <row r="191" spans="1:11" x14ac:dyDescent="0.25">
      <c r="A191" s="9"/>
      <c r="B191" s="10" t="s">
        <v>126</v>
      </c>
      <c r="C191" s="10">
        <v>90</v>
      </c>
      <c r="D191" s="10" t="s">
        <v>26</v>
      </c>
      <c r="E191" s="11">
        <v>200000</v>
      </c>
      <c r="F191" s="11">
        <v>18000000</v>
      </c>
      <c r="G191" s="10"/>
      <c r="H191" s="10"/>
      <c r="I191" s="10"/>
      <c r="J191" s="10"/>
      <c r="K191" s="10"/>
    </row>
    <row r="192" spans="1:11" ht="9" customHeight="1" x14ac:dyDescent="0.25">
      <c r="A192" s="9"/>
      <c r="B192" s="10"/>
      <c r="C192" s="10"/>
      <c r="D192" s="10"/>
      <c r="E192" s="11"/>
      <c r="F192" s="11"/>
      <c r="G192" s="10"/>
      <c r="H192" s="10"/>
      <c r="I192" s="10"/>
      <c r="J192" s="10"/>
      <c r="K192" s="10"/>
    </row>
    <row r="193" spans="1:11" x14ac:dyDescent="0.25">
      <c r="A193" s="9">
        <v>525115</v>
      </c>
      <c r="B193" s="10" t="s">
        <v>33</v>
      </c>
      <c r="C193" s="10"/>
      <c r="D193" s="10"/>
      <c r="E193" s="11"/>
      <c r="F193" s="11">
        <v>24600000</v>
      </c>
      <c r="G193" s="12">
        <v>3250000</v>
      </c>
      <c r="H193" s="12">
        <v>0</v>
      </c>
      <c r="I193" s="12">
        <f t="shared" ref="I193" si="30">G193+H193</f>
        <v>3250000</v>
      </c>
      <c r="J193" s="12">
        <f>F193-I193</f>
        <v>21350000</v>
      </c>
      <c r="K193" s="13">
        <f>(I193/F193)</f>
        <v>0.13211382113821138</v>
      </c>
    </row>
    <row r="194" spans="1:11" x14ac:dyDescent="0.25">
      <c r="A194" s="9"/>
      <c r="B194" s="10" t="s">
        <v>109</v>
      </c>
      <c r="C194" s="10"/>
      <c r="D194" s="10"/>
      <c r="E194" s="11"/>
      <c r="F194" s="11">
        <v>21600000</v>
      </c>
      <c r="G194" s="10"/>
      <c r="H194" s="10"/>
      <c r="I194" s="10"/>
      <c r="J194" s="10"/>
      <c r="K194" s="10"/>
    </row>
    <row r="195" spans="1:11" x14ac:dyDescent="0.25">
      <c r="A195" s="9"/>
      <c r="B195" s="10" t="s">
        <v>127</v>
      </c>
      <c r="C195" s="10">
        <v>96</v>
      </c>
      <c r="D195" s="10" t="s">
        <v>26</v>
      </c>
      <c r="E195" s="11">
        <v>150000</v>
      </c>
      <c r="F195" s="11">
        <v>14400000</v>
      </c>
      <c r="G195" s="10"/>
      <c r="H195" s="10"/>
      <c r="I195" s="10"/>
      <c r="J195" s="10"/>
      <c r="K195" s="10"/>
    </row>
    <row r="196" spans="1:11" x14ac:dyDescent="0.25">
      <c r="A196" s="9"/>
      <c r="B196" s="10" t="s">
        <v>128</v>
      </c>
      <c r="C196" s="10">
        <v>72</v>
      </c>
      <c r="D196" s="10" t="s">
        <v>26</v>
      </c>
      <c r="E196" s="11">
        <v>100000</v>
      </c>
      <c r="F196" s="11">
        <v>7200000</v>
      </c>
      <c r="G196" s="10"/>
      <c r="H196" s="10"/>
      <c r="I196" s="10"/>
      <c r="J196" s="10"/>
      <c r="K196" s="10"/>
    </row>
    <row r="197" spans="1:11" x14ac:dyDescent="0.25">
      <c r="A197" s="9"/>
      <c r="B197" s="10" t="s">
        <v>112</v>
      </c>
      <c r="C197" s="10"/>
      <c r="D197" s="10"/>
      <c r="E197" s="11"/>
      <c r="F197" s="11">
        <v>3000000</v>
      </c>
      <c r="G197" s="10"/>
      <c r="H197" s="10"/>
      <c r="I197" s="10"/>
      <c r="J197" s="10"/>
      <c r="K197" s="10"/>
    </row>
    <row r="198" spans="1:11" x14ac:dyDescent="0.25">
      <c r="A198" s="9"/>
      <c r="B198" s="10" t="s">
        <v>129</v>
      </c>
      <c r="C198" s="10">
        <v>30</v>
      </c>
      <c r="D198" s="10" t="s">
        <v>26</v>
      </c>
      <c r="E198" s="11">
        <v>100000</v>
      </c>
      <c r="F198" s="11">
        <v>3000000</v>
      </c>
      <c r="G198" s="10"/>
      <c r="H198" s="10"/>
      <c r="I198" s="10"/>
      <c r="J198" s="10"/>
      <c r="K198" s="10"/>
    </row>
    <row r="199" spans="1:11" ht="9.75" customHeight="1" x14ac:dyDescent="0.25">
      <c r="A199" s="9"/>
      <c r="B199" s="10"/>
      <c r="C199" s="10"/>
      <c r="D199" s="10"/>
      <c r="E199" s="11"/>
      <c r="F199" s="11"/>
      <c r="G199" s="10"/>
      <c r="H199" s="10"/>
      <c r="I199" s="10"/>
      <c r="J199" s="10"/>
      <c r="K199" s="10"/>
    </row>
    <row r="200" spans="1:11" x14ac:dyDescent="0.25">
      <c r="A200" s="9" t="s">
        <v>98</v>
      </c>
      <c r="B200" s="10" t="s">
        <v>99</v>
      </c>
      <c r="C200" s="10"/>
      <c r="D200" s="10"/>
      <c r="E200" s="11"/>
      <c r="F200" s="11">
        <v>24227000</v>
      </c>
      <c r="G200" s="12"/>
      <c r="H200" s="12"/>
      <c r="I200" s="12"/>
      <c r="J200" s="12"/>
      <c r="K200" s="13"/>
    </row>
    <row r="201" spans="1:11" x14ac:dyDescent="0.25">
      <c r="A201" s="9">
        <v>525112</v>
      </c>
      <c r="B201" s="10" t="s">
        <v>23</v>
      </c>
      <c r="C201" s="10"/>
      <c r="D201" s="10"/>
      <c r="E201" s="11"/>
      <c r="F201" s="11">
        <v>77000</v>
      </c>
      <c r="G201" s="12">
        <v>0</v>
      </c>
      <c r="H201" s="12">
        <v>77000</v>
      </c>
      <c r="I201" s="12">
        <f t="shared" ref="I201" si="31">G201+H201</f>
        <v>77000</v>
      </c>
      <c r="J201" s="12">
        <f>F201-I201</f>
        <v>0</v>
      </c>
      <c r="K201" s="13">
        <f>(I201/F201)</f>
        <v>1</v>
      </c>
    </row>
    <row r="202" spans="1:11" x14ac:dyDescent="0.25">
      <c r="A202" s="9"/>
      <c r="B202" s="10" t="s">
        <v>109</v>
      </c>
      <c r="C202" s="10"/>
      <c r="D202" s="10"/>
      <c r="E202" s="11"/>
      <c r="F202" s="11">
        <v>77000</v>
      </c>
      <c r="G202" s="10"/>
      <c r="H202" s="10"/>
      <c r="I202" s="10"/>
      <c r="J202" s="10"/>
      <c r="K202" s="10"/>
    </row>
    <row r="203" spans="1:11" x14ac:dyDescent="0.25">
      <c r="A203" s="9"/>
      <c r="B203" s="10" t="s">
        <v>130</v>
      </c>
      <c r="C203" s="10">
        <v>27</v>
      </c>
      <c r="D203" s="10" t="s">
        <v>42</v>
      </c>
      <c r="E203" s="11">
        <v>1000</v>
      </c>
      <c r="F203" s="11">
        <v>27000</v>
      </c>
      <c r="G203" s="10"/>
      <c r="H203" s="10"/>
      <c r="I203" s="10"/>
      <c r="J203" s="10"/>
      <c r="K203" s="10"/>
    </row>
    <row r="204" spans="1:11" x14ac:dyDescent="0.25">
      <c r="A204" s="9"/>
      <c r="B204" s="10" t="s">
        <v>124</v>
      </c>
      <c r="C204" s="10">
        <v>1</v>
      </c>
      <c r="D204" s="10" t="s">
        <v>42</v>
      </c>
      <c r="E204" s="11">
        <v>50000</v>
      </c>
      <c r="F204" s="11">
        <v>50000</v>
      </c>
      <c r="G204" s="10"/>
      <c r="H204" s="10"/>
      <c r="I204" s="10"/>
      <c r="J204" s="10"/>
      <c r="K204" s="10"/>
    </row>
    <row r="205" spans="1:11" ht="9" customHeight="1" x14ac:dyDescent="0.25">
      <c r="A205" s="9"/>
      <c r="B205" s="10"/>
      <c r="C205" s="10"/>
      <c r="D205" s="10"/>
      <c r="E205" s="11"/>
      <c r="F205" s="11"/>
      <c r="G205" s="10"/>
      <c r="H205" s="10"/>
      <c r="I205" s="10"/>
      <c r="J205" s="10"/>
      <c r="K205" s="10"/>
    </row>
    <row r="206" spans="1:11" x14ac:dyDescent="0.25">
      <c r="A206" s="9">
        <v>525113</v>
      </c>
      <c r="B206" s="10" t="s">
        <v>29</v>
      </c>
      <c r="C206" s="10"/>
      <c r="D206" s="10"/>
      <c r="E206" s="11"/>
      <c r="F206" s="11">
        <v>11550000</v>
      </c>
      <c r="G206" s="12">
        <v>0</v>
      </c>
      <c r="H206" s="12">
        <v>0</v>
      </c>
      <c r="I206" s="12">
        <f t="shared" ref="I206" si="32">G206+H206</f>
        <v>0</v>
      </c>
      <c r="J206" s="12">
        <f>F206-I206</f>
        <v>11550000</v>
      </c>
      <c r="K206" s="13">
        <f>(I206/F206)</f>
        <v>0</v>
      </c>
    </row>
    <row r="207" spans="1:11" x14ac:dyDescent="0.25">
      <c r="A207" s="9"/>
      <c r="B207" s="10" t="s">
        <v>109</v>
      </c>
      <c r="C207" s="10"/>
      <c r="D207" s="10"/>
      <c r="E207" s="11"/>
      <c r="F207" s="11">
        <v>11550000</v>
      </c>
      <c r="G207" s="10"/>
      <c r="H207" s="10"/>
      <c r="I207" s="10"/>
      <c r="J207" s="10"/>
      <c r="K207" s="10"/>
    </row>
    <row r="208" spans="1:11" x14ac:dyDescent="0.25">
      <c r="A208" s="9"/>
      <c r="B208" s="10" t="s">
        <v>131</v>
      </c>
      <c r="C208" s="10">
        <v>42</v>
      </c>
      <c r="D208" s="10" t="s">
        <v>26</v>
      </c>
      <c r="E208" s="11">
        <v>200000</v>
      </c>
      <c r="F208" s="11">
        <v>8400000</v>
      </c>
      <c r="G208" s="10"/>
      <c r="H208" s="10"/>
      <c r="I208" s="10"/>
      <c r="J208" s="10"/>
      <c r="K208" s="10"/>
    </row>
    <row r="209" spans="1:11" x14ac:dyDescent="0.25">
      <c r="A209" s="9"/>
      <c r="B209" s="10" t="s">
        <v>132</v>
      </c>
      <c r="C209" s="10">
        <v>42</v>
      </c>
      <c r="D209" s="10" t="s">
        <v>26</v>
      </c>
      <c r="E209" s="11">
        <v>75000</v>
      </c>
      <c r="F209" s="11">
        <v>3150000</v>
      </c>
      <c r="G209" s="10"/>
      <c r="H209" s="10"/>
      <c r="I209" s="10"/>
      <c r="J209" s="10"/>
      <c r="K209" s="10"/>
    </row>
    <row r="210" spans="1:11" ht="9" customHeight="1" x14ac:dyDescent="0.25">
      <c r="A210" s="9"/>
      <c r="B210" s="10"/>
      <c r="C210" s="10"/>
      <c r="D210" s="10"/>
      <c r="E210" s="11"/>
      <c r="F210" s="11"/>
      <c r="G210" s="10"/>
      <c r="H210" s="10"/>
      <c r="I210" s="10"/>
      <c r="J210" s="10"/>
      <c r="K210" s="10"/>
    </row>
    <row r="211" spans="1:11" x14ac:dyDescent="0.25">
      <c r="A211" s="9">
        <v>525115</v>
      </c>
      <c r="B211" s="10" t="s">
        <v>33</v>
      </c>
      <c r="C211" s="10"/>
      <c r="D211" s="10"/>
      <c r="E211" s="11"/>
      <c r="F211" s="11">
        <v>12600000</v>
      </c>
      <c r="G211" s="10"/>
      <c r="H211" s="10"/>
      <c r="I211" s="10"/>
      <c r="J211" s="10"/>
      <c r="K211" s="10"/>
    </row>
    <row r="212" spans="1:11" x14ac:dyDescent="0.25">
      <c r="A212" s="9"/>
      <c r="B212" s="10" t="s">
        <v>109</v>
      </c>
      <c r="C212" s="10"/>
      <c r="D212" s="10"/>
      <c r="E212" s="11"/>
      <c r="F212" s="11">
        <v>12600000</v>
      </c>
      <c r="G212" s="12">
        <v>0</v>
      </c>
      <c r="H212" s="12">
        <v>0</v>
      </c>
      <c r="I212" s="12">
        <f t="shared" ref="I212" si="33">G212+H212</f>
        <v>0</v>
      </c>
      <c r="J212" s="12">
        <f>F212-I212</f>
        <v>12600000</v>
      </c>
      <c r="K212" s="13">
        <f>(I212/F212)</f>
        <v>0</v>
      </c>
    </row>
    <row r="213" spans="1:11" x14ac:dyDescent="0.25">
      <c r="A213" s="9"/>
      <c r="B213" s="10" t="s">
        <v>133</v>
      </c>
      <c r="C213" s="10">
        <v>42</v>
      </c>
      <c r="D213" s="10" t="s">
        <v>26</v>
      </c>
      <c r="E213" s="11">
        <v>150000</v>
      </c>
      <c r="F213" s="11">
        <v>6300000</v>
      </c>
      <c r="G213" s="10"/>
      <c r="H213" s="10"/>
      <c r="I213" s="10"/>
      <c r="J213" s="10"/>
      <c r="K213" s="10"/>
    </row>
    <row r="214" spans="1:11" x14ac:dyDescent="0.25">
      <c r="A214" s="9"/>
      <c r="B214" s="10" t="s">
        <v>134</v>
      </c>
      <c r="C214" s="10">
        <v>42</v>
      </c>
      <c r="D214" s="10" t="s">
        <v>26</v>
      </c>
      <c r="E214" s="11">
        <v>150000</v>
      </c>
      <c r="F214" s="11">
        <v>6300000</v>
      </c>
      <c r="G214" s="10"/>
      <c r="H214" s="10"/>
      <c r="I214" s="10"/>
      <c r="J214" s="10"/>
      <c r="K214" s="10"/>
    </row>
    <row r="215" spans="1:11" ht="9" customHeight="1" x14ac:dyDescent="0.25">
      <c r="A215" s="9"/>
      <c r="B215" s="10"/>
      <c r="C215" s="10"/>
      <c r="D215" s="10"/>
      <c r="E215" s="11"/>
      <c r="F215" s="11"/>
      <c r="G215" s="10"/>
      <c r="H215" s="10"/>
      <c r="I215" s="10"/>
      <c r="J215" s="10"/>
      <c r="K215" s="10"/>
    </row>
    <row r="216" spans="1:11" x14ac:dyDescent="0.25">
      <c r="A216" s="9" t="s">
        <v>135</v>
      </c>
      <c r="B216" s="10" t="s">
        <v>136</v>
      </c>
      <c r="C216" s="10"/>
      <c r="D216" s="10"/>
      <c r="E216" s="11"/>
      <c r="F216" s="11">
        <v>127000</v>
      </c>
      <c r="G216" s="10"/>
      <c r="H216" s="10"/>
      <c r="I216" s="10"/>
      <c r="J216" s="10"/>
      <c r="K216" s="10"/>
    </row>
    <row r="217" spans="1:11" x14ac:dyDescent="0.25">
      <c r="A217" s="9">
        <v>525112</v>
      </c>
      <c r="B217" s="10" t="s">
        <v>23</v>
      </c>
      <c r="C217" s="10"/>
      <c r="D217" s="10"/>
      <c r="E217" s="11"/>
      <c r="F217" s="11">
        <v>127000</v>
      </c>
      <c r="G217" s="12">
        <v>0</v>
      </c>
      <c r="H217" s="12">
        <v>127000</v>
      </c>
      <c r="I217" s="12">
        <f t="shared" ref="I217" si="34">G217+H217</f>
        <v>127000</v>
      </c>
      <c r="J217" s="12">
        <f>F217-I217</f>
        <v>0</v>
      </c>
      <c r="K217" s="13">
        <f>(I217/F217)</f>
        <v>1</v>
      </c>
    </row>
    <row r="218" spans="1:11" x14ac:dyDescent="0.25">
      <c r="A218" s="9"/>
      <c r="B218" s="10" t="s">
        <v>109</v>
      </c>
      <c r="C218" s="10"/>
      <c r="D218" s="10"/>
      <c r="E218" s="11"/>
      <c r="F218" s="11">
        <v>127000</v>
      </c>
      <c r="G218" s="10"/>
      <c r="H218" s="10"/>
      <c r="I218" s="10"/>
      <c r="J218" s="10"/>
      <c r="K218" s="10"/>
    </row>
    <row r="219" spans="1:11" x14ac:dyDescent="0.25">
      <c r="A219" s="9"/>
      <c r="B219" s="10" t="s">
        <v>137</v>
      </c>
      <c r="C219" s="10">
        <v>27</v>
      </c>
      <c r="D219" s="10" t="s">
        <v>42</v>
      </c>
      <c r="E219" s="11">
        <v>1000</v>
      </c>
      <c r="F219" s="11">
        <v>27000</v>
      </c>
      <c r="G219" s="10"/>
      <c r="H219" s="10"/>
      <c r="I219" s="10"/>
      <c r="J219" s="10"/>
      <c r="K219" s="10"/>
    </row>
    <row r="220" spans="1:11" x14ac:dyDescent="0.25">
      <c r="A220" s="9"/>
      <c r="B220" s="10" t="s">
        <v>124</v>
      </c>
      <c r="C220" s="10">
        <v>2</v>
      </c>
      <c r="D220" s="10" t="s">
        <v>42</v>
      </c>
      <c r="E220" s="11">
        <v>50000</v>
      </c>
      <c r="F220" s="11">
        <v>100000</v>
      </c>
      <c r="G220" s="10"/>
      <c r="H220" s="10"/>
      <c r="I220" s="10"/>
      <c r="J220" s="10"/>
      <c r="K220" s="10"/>
    </row>
    <row r="221" spans="1:11" ht="7.5" customHeight="1" x14ac:dyDescent="0.25">
      <c r="A221" s="9"/>
      <c r="B221" s="10"/>
      <c r="C221" s="10"/>
      <c r="D221" s="10"/>
      <c r="E221" s="11"/>
      <c r="F221" s="11"/>
      <c r="G221" s="10"/>
      <c r="H221" s="10"/>
      <c r="I221" s="10"/>
      <c r="J221" s="10"/>
      <c r="K221" s="10"/>
    </row>
    <row r="222" spans="1:11" x14ac:dyDescent="0.25">
      <c r="A222" s="9" t="s">
        <v>138</v>
      </c>
      <c r="B222" s="10" t="s">
        <v>139</v>
      </c>
      <c r="C222" s="10"/>
      <c r="D222" s="10"/>
      <c r="E222" s="11"/>
      <c r="F222" s="11">
        <v>228720000</v>
      </c>
      <c r="G222" s="10"/>
      <c r="H222" s="10"/>
      <c r="I222" s="10"/>
      <c r="J222" s="10"/>
      <c r="K222" s="10"/>
    </row>
    <row r="223" spans="1:11" x14ac:dyDescent="0.25">
      <c r="A223" s="9" t="s">
        <v>62</v>
      </c>
      <c r="B223" s="10" t="s">
        <v>63</v>
      </c>
      <c r="C223" s="10"/>
      <c r="D223" s="10"/>
      <c r="E223" s="11"/>
      <c r="F223" s="11">
        <v>93268000</v>
      </c>
      <c r="G223" s="10"/>
      <c r="H223" s="10"/>
      <c r="I223" s="10"/>
      <c r="J223" s="10"/>
      <c r="K223" s="10"/>
    </row>
    <row r="224" spans="1:11" x14ac:dyDescent="0.25">
      <c r="A224" s="9">
        <v>525112</v>
      </c>
      <c r="B224" s="10" t="s">
        <v>23</v>
      </c>
      <c r="C224" s="10"/>
      <c r="D224" s="10"/>
      <c r="E224" s="11"/>
      <c r="F224" s="11">
        <v>4968000</v>
      </c>
      <c r="G224" s="12">
        <v>3720000</v>
      </c>
      <c r="H224" s="12">
        <v>0</v>
      </c>
      <c r="I224" s="12">
        <f t="shared" ref="I224" si="35">G224+H224</f>
        <v>3720000</v>
      </c>
      <c r="J224" s="12">
        <f>F224-I224</f>
        <v>1248000</v>
      </c>
      <c r="K224" s="13">
        <f>(I224/F224)</f>
        <v>0.74879227053140096</v>
      </c>
    </row>
    <row r="225" spans="1:11" x14ac:dyDescent="0.25">
      <c r="A225" s="9"/>
      <c r="B225" s="10" t="s">
        <v>140</v>
      </c>
      <c r="C225" s="10"/>
      <c r="D225" s="10"/>
      <c r="E225" s="11"/>
      <c r="F225" s="11">
        <v>1488000</v>
      </c>
      <c r="G225" s="10"/>
      <c r="H225" s="10"/>
      <c r="I225" s="10"/>
      <c r="J225" s="10"/>
      <c r="K225" s="10"/>
    </row>
    <row r="226" spans="1:11" x14ac:dyDescent="0.25">
      <c r="A226" s="9"/>
      <c r="B226" s="10" t="s">
        <v>141</v>
      </c>
      <c r="C226" s="10">
        <v>93</v>
      </c>
      <c r="D226" s="10" t="s">
        <v>26</v>
      </c>
      <c r="E226" s="11">
        <v>15000</v>
      </c>
      <c r="F226" s="11">
        <v>1395000</v>
      </c>
      <c r="G226" s="10"/>
      <c r="H226" s="10"/>
      <c r="I226" s="10"/>
      <c r="J226" s="10"/>
      <c r="K226" s="10"/>
    </row>
    <row r="227" spans="1:11" x14ac:dyDescent="0.25">
      <c r="A227" s="14"/>
      <c r="B227" s="15" t="s">
        <v>142</v>
      </c>
      <c r="C227" s="15">
        <v>93</v>
      </c>
      <c r="D227" s="15" t="s">
        <v>26</v>
      </c>
      <c r="E227" s="16">
        <v>1000</v>
      </c>
      <c r="F227" s="16">
        <v>93000</v>
      </c>
      <c r="G227" s="15"/>
      <c r="H227" s="15"/>
      <c r="I227" s="15"/>
      <c r="J227" s="15"/>
      <c r="K227" s="15"/>
    </row>
    <row r="228" spans="1:11" x14ac:dyDescent="0.25">
      <c r="A228" s="17"/>
      <c r="B228" s="18"/>
      <c r="C228" s="18"/>
      <c r="D228" s="18"/>
      <c r="E228" s="19"/>
      <c r="F228" s="19"/>
      <c r="G228" s="20">
        <f>G175+G176+G181+G188+G193+G201+G206+G212+G217+G224</f>
        <v>769359439</v>
      </c>
      <c r="H228" s="20">
        <f>H175+H176+H181+H188+H193+H201+H206+H212+H217+H224</f>
        <v>146500000</v>
      </c>
      <c r="I228" s="20">
        <f>I175+I176+I181+I188+I193+I201+I206+I212+I217+I224</f>
        <v>918679439</v>
      </c>
      <c r="J228" s="18"/>
      <c r="K228" s="18"/>
    </row>
    <row r="229" spans="1:11" x14ac:dyDescent="0.25">
      <c r="E229" s="22"/>
      <c r="F229" s="22"/>
    </row>
    <row r="230" spans="1:11" x14ac:dyDescent="0.25">
      <c r="E230" s="22"/>
      <c r="F230" s="22"/>
      <c r="J230" s="124" t="s">
        <v>143</v>
      </c>
      <c r="K230" s="124"/>
    </row>
    <row r="231" spans="1:11" x14ac:dyDescent="0.25">
      <c r="A231" s="114" t="s">
        <v>3</v>
      </c>
      <c r="B231" s="114" t="s">
        <v>4</v>
      </c>
      <c r="E231" s="22"/>
      <c r="F231" s="118" t="s">
        <v>5</v>
      </c>
      <c r="G231" s="122" t="s">
        <v>6</v>
      </c>
      <c r="H231" s="123"/>
      <c r="I231" s="118" t="s">
        <v>7</v>
      </c>
      <c r="J231" s="118" t="s">
        <v>8</v>
      </c>
      <c r="K231" s="4" t="s">
        <v>9</v>
      </c>
    </row>
    <row r="232" spans="1:11" x14ac:dyDescent="0.25">
      <c r="A232" s="120"/>
      <c r="B232" s="120"/>
      <c r="E232" s="22"/>
      <c r="F232" s="121"/>
      <c r="G232" s="27" t="s">
        <v>10</v>
      </c>
      <c r="H232" s="27" t="s">
        <v>11</v>
      </c>
      <c r="I232" s="121"/>
      <c r="J232" s="121"/>
      <c r="K232" s="23" t="s">
        <v>12</v>
      </c>
    </row>
    <row r="233" spans="1:11" x14ac:dyDescent="0.25">
      <c r="A233" s="6"/>
      <c r="B233" s="7"/>
      <c r="C233" s="7"/>
      <c r="D233" s="7"/>
      <c r="E233" s="8"/>
      <c r="F233" s="8"/>
      <c r="G233" s="24">
        <f>G228</f>
        <v>769359439</v>
      </c>
      <c r="H233" s="24">
        <f>H228</f>
        <v>146500000</v>
      </c>
      <c r="I233" s="24">
        <f>I228</f>
        <v>918679439</v>
      </c>
      <c r="J233" s="7"/>
      <c r="K233" s="7"/>
    </row>
    <row r="234" spans="1:11" x14ac:dyDescent="0.25">
      <c r="A234" s="9"/>
      <c r="B234" s="10" t="s">
        <v>144</v>
      </c>
      <c r="C234" s="10"/>
      <c r="D234" s="10"/>
      <c r="E234" s="11"/>
      <c r="F234" s="11">
        <v>3480000</v>
      </c>
      <c r="G234" s="12">
        <v>0</v>
      </c>
      <c r="H234" s="12">
        <v>0</v>
      </c>
      <c r="I234" s="12">
        <f t="shared" ref="I234" si="36">G234+H234</f>
        <v>0</v>
      </c>
      <c r="J234" s="12">
        <v>0</v>
      </c>
      <c r="K234" s="13"/>
    </row>
    <row r="235" spans="1:11" x14ac:dyDescent="0.25">
      <c r="A235" s="9"/>
      <c r="B235" s="10" t="s">
        <v>145</v>
      </c>
      <c r="C235" s="10">
        <v>32</v>
      </c>
      <c r="D235" s="10" t="s">
        <v>26</v>
      </c>
      <c r="E235" s="11">
        <v>15000</v>
      </c>
      <c r="F235" s="11">
        <v>480000</v>
      </c>
      <c r="G235" s="10"/>
      <c r="H235" s="10"/>
      <c r="I235" s="10"/>
      <c r="J235" s="10"/>
      <c r="K235" s="10"/>
    </row>
    <row r="236" spans="1:11" x14ac:dyDescent="0.25">
      <c r="A236" s="9"/>
      <c r="B236" s="10" t="s">
        <v>146</v>
      </c>
      <c r="C236" s="10">
        <v>100</v>
      </c>
      <c r="D236" s="10" t="s">
        <v>26</v>
      </c>
      <c r="E236" s="11">
        <v>15000</v>
      </c>
      <c r="F236" s="11">
        <v>1500000</v>
      </c>
      <c r="G236" s="10"/>
      <c r="H236" s="10"/>
      <c r="I236" s="10"/>
      <c r="J236" s="10"/>
      <c r="K236" s="10"/>
    </row>
    <row r="237" spans="1:11" x14ac:dyDescent="0.25">
      <c r="A237" s="9"/>
      <c r="B237" s="10" t="s">
        <v>147</v>
      </c>
      <c r="C237" s="10">
        <v>100</v>
      </c>
      <c r="D237" s="10" t="s">
        <v>26</v>
      </c>
      <c r="E237" s="11">
        <v>15000</v>
      </c>
      <c r="F237" s="11">
        <v>1500000</v>
      </c>
      <c r="G237" s="10"/>
      <c r="H237" s="10"/>
      <c r="I237" s="10"/>
      <c r="J237" s="10"/>
      <c r="K237" s="10"/>
    </row>
    <row r="238" spans="1:11" ht="11.25" customHeight="1" x14ac:dyDescent="0.25">
      <c r="A238" s="9"/>
      <c r="B238" s="10"/>
      <c r="C238" s="10"/>
      <c r="D238" s="10"/>
      <c r="E238" s="11"/>
      <c r="F238" s="11"/>
      <c r="G238" s="10"/>
      <c r="H238" s="10"/>
      <c r="I238" s="10"/>
      <c r="J238" s="10"/>
      <c r="K238" s="10"/>
    </row>
    <row r="239" spans="1:11" x14ac:dyDescent="0.25">
      <c r="A239" s="9">
        <v>525113</v>
      </c>
      <c r="B239" s="10" t="s">
        <v>29</v>
      </c>
      <c r="C239" s="10"/>
      <c r="D239" s="10"/>
      <c r="E239" s="11"/>
      <c r="F239" s="11">
        <v>12800000</v>
      </c>
      <c r="G239" s="12">
        <v>600000</v>
      </c>
      <c r="H239" s="12">
        <v>0</v>
      </c>
      <c r="I239" s="12">
        <f t="shared" ref="I239" si="37">G239+H239</f>
        <v>600000</v>
      </c>
      <c r="J239" s="12">
        <f>F239-I239</f>
        <v>12200000</v>
      </c>
      <c r="K239" s="13">
        <f>(I239/F239)</f>
        <v>4.6875E-2</v>
      </c>
    </row>
    <row r="240" spans="1:11" x14ac:dyDescent="0.25">
      <c r="A240" s="9"/>
      <c r="B240" s="10" t="s">
        <v>140</v>
      </c>
      <c r="C240" s="10"/>
      <c r="D240" s="10"/>
      <c r="E240" s="11"/>
      <c r="F240" s="11">
        <v>6000000</v>
      </c>
      <c r="G240" s="10"/>
      <c r="H240" s="10"/>
      <c r="I240" s="10"/>
      <c r="J240" s="10"/>
      <c r="K240" s="10"/>
    </row>
    <row r="241" spans="1:11" x14ac:dyDescent="0.25">
      <c r="A241" s="9"/>
      <c r="B241" s="10" t="s">
        <v>148</v>
      </c>
      <c r="C241" s="10">
        <v>12</v>
      </c>
      <c r="D241" s="10" t="s">
        <v>149</v>
      </c>
      <c r="E241" s="11">
        <v>500000</v>
      </c>
      <c r="F241" s="11">
        <v>6000000</v>
      </c>
      <c r="G241" s="10"/>
      <c r="H241" s="10"/>
      <c r="I241" s="10"/>
      <c r="J241" s="10"/>
      <c r="K241" s="10"/>
    </row>
    <row r="242" spans="1:11" x14ac:dyDescent="0.25">
      <c r="A242" s="9"/>
      <c r="B242" s="10" t="s">
        <v>144</v>
      </c>
      <c r="C242" s="10"/>
      <c r="D242" s="10"/>
      <c r="E242" s="11"/>
      <c r="F242" s="11">
        <v>6800000</v>
      </c>
      <c r="G242" s="10"/>
      <c r="H242" s="10"/>
      <c r="I242" s="10"/>
      <c r="J242" s="10"/>
      <c r="K242" s="10"/>
    </row>
    <row r="243" spans="1:11" x14ac:dyDescent="0.25">
      <c r="A243" s="9"/>
      <c r="B243" s="10" t="s">
        <v>150</v>
      </c>
      <c r="C243" s="10">
        <v>32</v>
      </c>
      <c r="D243" s="10" t="s">
        <v>26</v>
      </c>
      <c r="E243" s="11">
        <v>200000</v>
      </c>
      <c r="F243" s="11">
        <v>6400000</v>
      </c>
      <c r="G243" s="10"/>
      <c r="H243" s="10"/>
      <c r="I243" s="10"/>
      <c r="J243" s="10"/>
      <c r="K243" s="10"/>
    </row>
    <row r="244" spans="1:11" x14ac:dyDescent="0.25">
      <c r="A244" s="9"/>
      <c r="B244" s="10" t="s">
        <v>151</v>
      </c>
      <c r="C244" s="10">
        <v>4</v>
      </c>
      <c r="D244" s="10" t="s">
        <v>26</v>
      </c>
      <c r="E244" s="11">
        <v>100000</v>
      </c>
      <c r="F244" s="11">
        <v>400000</v>
      </c>
      <c r="G244" s="10"/>
      <c r="H244" s="10"/>
      <c r="I244" s="10"/>
      <c r="J244" s="10"/>
      <c r="K244" s="10"/>
    </row>
    <row r="245" spans="1:11" ht="9.75" customHeight="1" x14ac:dyDescent="0.25">
      <c r="A245" s="9"/>
      <c r="B245" s="10"/>
      <c r="C245" s="10"/>
      <c r="D245" s="10"/>
      <c r="E245" s="11"/>
      <c r="F245" s="11"/>
      <c r="G245" s="10"/>
      <c r="H245" s="10"/>
      <c r="I245" s="10"/>
      <c r="J245" s="10"/>
      <c r="K245" s="10"/>
    </row>
    <row r="246" spans="1:11" x14ac:dyDescent="0.25">
      <c r="A246" s="9">
        <v>525115</v>
      </c>
      <c r="B246" s="10" t="s">
        <v>33</v>
      </c>
      <c r="C246" s="10"/>
      <c r="D246" s="10"/>
      <c r="E246" s="11"/>
      <c r="F246" s="11">
        <v>24500000</v>
      </c>
      <c r="G246" s="12">
        <v>11785000</v>
      </c>
      <c r="H246" s="12">
        <v>0</v>
      </c>
      <c r="I246" s="12">
        <f t="shared" ref="I246" si="38">G246+H246</f>
        <v>11785000</v>
      </c>
      <c r="J246" s="12">
        <f>F246-I246</f>
        <v>12715000</v>
      </c>
      <c r="K246" s="13">
        <f>(I246/F246)</f>
        <v>0.4810204081632653</v>
      </c>
    </row>
    <row r="247" spans="1:11" x14ac:dyDescent="0.25">
      <c r="A247" s="9"/>
      <c r="B247" s="10" t="s">
        <v>140</v>
      </c>
      <c r="C247" s="10"/>
      <c r="D247" s="10"/>
      <c r="E247" s="11"/>
      <c r="F247" s="11">
        <v>300000</v>
      </c>
      <c r="G247" s="10"/>
      <c r="H247" s="10"/>
      <c r="I247" s="10"/>
      <c r="J247" s="10"/>
      <c r="K247" s="10"/>
    </row>
    <row r="248" spans="1:11" x14ac:dyDescent="0.25">
      <c r="A248" s="9"/>
      <c r="B248" s="10" t="s">
        <v>152</v>
      </c>
      <c r="C248" s="10">
        <v>2</v>
      </c>
      <c r="D248" s="10" t="s">
        <v>26</v>
      </c>
      <c r="E248" s="11">
        <v>150000</v>
      </c>
      <c r="F248" s="11">
        <v>300000</v>
      </c>
      <c r="G248" s="10"/>
      <c r="H248" s="10"/>
      <c r="I248" s="10"/>
      <c r="J248" s="10"/>
      <c r="K248" s="10"/>
    </row>
    <row r="249" spans="1:11" x14ac:dyDescent="0.25">
      <c r="A249" s="9"/>
      <c r="B249" s="10" t="s">
        <v>144</v>
      </c>
      <c r="C249" s="10"/>
      <c r="D249" s="10"/>
      <c r="E249" s="11"/>
      <c r="F249" s="11">
        <v>24200000</v>
      </c>
      <c r="G249" s="10"/>
      <c r="H249" s="10"/>
      <c r="I249" s="10"/>
      <c r="J249" s="10"/>
      <c r="K249" s="10"/>
    </row>
    <row r="250" spans="1:11" x14ac:dyDescent="0.25">
      <c r="A250" s="9"/>
      <c r="B250" s="10" t="s">
        <v>153</v>
      </c>
      <c r="C250" s="10">
        <v>32</v>
      </c>
      <c r="D250" s="10" t="s">
        <v>26</v>
      </c>
      <c r="E250" s="11">
        <v>150000</v>
      </c>
      <c r="F250" s="11">
        <v>4800000</v>
      </c>
      <c r="G250" s="10"/>
      <c r="H250" s="10"/>
      <c r="I250" s="10"/>
      <c r="J250" s="10"/>
      <c r="K250" s="10"/>
    </row>
    <row r="251" spans="1:11" x14ac:dyDescent="0.25">
      <c r="A251" s="9"/>
      <c r="B251" s="10" t="s">
        <v>154</v>
      </c>
      <c r="C251" s="10">
        <v>16</v>
      </c>
      <c r="D251" s="10" t="s">
        <v>26</v>
      </c>
      <c r="E251" s="11">
        <v>150000</v>
      </c>
      <c r="F251" s="11">
        <v>2400000</v>
      </c>
      <c r="G251" s="10"/>
      <c r="H251" s="10"/>
      <c r="I251" s="10"/>
      <c r="J251" s="10"/>
      <c r="K251" s="10"/>
    </row>
    <row r="252" spans="1:11" x14ac:dyDescent="0.25">
      <c r="A252" s="9"/>
      <c r="B252" s="10" t="s">
        <v>155</v>
      </c>
      <c r="C252" s="10">
        <v>20</v>
      </c>
      <c r="D252" s="10" t="s">
        <v>26</v>
      </c>
      <c r="E252" s="11">
        <v>150000</v>
      </c>
      <c r="F252" s="11">
        <v>3000000</v>
      </c>
      <c r="G252" s="10"/>
      <c r="H252" s="10"/>
      <c r="I252" s="10"/>
      <c r="J252" s="10"/>
      <c r="K252" s="10"/>
    </row>
    <row r="253" spans="1:11" x14ac:dyDescent="0.25">
      <c r="A253" s="9"/>
      <c r="B253" s="10" t="s">
        <v>156</v>
      </c>
      <c r="C253" s="10">
        <v>16</v>
      </c>
      <c r="D253" s="10" t="s">
        <v>26</v>
      </c>
      <c r="E253" s="11">
        <v>150000</v>
      </c>
      <c r="F253" s="11">
        <v>2400000</v>
      </c>
      <c r="G253" s="10"/>
      <c r="H253" s="10"/>
      <c r="I253" s="10"/>
      <c r="J253" s="10"/>
      <c r="K253" s="10"/>
    </row>
    <row r="254" spans="1:11" x14ac:dyDescent="0.25">
      <c r="A254" s="9"/>
      <c r="B254" s="10" t="s">
        <v>157</v>
      </c>
      <c r="C254" s="10">
        <v>16</v>
      </c>
      <c r="D254" s="10" t="s">
        <v>26</v>
      </c>
      <c r="E254" s="11">
        <v>200000</v>
      </c>
      <c r="F254" s="11">
        <v>3200000</v>
      </c>
      <c r="G254" s="10"/>
      <c r="H254" s="10"/>
      <c r="I254" s="10"/>
      <c r="J254" s="10"/>
      <c r="K254" s="10"/>
    </row>
    <row r="255" spans="1:11" x14ac:dyDescent="0.25">
      <c r="A255" s="9"/>
      <c r="B255" s="10" t="s">
        <v>158</v>
      </c>
      <c r="C255" s="10">
        <v>16</v>
      </c>
      <c r="D255" s="10" t="s">
        <v>26</v>
      </c>
      <c r="E255" s="11">
        <v>200000</v>
      </c>
      <c r="F255" s="11">
        <v>3200000</v>
      </c>
      <c r="G255" s="10"/>
      <c r="H255" s="10"/>
      <c r="I255" s="10"/>
      <c r="J255" s="10"/>
      <c r="K255" s="10"/>
    </row>
    <row r="256" spans="1:11" x14ac:dyDescent="0.25">
      <c r="A256" s="9"/>
      <c r="B256" s="10" t="s">
        <v>159</v>
      </c>
      <c r="C256" s="10">
        <v>20</v>
      </c>
      <c r="D256" s="10" t="s">
        <v>26</v>
      </c>
      <c r="E256" s="11">
        <v>200000</v>
      </c>
      <c r="F256" s="11">
        <v>4000000</v>
      </c>
      <c r="G256" s="10"/>
      <c r="H256" s="10"/>
      <c r="I256" s="10"/>
      <c r="J256" s="10"/>
      <c r="K256" s="10"/>
    </row>
    <row r="257" spans="1:11" x14ac:dyDescent="0.25">
      <c r="A257" s="9"/>
      <c r="B257" s="10" t="s">
        <v>160</v>
      </c>
      <c r="C257" s="10">
        <v>2</v>
      </c>
      <c r="D257" s="10" t="s">
        <v>26</v>
      </c>
      <c r="E257" s="11">
        <v>150000</v>
      </c>
      <c r="F257" s="11">
        <v>300000</v>
      </c>
      <c r="G257" s="10"/>
      <c r="H257" s="10"/>
      <c r="I257" s="10"/>
      <c r="J257" s="10"/>
      <c r="K257" s="10"/>
    </row>
    <row r="258" spans="1:11" x14ac:dyDescent="0.25">
      <c r="A258" s="9"/>
      <c r="B258" s="10" t="s">
        <v>161</v>
      </c>
      <c r="C258" s="10">
        <v>2</v>
      </c>
      <c r="D258" s="10" t="s">
        <v>26</v>
      </c>
      <c r="E258" s="11">
        <v>150000</v>
      </c>
      <c r="F258" s="11">
        <v>300000</v>
      </c>
      <c r="G258" s="10"/>
      <c r="H258" s="10"/>
      <c r="I258" s="10"/>
      <c r="J258" s="10"/>
      <c r="K258" s="10"/>
    </row>
    <row r="259" spans="1:11" x14ac:dyDescent="0.25">
      <c r="A259" s="9"/>
      <c r="B259" s="10" t="s">
        <v>162</v>
      </c>
      <c r="C259" s="10">
        <v>2</v>
      </c>
      <c r="D259" s="10" t="s">
        <v>26</v>
      </c>
      <c r="E259" s="11">
        <v>150000</v>
      </c>
      <c r="F259" s="11">
        <v>300000</v>
      </c>
      <c r="G259" s="10"/>
      <c r="H259" s="10"/>
      <c r="I259" s="10"/>
      <c r="J259" s="10"/>
      <c r="K259" s="10"/>
    </row>
    <row r="260" spans="1:11" x14ac:dyDescent="0.25">
      <c r="A260" s="9"/>
      <c r="B260" s="10" t="s">
        <v>163</v>
      </c>
      <c r="C260" s="10">
        <v>2</v>
      </c>
      <c r="D260" s="10" t="s">
        <v>26</v>
      </c>
      <c r="E260" s="11">
        <v>150000</v>
      </c>
      <c r="F260" s="11">
        <v>300000</v>
      </c>
      <c r="G260" s="10"/>
      <c r="H260" s="10"/>
      <c r="I260" s="10"/>
      <c r="J260" s="10"/>
      <c r="K260" s="10"/>
    </row>
    <row r="261" spans="1:11" ht="9.75" customHeight="1" x14ac:dyDescent="0.25">
      <c r="A261" s="9"/>
      <c r="B261" s="10"/>
      <c r="C261" s="10"/>
      <c r="D261" s="10"/>
      <c r="E261" s="11"/>
      <c r="F261" s="11"/>
      <c r="G261" s="10"/>
      <c r="H261" s="10"/>
      <c r="I261" s="10"/>
      <c r="J261" s="10"/>
      <c r="K261" s="10"/>
    </row>
    <row r="262" spans="1:11" x14ac:dyDescent="0.25">
      <c r="A262" s="9">
        <v>525119</v>
      </c>
      <c r="B262" s="10" t="s">
        <v>40</v>
      </c>
      <c r="C262" s="10"/>
      <c r="D262" s="10"/>
      <c r="E262" s="11"/>
      <c r="F262" s="11">
        <v>51000000</v>
      </c>
      <c r="G262" s="12">
        <v>49410000</v>
      </c>
      <c r="H262" s="12">
        <v>0</v>
      </c>
      <c r="I262" s="12">
        <f t="shared" ref="I262" si="39">G262+H262</f>
        <v>49410000</v>
      </c>
      <c r="J262" s="12">
        <f>F262-I262</f>
        <v>1590000</v>
      </c>
      <c r="K262" s="13">
        <f>(I262/F262)</f>
        <v>0.96882352941176475</v>
      </c>
    </row>
    <row r="263" spans="1:11" x14ac:dyDescent="0.25">
      <c r="A263" s="9"/>
      <c r="B263" s="10" t="s">
        <v>164</v>
      </c>
      <c r="C263" s="10"/>
      <c r="D263" s="10"/>
      <c r="E263" s="11"/>
      <c r="F263" s="11">
        <v>51000000</v>
      </c>
      <c r="G263" s="10"/>
      <c r="H263" s="10"/>
      <c r="I263" s="10"/>
      <c r="J263" s="10"/>
      <c r="K263" s="10"/>
    </row>
    <row r="264" spans="1:11" x14ac:dyDescent="0.25">
      <c r="A264" s="9"/>
      <c r="B264" s="10" t="s">
        <v>165</v>
      </c>
      <c r="C264" s="10">
        <v>16</v>
      </c>
      <c r="D264" s="10" t="s">
        <v>166</v>
      </c>
      <c r="E264" s="11">
        <v>3000000</v>
      </c>
      <c r="F264" s="11">
        <v>48000000</v>
      </c>
      <c r="G264" s="10"/>
      <c r="H264" s="10"/>
      <c r="I264" s="10"/>
      <c r="J264" s="10"/>
      <c r="K264" s="10"/>
    </row>
    <row r="265" spans="1:11" x14ac:dyDescent="0.25">
      <c r="A265" s="9"/>
      <c r="B265" s="10" t="s">
        <v>167</v>
      </c>
      <c r="C265" s="10">
        <v>2</v>
      </c>
      <c r="D265" s="10" t="s">
        <v>166</v>
      </c>
      <c r="E265" s="11">
        <v>1500000</v>
      </c>
      <c r="F265" s="11">
        <v>3000000</v>
      </c>
      <c r="G265" s="10"/>
      <c r="H265" s="10"/>
      <c r="I265" s="10"/>
      <c r="J265" s="10"/>
      <c r="K265" s="10"/>
    </row>
    <row r="266" spans="1:11" ht="10.5" customHeight="1" x14ac:dyDescent="0.25">
      <c r="A266" s="9"/>
      <c r="B266" s="10"/>
      <c r="C266" s="10"/>
      <c r="D266" s="10"/>
      <c r="E266" s="11"/>
      <c r="F266" s="11"/>
      <c r="G266" s="10"/>
      <c r="H266" s="10"/>
      <c r="I266" s="10"/>
      <c r="J266" s="10"/>
      <c r="K266" s="10"/>
    </row>
    <row r="267" spans="1:11" x14ac:dyDescent="0.25">
      <c r="A267" s="9" t="s">
        <v>77</v>
      </c>
      <c r="B267" s="10" t="s">
        <v>78</v>
      </c>
      <c r="C267" s="10"/>
      <c r="D267" s="10"/>
      <c r="E267" s="11"/>
      <c r="F267" s="11">
        <v>106502000</v>
      </c>
      <c r="G267" s="10"/>
      <c r="H267" s="10"/>
      <c r="I267" s="10"/>
      <c r="J267" s="10"/>
      <c r="K267" s="10"/>
    </row>
    <row r="268" spans="1:11" x14ac:dyDescent="0.25">
      <c r="A268" s="9">
        <v>525112</v>
      </c>
      <c r="B268" s="10" t="s">
        <v>23</v>
      </c>
      <c r="C268" s="10"/>
      <c r="D268" s="10"/>
      <c r="E268" s="11"/>
      <c r="F268" s="11">
        <v>752000</v>
      </c>
      <c r="G268" s="12">
        <v>750000</v>
      </c>
      <c r="H268" s="12">
        <v>0</v>
      </c>
      <c r="I268" s="12">
        <f t="shared" ref="I268" si="40">G268+H268</f>
        <v>750000</v>
      </c>
      <c r="J268" s="12">
        <f>F268-I268</f>
        <v>2000</v>
      </c>
      <c r="K268" s="13">
        <f>(I268/F268)</f>
        <v>0.99734042553191493</v>
      </c>
    </row>
    <row r="269" spans="1:11" x14ac:dyDescent="0.25">
      <c r="A269" s="9"/>
      <c r="B269" s="10" t="s">
        <v>140</v>
      </c>
      <c r="C269" s="10"/>
      <c r="D269" s="10"/>
      <c r="E269" s="11"/>
      <c r="F269" s="11">
        <v>752000</v>
      </c>
      <c r="G269" s="10"/>
      <c r="H269" s="10"/>
      <c r="I269" s="10"/>
      <c r="J269" s="10"/>
      <c r="K269" s="10"/>
    </row>
    <row r="270" spans="1:11" x14ac:dyDescent="0.25">
      <c r="A270" s="9"/>
      <c r="B270" s="10" t="s">
        <v>168</v>
      </c>
      <c r="C270" s="10">
        <v>47</v>
      </c>
      <c r="D270" s="10" t="s">
        <v>26</v>
      </c>
      <c r="E270" s="11">
        <v>15000</v>
      </c>
      <c r="F270" s="11">
        <v>705000</v>
      </c>
      <c r="G270" s="10"/>
      <c r="H270" s="10"/>
      <c r="I270" s="10"/>
      <c r="J270" s="10"/>
      <c r="K270" s="10"/>
    </row>
    <row r="271" spans="1:11" x14ac:dyDescent="0.25">
      <c r="A271" s="9"/>
      <c r="B271" s="10" t="s">
        <v>169</v>
      </c>
      <c r="C271" s="10">
        <v>47</v>
      </c>
      <c r="D271" s="10" t="s">
        <v>42</v>
      </c>
      <c r="E271" s="11">
        <v>1000</v>
      </c>
      <c r="F271" s="11">
        <v>47000</v>
      </c>
      <c r="G271" s="10"/>
      <c r="H271" s="10"/>
      <c r="I271" s="10"/>
      <c r="J271" s="10"/>
      <c r="K271" s="10"/>
    </row>
    <row r="272" spans="1:11" ht="8.25" customHeight="1" x14ac:dyDescent="0.25">
      <c r="A272" s="9"/>
      <c r="B272" s="10"/>
      <c r="C272" s="10"/>
      <c r="D272" s="10"/>
      <c r="E272" s="11"/>
      <c r="F272" s="11"/>
      <c r="G272" s="10"/>
      <c r="H272" s="10"/>
      <c r="I272" s="10"/>
      <c r="J272" s="10"/>
      <c r="K272" s="10"/>
    </row>
    <row r="273" spans="1:11" x14ac:dyDescent="0.25">
      <c r="A273" s="9">
        <v>525119</v>
      </c>
      <c r="B273" s="10" t="s">
        <v>40</v>
      </c>
      <c r="C273" s="10"/>
      <c r="D273" s="10"/>
      <c r="E273" s="11"/>
      <c r="F273" s="11">
        <v>105750000</v>
      </c>
      <c r="G273" s="12">
        <v>67328000</v>
      </c>
      <c r="H273" s="12">
        <v>0</v>
      </c>
      <c r="I273" s="12">
        <f t="shared" ref="I273" si="41">G273+H273</f>
        <v>67328000</v>
      </c>
      <c r="J273" s="12">
        <f>F273-I273</f>
        <v>38422000</v>
      </c>
      <c r="K273" s="13">
        <f>(I273/F273)</f>
        <v>0.63667139479905432</v>
      </c>
    </row>
    <row r="274" spans="1:11" x14ac:dyDescent="0.25">
      <c r="A274" s="9"/>
      <c r="B274" s="10" t="s">
        <v>164</v>
      </c>
      <c r="C274" s="10"/>
      <c r="D274" s="10"/>
      <c r="E274" s="11"/>
      <c r="F274" s="11">
        <v>105750000</v>
      </c>
      <c r="G274" s="10"/>
      <c r="H274" s="10"/>
      <c r="I274" s="10"/>
      <c r="J274" s="10"/>
      <c r="K274" s="10"/>
    </row>
    <row r="275" spans="1:11" x14ac:dyDescent="0.25">
      <c r="A275" s="9"/>
      <c r="B275" s="10" t="s">
        <v>170</v>
      </c>
      <c r="C275" s="10">
        <v>1410</v>
      </c>
      <c r="D275" s="10" t="s">
        <v>171</v>
      </c>
      <c r="E275" s="11">
        <v>75000</v>
      </c>
      <c r="F275" s="11">
        <v>105750000</v>
      </c>
      <c r="G275" s="10"/>
      <c r="H275" s="10"/>
      <c r="I275" s="10"/>
      <c r="J275" s="10"/>
      <c r="K275" s="10"/>
    </row>
    <row r="276" spans="1:11" ht="8.25" customHeight="1" x14ac:dyDescent="0.25">
      <c r="A276" s="9"/>
      <c r="B276" s="10"/>
      <c r="C276" s="10"/>
      <c r="D276" s="10"/>
      <c r="E276" s="11"/>
      <c r="F276" s="11"/>
      <c r="G276" s="10"/>
      <c r="H276" s="10"/>
      <c r="I276" s="10"/>
      <c r="J276" s="10"/>
      <c r="K276" s="10"/>
    </row>
    <row r="277" spans="1:11" x14ac:dyDescent="0.25">
      <c r="A277" s="9" t="s">
        <v>87</v>
      </c>
      <c r="B277" s="10" t="s">
        <v>88</v>
      </c>
      <c r="C277" s="10"/>
      <c r="D277" s="10"/>
      <c r="E277" s="11"/>
      <c r="F277" s="11">
        <v>400000</v>
      </c>
      <c r="G277" s="10"/>
      <c r="H277" s="10"/>
      <c r="I277" s="10"/>
      <c r="J277" s="10"/>
      <c r="K277" s="10"/>
    </row>
    <row r="278" spans="1:11" x14ac:dyDescent="0.25">
      <c r="A278" s="9">
        <v>525115</v>
      </c>
      <c r="B278" s="10" t="s">
        <v>33</v>
      </c>
      <c r="C278" s="10"/>
      <c r="D278" s="10"/>
      <c r="E278" s="11"/>
      <c r="F278" s="11">
        <v>400000</v>
      </c>
      <c r="G278" s="12">
        <v>0</v>
      </c>
      <c r="H278" s="12">
        <v>0</v>
      </c>
      <c r="I278" s="12">
        <f t="shared" ref="I278" si="42">G278+H278</f>
        <v>0</v>
      </c>
      <c r="J278" s="12">
        <f>F278-I278</f>
        <v>400000</v>
      </c>
      <c r="K278" s="13">
        <f>(I278/F278)</f>
        <v>0</v>
      </c>
    </row>
    <row r="279" spans="1:11" x14ac:dyDescent="0.25">
      <c r="A279" s="9"/>
      <c r="B279" s="10" t="s">
        <v>144</v>
      </c>
      <c r="C279" s="10"/>
      <c r="D279" s="10"/>
      <c r="E279" s="11"/>
      <c r="F279" s="11">
        <v>400000</v>
      </c>
      <c r="G279" s="10"/>
      <c r="H279" s="10"/>
      <c r="I279" s="10"/>
      <c r="J279" s="10"/>
      <c r="K279" s="10"/>
    </row>
    <row r="280" spans="1:11" x14ac:dyDescent="0.25">
      <c r="A280" s="9"/>
      <c r="B280" s="10" t="s">
        <v>160</v>
      </c>
      <c r="C280" s="10">
        <v>2</v>
      </c>
      <c r="D280" s="10" t="s">
        <v>26</v>
      </c>
      <c r="E280" s="11">
        <v>100000</v>
      </c>
      <c r="F280" s="11">
        <v>200000</v>
      </c>
      <c r="G280" s="10"/>
      <c r="H280" s="10"/>
      <c r="I280" s="10"/>
      <c r="J280" s="10"/>
      <c r="K280" s="10"/>
    </row>
    <row r="281" spans="1:11" x14ac:dyDescent="0.25">
      <c r="A281" s="14"/>
      <c r="B281" s="15" t="s">
        <v>172</v>
      </c>
      <c r="C281" s="15">
        <v>2</v>
      </c>
      <c r="D281" s="15" t="s">
        <v>26</v>
      </c>
      <c r="E281" s="16">
        <v>100000</v>
      </c>
      <c r="F281" s="16">
        <v>200000</v>
      </c>
      <c r="G281" s="15"/>
      <c r="H281" s="15"/>
      <c r="I281" s="15"/>
      <c r="J281" s="15"/>
      <c r="K281" s="15"/>
    </row>
    <row r="282" spans="1:11" x14ac:dyDescent="0.25">
      <c r="A282" s="17"/>
      <c r="B282" s="18"/>
      <c r="C282" s="18"/>
      <c r="D282" s="18"/>
      <c r="E282" s="19"/>
      <c r="F282" s="19"/>
      <c r="G282" s="20">
        <f>G233+G234+G239+G246+G262+G268+G273+G278</f>
        <v>899232439</v>
      </c>
      <c r="H282" s="20">
        <f>H233+H239+H246+H262+H268+H273+H278</f>
        <v>146500000</v>
      </c>
      <c r="I282" s="20">
        <f>I233+I234+I239+I246+I262+I268+I273+I278</f>
        <v>1048552439</v>
      </c>
      <c r="J282" s="18"/>
      <c r="K282" s="18"/>
    </row>
    <row r="283" spans="1:11" x14ac:dyDescent="0.25">
      <c r="E283" s="22"/>
      <c r="F283" s="22"/>
    </row>
    <row r="284" spans="1:11" x14ac:dyDescent="0.25">
      <c r="E284" s="22"/>
      <c r="F284" s="22"/>
      <c r="I284" s="28">
        <f>37600000+705000</f>
        <v>38305000</v>
      </c>
    </row>
    <row r="285" spans="1:11" x14ac:dyDescent="0.25">
      <c r="E285" s="22"/>
      <c r="F285" s="22"/>
      <c r="J285" s="119" t="s">
        <v>173</v>
      </c>
      <c r="K285" s="119"/>
    </row>
    <row r="286" spans="1:11" x14ac:dyDescent="0.25">
      <c r="E286" s="22"/>
      <c r="F286" s="22"/>
    </row>
    <row r="287" spans="1:11" x14ac:dyDescent="0.25">
      <c r="E287" s="22"/>
      <c r="F287" s="22"/>
    </row>
    <row r="288" spans="1:11" x14ac:dyDescent="0.25">
      <c r="A288" s="114" t="s">
        <v>3</v>
      </c>
      <c r="B288" s="114" t="s">
        <v>4</v>
      </c>
      <c r="E288" s="22"/>
      <c r="F288" s="118" t="s">
        <v>5</v>
      </c>
      <c r="G288" s="122" t="s">
        <v>6</v>
      </c>
      <c r="H288" s="123"/>
      <c r="I288" s="118" t="s">
        <v>7</v>
      </c>
      <c r="J288" s="118" t="s">
        <v>8</v>
      </c>
      <c r="K288" s="4" t="s">
        <v>9</v>
      </c>
    </row>
    <row r="289" spans="1:11" x14ac:dyDescent="0.25">
      <c r="A289" s="120"/>
      <c r="B289" s="120"/>
      <c r="E289" s="22"/>
      <c r="F289" s="121"/>
      <c r="G289" s="27" t="s">
        <v>10</v>
      </c>
      <c r="H289" s="27" t="s">
        <v>11</v>
      </c>
      <c r="I289" s="121"/>
      <c r="J289" s="121"/>
      <c r="K289" s="23" t="s">
        <v>12</v>
      </c>
    </row>
    <row r="290" spans="1:11" x14ac:dyDescent="0.25">
      <c r="A290" s="6"/>
      <c r="B290" s="7"/>
      <c r="C290" s="7"/>
      <c r="D290" s="7"/>
      <c r="E290" s="8"/>
      <c r="F290" s="8"/>
      <c r="G290" s="24">
        <f>G282</f>
        <v>899232439</v>
      </c>
      <c r="H290" s="24">
        <f>H282</f>
        <v>146500000</v>
      </c>
      <c r="I290" s="24">
        <f>I282</f>
        <v>1048552439</v>
      </c>
      <c r="J290" s="7"/>
      <c r="K290" s="7"/>
    </row>
    <row r="291" spans="1:11" x14ac:dyDescent="0.25">
      <c r="A291" s="9" t="s">
        <v>98</v>
      </c>
      <c r="B291" s="10" t="s">
        <v>99</v>
      </c>
      <c r="C291" s="10"/>
      <c r="D291" s="10"/>
      <c r="E291" s="11"/>
      <c r="F291" s="11">
        <v>21500000</v>
      </c>
      <c r="G291" s="10"/>
      <c r="H291" s="10"/>
      <c r="I291" s="10"/>
      <c r="J291" s="10"/>
      <c r="K291" s="10"/>
    </row>
    <row r="292" spans="1:11" x14ac:dyDescent="0.25">
      <c r="A292" s="9">
        <v>525112</v>
      </c>
      <c r="B292" s="10" t="s">
        <v>23</v>
      </c>
      <c r="C292" s="10"/>
      <c r="D292" s="10"/>
      <c r="E292" s="11"/>
      <c r="F292" s="11">
        <v>1000000</v>
      </c>
      <c r="G292" s="12">
        <v>0</v>
      </c>
      <c r="H292" s="12">
        <v>0</v>
      </c>
      <c r="I292" s="12">
        <f t="shared" ref="I292" si="43">G292+H292</f>
        <v>0</v>
      </c>
      <c r="J292" s="12">
        <f>F292-I292</f>
        <v>1000000</v>
      </c>
      <c r="K292" s="13">
        <f>(I292/F292)</f>
        <v>0</v>
      </c>
    </row>
    <row r="293" spans="1:11" x14ac:dyDescent="0.25">
      <c r="A293" s="9"/>
      <c r="B293" s="10" t="s">
        <v>144</v>
      </c>
      <c r="C293" s="10"/>
      <c r="D293" s="10"/>
      <c r="E293" s="11"/>
      <c r="F293" s="11">
        <v>1000000</v>
      </c>
      <c r="G293" s="10"/>
      <c r="H293" s="10"/>
      <c r="I293" s="10"/>
      <c r="J293" s="10"/>
      <c r="K293" s="10"/>
    </row>
    <row r="294" spans="1:11" x14ac:dyDescent="0.25">
      <c r="A294" s="9"/>
      <c r="B294" s="10" t="s">
        <v>174</v>
      </c>
      <c r="C294" s="10">
        <v>25</v>
      </c>
      <c r="D294" s="10" t="s">
        <v>26</v>
      </c>
      <c r="E294" s="11">
        <v>20000</v>
      </c>
      <c r="F294" s="11">
        <v>500000</v>
      </c>
      <c r="G294" s="10"/>
      <c r="H294" s="10"/>
      <c r="I294" s="10"/>
      <c r="J294" s="10"/>
      <c r="K294" s="10"/>
    </row>
    <row r="295" spans="1:11" x14ac:dyDescent="0.25">
      <c r="A295" s="9"/>
      <c r="B295" s="10" t="s">
        <v>175</v>
      </c>
      <c r="C295" s="10">
        <v>25</v>
      </c>
      <c r="D295" s="10" t="s">
        <v>26</v>
      </c>
      <c r="E295" s="11">
        <v>20000</v>
      </c>
      <c r="F295" s="11">
        <v>500000</v>
      </c>
      <c r="G295" s="10"/>
      <c r="H295" s="10"/>
      <c r="I295" s="10"/>
      <c r="J295" s="10"/>
      <c r="K295" s="10"/>
    </row>
    <row r="296" spans="1:11" x14ac:dyDescent="0.25">
      <c r="A296" s="9"/>
      <c r="B296" s="10"/>
      <c r="C296" s="10"/>
      <c r="D296" s="10"/>
      <c r="E296" s="11"/>
      <c r="F296" s="11"/>
      <c r="G296" s="10"/>
      <c r="H296" s="10"/>
      <c r="I296" s="10"/>
      <c r="J296" s="10"/>
      <c r="K296" s="10"/>
    </row>
    <row r="297" spans="1:11" x14ac:dyDescent="0.25">
      <c r="A297" s="9">
        <v>525113</v>
      </c>
      <c r="B297" s="10" t="s">
        <v>29</v>
      </c>
      <c r="C297" s="10"/>
      <c r="D297" s="10"/>
      <c r="E297" s="11"/>
      <c r="F297" s="11">
        <v>3000000</v>
      </c>
      <c r="G297" s="12">
        <v>2400000</v>
      </c>
      <c r="H297" s="12">
        <v>0</v>
      </c>
      <c r="I297" s="12">
        <f t="shared" ref="I297" si="44">G297+H297</f>
        <v>2400000</v>
      </c>
      <c r="J297" s="12">
        <f>F297-I297</f>
        <v>600000</v>
      </c>
      <c r="K297" s="13">
        <f>(I297/F297)</f>
        <v>0.8</v>
      </c>
    </row>
    <row r="298" spans="1:11" x14ac:dyDescent="0.25">
      <c r="A298" s="9"/>
      <c r="B298" s="10" t="s">
        <v>144</v>
      </c>
      <c r="C298" s="10"/>
      <c r="D298" s="10"/>
      <c r="E298" s="11"/>
      <c r="F298" s="11">
        <v>3000000</v>
      </c>
      <c r="G298" s="10"/>
      <c r="H298" s="10"/>
      <c r="I298" s="10"/>
      <c r="J298" s="10"/>
      <c r="K298" s="10"/>
    </row>
    <row r="299" spans="1:11" x14ac:dyDescent="0.25">
      <c r="A299" s="9"/>
      <c r="B299" s="10" t="s">
        <v>176</v>
      </c>
      <c r="C299" s="10">
        <v>15</v>
      </c>
      <c r="D299" s="10" t="s">
        <v>26</v>
      </c>
      <c r="E299" s="11">
        <v>200000</v>
      </c>
      <c r="F299" s="11">
        <v>3000000</v>
      </c>
      <c r="G299" s="10"/>
      <c r="H299" s="10"/>
      <c r="I299" s="10"/>
      <c r="J299" s="10"/>
      <c r="K299" s="10"/>
    </row>
    <row r="300" spans="1:11" ht="9" customHeight="1" x14ac:dyDescent="0.25">
      <c r="A300" s="9"/>
      <c r="B300" s="10"/>
      <c r="C300" s="10"/>
      <c r="D300" s="10"/>
      <c r="E300" s="11"/>
      <c r="F300" s="11"/>
      <c r="G300" s="10"/>
      <c r="H300" s="10"/>
      <c r="I300" s="10"/>
      <c r="J300" s="10"/>
      <c r="K300" s="10"/>
    </row>
    <row r="301" spans="1:11" x14ac:dyDescent="0.25">
      <c r="A301" s="9">
        <v>525115</v>
      </c>
      <c r="B301" s="10" t="s">
        <v>33</v>
      </c>
      <c r="C301" s="10"/>
      <c r="D301" s="10"/>
      <c r="E301" s="11"/>
      <c r="F301" s="11">
        <v>7500000</v>
      </c>
      <c r="G301" s="12">
        <v>4000000</v>
      </c>
      <c r="H301" s="12">
        <v>0</v>
      </c>
      <c r="I301" s="12">
        <f t="shared" ref="I301" si="45">G301+H301</f>
        <v>4000000</v>
      </c>
      <c r="J301" s="12">
        <f>F301-I301</f>
        <v>3500000</v>
      </c>
      <c r="K301" s="13">
        <f>(I301/F301)</f>
        <v>0.53333333333333333</v>
      </c>
    </row>
    <row r="302" spans="1:11" x14ac:dyDescent="0.25">
      <c r="A302" s="9"/>
      <c r="B302" s="10" t="s">
        <v>144</v>
      </c>
      <c r="C302" s="10"/>
      <c r="D302" s="10"/>
      <c r="E302" s="11"/>
      <c r="F302" s="11">
        <v>7500000</v>
      </c>
      <c r="G302" s="10"/>
      <c r="H302" s="10"/>
      <c r="I302" s="10"/>
      <c r="J302" s="10"/>
      <c r="K302" s="10"/>
    </row>
    <row r="303" spans="1:11" x14ac:dyDescent="0.25">
      <c r="A303" s="9"/>
      <c r="B303" s="10" t="s">
        <v>177</v>
      </c>
      <c r="C303" s="10">
        <v>5</v>
      </c>
      <c r="D303" s="10" t="s">
        <v>26</v>
      </c>
      <c r="E303" s="11">
        <v>150000</v>
      </c>
      <c r="F303" s="11">
        <v>750000</v>
      </c>
      <c r="G303" s="10"/>
      <c r="H303" s="10"/>
      <c r="I303" s="10"/>
      <c r="J303" s="10"/>
      <c r="K303" s="10"/>
    </row>
    <row r="304" spans="1:11" x14ac:dyDescent="0.25">
      <c r="A304" s="9"/>
      <c r="B304" s="10" t="s">
        <v>178</v>
      </c>
      <c r="C304" s="10">
        <v>5</v>
      </c>
      <c r="D304" s="10" t="s">
        <v>26</v>
      </c>
      <c r="E304" s="11">
        <v>150000</v>
      </c>
      <c r="F304" s="11">
        <v>750000</v>
      </c>
      <c r="G304" s="10"/>
      <c r="H304" s="10"/>
      <c r="I304" s="10"/>
      <c r="J304" s="10"/>
      <c r="K304" s="10"/>
    </row>
    <row r="305" spans="1:11" x14ac:dyDescent="0.25">
      <c r="A305" s="9"/>
      <c r="B305" s="10" t="s">
        <v>179</v>
      </c>
      <c r="C305" s="10">
        <v>20</v>
      </c>
      <c r="D305" s="10" t="s">
        <v>26</v>
      </c>
      <c r="E305" s="11">
        <v>150000</v>
      </c>
      <c r="F305" s="11">
        <v>3000000</v>
      </c>
      <c r="G305" s="10"/>
      <c r="H305" s="10"/>
      <c r="I305" s="10"/>
      <c r="J305" s="10"/>
      <c r="K305" s="10"/>
    </row>
    <row r="306" spans="1:11" x14ac:dyDescent="0.25">
      <c r="A306" s="9"/>
      <c r="B306" s="10" t="s">
        <v>180</v>
      </c>
      <c r="C306" s="10">
        <v>20</v>
      </c>
      <c r="D306" s="10" t="s">
        <v>26</v>
      </c>
      <c r="E306" s="11">
        <v>150000</v>
      </c>
      <c r="F306" s="11">
        <v>3000000</v>
      </c>
      <c r="G306" s="10"/>
      <c r="H306" s="10"/>
      <c r="I306" s="10"/>
      <c r="J306" s="10"/>
      <c r="K306" s="10"/>
    </row>
    <row r="307" spans="1:11" ht="10.5" customHeight="1" x14ac:dyDescent="0.25">
      <c r="A307" s="9"/>
      <c r="B307" s="10"/>
      <c r="C307" s="10"/>
      <c r="D307" s="10"/>
      <c r="E307" s="11"/>
      <c r="F307" s="11"/>
      <c r="G307" s="10"/>
      <c r="H307" s="10"/>
      <c r="I307" s="10"/>
      <c r="J307" s="10"/>
      <c r="K307" s="10"/>
    </row>
    <row r="308" spans="1:11" x14ac:dyDescent="0.25">
      <c r="A308" s="9">
        <v>525119</v>
      </c>
      <c r="B308" s="10" t="s">
        <v>40</v>
      </c>
      <c r="C308" s="10"/>
      <c r="D308" s="10"/>
      <c r="E308" s="11"/>
      <c r="F308" s="11">
        <v>10000000</v>
      </c>
      <c r="G308" s="12">
        <v>9155000</v>
      </c>
      <c r="H308" s="12">
        <v>0</v>
      </c>
      <c r="I308" s="12">
        <f t="shared" ref="I308" si="46">G308+H308</f>
        <v>9155000</v>
      </c>
      <c r="J308" s="12">
        <f>F308-I308</f>
        <v>845000</v>
      </c>
      <c r="K308" s="13">
        <f>(I308/F308)</f>
        <v>0.91549999999999998</v>
      </c>
    </row>
    <row r="309" spans="1:11" x14ac:dyDescent="0.25">
      <c r="A309" s="9"/>
      <c r="B309" s="10" t="s">
        <v>164</v>
      </c>
      <c r="C309" s="10"/>
      <c r="D309" s="10"/>
      <c r="E309" s="11"/>
      <c r="F309" s="11">
        <v>10000000</v>
      </c>
      <c r="G309" s="10"/>
      <c r="H309" s="10"/>
      <c r="I309" s="10"/>
      <c r="J309" s="10"/>
      <c r="K309" s="10"/>
    </row>
    <row r="310" spans="1:11" x14ac:dyDescent="0.25">
      <c r="A310" s="9"/>
      <c r="B310" s="10" t="s">
        <v>181</v>
      </c>
      <c r="C310" s="10">
        <v>5</v>
      </c>
      <c r="D310" s="10" t="s">
        <v>166</v>
      </c>
      <c r="E310" s="11">
        <v>2000000</v>
      </c>
      <c r="F310" s="11">
        <v>10000000</v>
      </c>
      <c r="G310" s="10"/>
      <c r="H310" s="10"/>
      <c r="I310" s="10"/>
      <c r="J310" s="10"/>
      <c r="K310" s="10"/>
    </row>
    <row r="311" spans="1:11" ht="9" customHeight="1" x14ac:dyDescent="0.25">
      <c r="A311" s="9"/>
      <c r="B311" s="10"/>
      <c r="C311" s="10"/>
      <c r="D311" s="10"/>
      <c r="E311" s="11"/>
      <c r="F311" s="11"/>
      <c r="G311" s="10"/>
      <c r="H311" s="10"/>
      <c r="I311" s="10"/>
      <c r="J311" s="10"/>
      <c r="K311" s="10"/>
    </row>
    <row r="312" spans="1:11" x14ac:dyDescent="0.25">
      <c r="A312" s="9" t="s">
        <v>135</v>
      </c>
      <c r="B312" s="10" t="s">
        <v>136</v>
      </c>
      <c r="C312" s="10"/>
      <c r="D312" s="10"/>
      <c r="E312" s="11"/>
      <c r="F312" s="11">
        <v>7050000</v>
      </c>
      <c r="G312" s="10"/>
      <c r="H312" s="10"/>
      <c r="I312" s="10"/>
      <c r="J312" s="10"/>
      <c r="K312" s="10"/>
    </row>
    <row r="313" spans="1:11" x14ac:dyDescent="0.25">
      <c r="A313" s="9">
        <v>525112</v>
      </c>
      <c r="B313" s="10" t="s">
        <v>23</v>
      </c>
      <c r="C313" s="10"/>
      <c r="D313" s="10"/>
      <c r="E313" s="11"/>
      <c r="F313" s="11">
        <v>1050000</v>
      </c>
      <c r="G313" s="12">
        <v>0</v>
      </c>
      <c r="H313" s="12">
        <v>0</v>
      </c>
      <c r="I313" s="12">
        <f t="shared" ref="I313" si="47">G313+H313</f>
        <v>0</v>
      </c>
      <c r="J313" s="12">
        <f>F313-I313</f>
        <v>1050000</v>
      </c>
      <c r="K313" s="13">
        <f>(I313/F313)</f>
        <v>0</v>
      </c>
    </row>
    <row r="314" spans="1:11" x14ac:dyDescent="0.25">
      <c r="A314" s="9"/>
      <c r="B314" s="10" t="s">
        <v>144</v>
      </c>
      <c r="C314" s="10"/>
      <c r="D314" s="10"/>
      <c r="E314" s="11"/>
      <c r="F314" s="11">
        <v>1050000</v>
      </c>
      <c r="G314" s="10"/>
      <c r="H314" s="10"/>
      <c r="I314" s="10"/>
      <c r="J314" s="10"/>
      <c r="K314" s="10"/>
    </row>
    <row r="315" spans="1:11" x14ac:dyDescent="0.25">
      <c r="A315" s="9"/>
      <c r="B315" s="10" t="s">
        <v>182</v>
      </c>
      <c r="C315" s="10">
        <v>35</v>
      </c>
      <c r="D315" s="10" t="s">
        <v>26</v>
      </c>
      <c r="E315" s="11">
        <v>15000</v>
      </c>
      <c r="F315" s="11">
        <v>525000</v>
      </c>
      <c r="G315" s="10"/>
      <c r="H315" s="10"/>
      <c r="I315" s="10"/>
      <c r="J315" s="10"/>
      <c r="K315" s="10"/>
    </row>
    <row r="316" spans="1:11" x14ac:dyDescent="0.25">
      <c r="A316" s="9"/>
      <c r="B316" s="10" t="s">
        <v>183</v>
      </c>
      <c r="C316" s="10">
        <v>35</v>
      </c>
      <c r="D316" s="10" t="s">
        <v>26</v>
      </c>
      <c r="E316" s="11">
        <v>15000</v>
      </c>
      <c r="F316" s="11">
        <v>525000</v>
      </c>
      <c r="G316" s="10"/>
      <c r="H316" s="10"/>
      <c r="I316" s="10"/>
      <c r="J316" s="10"/>
      <c r="K316" s="10"/>
    </row>
    <row r="317" spans="1:11" ht="9" customHeight="1" x14ac:dyDescent="0.25">
      <c r="A317" s="9"/>
      <c r="B317" s="10"/>
      <c r="C317" s="10"/>
      <c r="D317" s="10"/>
      <c r="E317" s="11"/>
      <c r="F317" s="11"/>
      <c r="G317" s="10"/>
      <c r="H317" s="10"/>
      <c r="I317" s="10"/>
      <c r="J317" s="10"/>
      <c r="K317" s="10"/>
    </row>
    <row r="318" spans="1:11" x14ac:dyDescent="0.25">
      <c r="A318" s="9">
        <v>525113</v>
      </c>
      <c r="B318" s="10" t="s">
        <v>29</v>
      </c>
      <c r="C318" s="10"/>
      <c r="D318" s="10"/>
      <c r="E318" s="11"/>
      <c r="F318" s="11">
        <v>2000000</v>
      </c>
      <c r="G318" s="12">
        <v>0</v>
      </c>
      <c r="H318" s="12">
        <v>0</v>
      </c>
      <c r="I318" s="12">
        <f t="shared" ref="I318" si="48">G318+H318</f>
        <v>0</v>
      </c>
      <c r="J318" s="12">
        <f>F318-I318</f>
        <v>2000000</v>
      </c>
      <c r="K318" s="13">
        <f>(I318/F318)</f>
        <v>0</v>
      </c>
    </row>
    <row r="319" spans="1:11" x14ac:dyDescent="0.25">
      <c r="A319" s="9"/>
      <c r="B319" s="10" t="s">
        <v>144</v>
      </c>
      <c r="C319" s="10"/>
      <c r="D319" s="10"/>
      <c r="E319" s="11"/>
      <c r="F319" s="11">
        <v>2000000</v>
      </c>
      <c r="G319" s="10"/>
      <c r="H319" s="10"/>
      <c r="I319" s="10"/>
      <c r="J319" s="10"/>
      <c r="K319" s="10"/>
    </row>
    <row r="320" spans="1:11" x14ac:dyDescent="0.25">
      <c r="A320" s="9"/>
      <c r="B320" s="10" t="s">
        <v>184</v>
      </c>
      <c r="C320" s="10">
        <v>10</v>
      </c>
      <c r="D320" s="10" t="s">
        <v>26</v>
      </c>
      <c r="E320" s="11">
        <v>200000</v>
      </c>
      <c r="F320" s="11">
        <v>2000000</v>
      </c>
      <c r="G320" s="10"/>
      <c r="H320" s="10"/>
      <c r="I320" s="10"/>
      <c r="J320" s="10"/>
      <c r="K320" s="10"/>
    </row>
    <row r="321" spans="1:11" ht="8.25" customHeight="1" x14ac:dyDescent="0.25">
      <c r="A321" s="9"/>
      <c r="B321" s="10"/>
      <c r="C321" s="10"/>
      <c r="D321" s="10"/>
      <c r="E321" s="11"/>
      <c r="F321" s="11"/>
      <c r="G321" s="10"/>
      <c r="H321" s="10"/>
      <c r="I321" s="10"/>
      <c r="J321" s="10"/>
      <c r="K321" s="10"/>
    </row>
    <row r="322" spans="1:11" x14ac:dyDescent="0.25">
      <c r="A322" s="9">
        <v>525115</v>
      </c>
      <c r="B322" s="10" t="s">
        <v>33</v>
      </c>
      <c r="C322" s="10"/>
      <c r="D322" s="10"/>
      <c r="E322" s="11"/>
      <c r="F322" s="11">
        <v>4000000</v>
      </c>
      <c r="G322" s="12">
        <v>0</v>
      </c>
      <c r="H322" s="12">
        <v>0</v>
      </c>
      <c r="I322" s="12">
        <f t="shared" ref="I322" si="49">G322+H322</f>
        <v>0</v>
      </c>
      <c r="J322" s="12">
        <f>F322-I322</f>
        <v>4000000</v>
      </c>
      <c r="K322" s="13">
        <f>(I322/F322)</f>
        <v>0</v>
      </c>
    </row>
    <row r="323" spans="1:11" x14ac:dyDescent="0.25">
      <c r="A323" s="9"/>
      <c r="B323" s="10" t="s">
        <v>144</v>
      </c>
      <c r="C323" s="10"/>
      <c r="D323" s="10"/>
      <c r="E323" s="11"/>
      <c r="F323" s="11">
        <v>4000000</v>
      </c>
      <c r="G323" s="10"/>
      <c r="H323" s="10"/>
      <c r="I323" s="10"/>
      <c r="J323" s="10"/>
      <c r="K323" s="10"/>
    </row>
    <row r="324" spans="1:11" x14ac:dyDescent="0.25">
      <c r="A324" s="9"/>
      <c r="B324" s="10" t="s">
        <v>177</v>
      </c>
      <c r="C324" s="10">
        <v>5</v>
      </c>
      <c r="D324" s="10" t="s">
        <v>26</v>
      </c>
      <c r="E324" s="11">
        <v>200000</v>
      </c>
      <c r="F324" s="11">
        <v>1000000</v>
      </c>
      <c r="G324" s="10"/>
      <c r="H324" s="10"/>
      <c r="I324" s="10"/>
      <c r="J324" s="10"/>
      <c r="K324" s="10"/>
    </row>
    <row r="325" spans="1:11" x14ac:dyDescent="0.25">
      <c r="A325" s="9"/>
      <c r="B325" s="10" t="s">
        <v>178</v>
      </c>
      <c r="C325" s="10">
        <v>5</v>
      </c>
      <c r="D325" s="10" t="s">
        <v>26</v>
      </c>
      <c r="E325" s="11">
        <v>200000</v>
      </c>
      <c r="F325" s="11">
        <v>1000000</v>
      </c>
      <c r="G325" s="10"/>
      <c r="H325" s="10"/>
      <c r="I325" s="10"/>
      <c r="J325" s="10"/>
      <c r="K325" s="10"/>
    </row>
    <row r="326" spans="1:11" x14ac:dyDescent="0.25">
      <c r="A326" s="9"/>
      <c r="B326" s="10" t="s">
        <v>185</v>
      </c>
      <c r="C326" s="10">
        <v>5</v>
      </c>
      <c r="D326" s="10" t="s">
        <v>26</v>
      </c>
      <c r="E326" s="11">
        <v>200000</v>
      </c>
      <c r="F326" s="11">
        <v>1000000</v>
      </c>
      <c r="G326" s="10"/>
      <c r="H326" s="10"/>
      <c r="I326" s="10"/>
      <c r="J326" s="10"/>
      <c r="K326" s="10"/>
    </row>
    <row r="327" spans="1:11" x14ac:dyDescent="0.25">
      <c r="A327" s="9"/>
      <c r="B327" s="10" t="s">
        <v>186</v>
      </c>
      <c r="C327" s="10">
        <v>5</v>
      </c>
      <c r="D327" s="10" t="s">
        <v>26</v>
      </c>
      <c r="E327" s="11">
        <v>200000</v>
      </c>
      <c r="F327" s="11">
        <v>1000000</v>
      </c>
      <c r="G327" s="10"/>
      <c r="H327" s="10"/>
      <c r="I327" s="10"/>
      <c r="J327" s="10"/>
      <c r="K327" s="10"/>
    </row>
    <row r="328" spans="1:11" ht="9.75" customHeight="1" x14ac:dyDescent="0.25">
      <c r="A328" s="9"/>
      <c r="B328" s="10"/>
      <c r="C328" s="10"/>
      <c r="D328" s="10"/>
      <c r="E328" s="11"/>
      <c r="F328" s="11"/>
      <c r="G328" s="10"/>
      <c r="H328" s="10"/>
      <c r="I328" s="10"/>
      <c r="J328" s="10"/>
      <c r="K328" s="10"/>
    </row>
    <row r="329" spans="1:11" x14ac:dyDescent="0.25">
      <c r="A329" s="9">
        <v>54</v>
      </c>
      <c r="B329" s="10" t="s">
        <v>187</v>
      </c>
      <c r="C329" s="10"/>
      <c r="D329" s="10"/>
      <c r="E329" s="11"/>
      <c r="F329" s="11">
        <v>242375000</v>
      </c>
      <c r="G329" s="10"/>
      <c r="H329" s="10"/>
      <c r="I329" s="10"/>
      <c r="J329" s="10"/>
      <c r="K329" s="10"/>
    </row>
    <row r="330" spans="1:11" x14ac:dyDescent="0.25">
      <c r="A330" s="9" t="s">
        <v>62</v>
      </c>
      <c r="B330" s="10" t="s">
        <v>63</v>
      </c>
      <c r="C330" s="10"/>
      <c r="D330" s="10"/>
      <c r="E330" s="11"/>
      <c r="F330" s="11">
        <v>108390000</v>
      </c>
      <c r="G330" s="12">
        <v>22390000</v>
      </c>
      <c r="H330" s="12">
        <v>0</v>
      </c>
      <c r="I330" s="12">
        <f t="shared" ref="I330" si="50">G330+H330</f>
        <v>22390000</v>
      </c>
      <c r="J330" s="12">
        <f>F330-I330</f>
        <v>86000000</v>
      </c>
      <c r="K330" s="13">
        <f>(I330/F330)</f>
        <v>0.20656887166712795</v>
      </c>
    </row>
    <row r="331" spans="1:11" x14ac:dyDescent="0.25">
      <c r="A331" s="9">
        <v>525113</v>
      </c>
      <c r="B331" s="10" t="s">
        <v>29</v>
      </c>
      <c r="C331" s="10"/>
      <c r="D331" s="10"/>
      <c r="E331" s="11"/>
      <c r="F331" s="11">
        <v>102590000</v>
      </c>
      <c r="G331" s="10"/>
      <c r="H331" s="10"/>
      <c r="I331" s="10"/>
      <c r="J331" s="10"/>
      <c r="K331" s="10"/>
    </row>
    <row r="332" spans="1:11" x14ac:dyDescent="0.25">
      <c r="A332" s="9"/>
      <c r="B332" s="10" t="s">
        <v>188</v>
      </c>
      <c r="C332" s="10"/>
      <c r="D332" s="10"/>
      <c r="E332" s="11"/>
      <c r="F332" s="11">
        <v>9250000</v>
      </c>
      <c r="G332" s="10"/>
      <c r="H332" s="10"/>
      <c r="I332" s="10"/>
      <c r="J332" s="10"/>
      <c r="K332" s="10"/>
    </row>
    <row r="333" spans="1:11" x14ac:dyDescent="0.25">
      <c r="A333" s="9"/>
      <c r="B333" s="10" t="s">
        <v>189</v>
      </c>
      <c r="C333" s="10">
        <v>10</v>
      </c>
      <c r="D333" s="10" t="s">
        <v>26</v>
      </c>
      <c r="E333" s="11">
        <v>400000</v>
      </c>
      <c r="F333" s="11">
        <v>4000000</v>
      </c>
      <c r="G333" s="10"/>
      <c r="H333" s="10"/>
      <c r="I333" s="10"/>
      <c r="J333" s="10"/>
      <c r="K333" s="10"/>
    </row>
    <row r="334" spans="1:11" x14ac:dyDescent="0.25">
      <c r="A334" s="9"/>
      <c r="B334" s="10" t="s">
        <v>190</v>
      </c>
      <c r="C334" s="10">
        <v>30</v>
      </c>
      <c r="D334" s="10" t="s">
        <v>26</v>
      </c>
      <c r="E334" s="11">
        <v>75000</v>
      </c>
      <c r="F334" s="11">
        <v>2250000</v>
      </c>
      <c r="G334" s="10"/>
      <c r="H334" s="10"/>
      <c r="I334" s="10"/>
      <c r="J334" s="10"/>
      <c r="K334" s="10"/>
    </row>
    <row r="335" spans="1:11" x14ac:dyDescent="0.25">
      <c r="A335" s="9"/>
      <c r="B335" s="10" t="s">
        <v>191</v>
      </c>
      <c r="C335" s="10">
        <v>30</v>
      </c>
      <c r="D335" s="10" t="s">
        <v>26</v>
      </c>
      <c r="E335" s="11">
        <v>100000</v>
      </c>
      <c r="F335" s="11">
        <v>3000000</v>
      </c>
      <c r="G335" s="10"/>
      <c r="H335" s="10"/>
      <c r="I335" s="10"/>
      <c r="J335" s="10"/>
      <c r="K335" s="10"/>
    </row>
    <row r="336" spans="1:11" ht="9.75" customHeight="1" x14ac:dyDescent="0.25">
      <c r="A336" s="9"/>
      <c r="B336" s="10"/>
      <c r="C336" s="10"/>
      <c r="D336" s="10"/>
      <c r="E336" s="11"/>
      <c r="F336" s="11"/>
      <c r="G336" s="10"/>
      <c r="H336" s="10"/>
      <c r="I336" s="10"/>
      <c r="J336" s="10"/>
      <c r="K336" s="10"/>
    </row>
    <row r="337" spans="1:11" x14ac:dyDescent="0.25">
      <c r="A337" s="9"/>
      <c r="B337" s="10" t="s">
        <v>192</v>
      </c>
      <c r="C337" s="10"/>
      <c r="D337" s="10"/>
      <c r="E337" s="11"/>
      <c r="F337" s="11">
        <v>93340000</v>
      </c>
      <c r="G337" s="10"/>
      <c r="H337" s="10"/>
      <c r="I337" s="10"/>
      <c r="J337" s="10"/>
      <c r="K337" s="10"/>
    </row>
    <row r="338" spans="1:11" x14ac:dyDescent="0.25">
      <c r="A338" s="9"/>
      <c r="B338" s="10" t="s">
        <v>193</v>
      </c>
      <c r="C338" s="10">
        <v>54</v>
      </c>
      <c r="D338" s="10" t="s">
        <v>26</v>
      </c>
      <c r="E338" s="11">
        <v>230000</v>
      </c>
      <c r="F338" s="11">
        <v>12420000</v>
      </c>
      <c r="G338" s="12">
        <v>1800000</v>
      </c>
      <c r="H338" s="12">
        <v>0</v>
      </c>
      <c r="I338" s="12">
        <f t="shared" ref="I338:I340" si="51">G338+H338</f>
        <v>1800000</v>
      </c>
      <c r="J338" s="12">
        <f t="shared" ref="J338:J340" si="52">F338-I338</f>
        <v>10620000</v>
      </c>
      <c r="K338" s="10"/>
    </row>
    <row r="339" spans="1:11" x14ac:dyDescent="0.25">
      <c r="A339" s="9"/>
      <c r="B339" s="10" t="s">
        <v>194</v>
      </c>
      <c r="C339" s="10">
        <v>2312</v>
      </c>
      <c r="D339" s="10" t="s">
        <v>26</v>
      </c>
      <c r="E339" s="11">
        <v>10000</v>
      </c>
      <c r="F339" s="11">
        <v>23120000</v>
      </c>
      <c r="G339" s="12">
        <v>5640000</v>
      </c>
      <c r="H339" s="12">
        <v>0</v>
      </c>
      <c r="I339" s="12">
        <f t="shared" si="51"/>
        <v>5640000</v>
      </c>
      <c r="J339" s="12">
        <f t="shared" si="52"/>
        <v>17480000</v>
      </c>
      <c r="K339" s="10"/>
    </row>
    <row r="340" spans="1:11" x14ac:dyDescent="0.25">
      <c r="A340" s="29"/>
      <c r="B340" s="30" t="s">
        <v>195</v>
      </c>
      <c r="C340" s="30">
        <v>2312</v>
      </c>
      <c r="D340" s="30" t="s">
        <v>26</v>
      </c>
      <c r="E340" s="31">
        <v>25000</v>
      </c>
      <c r="F340" s="31">
        <v>57800000</v>
      </c>
      <c r="G340" s="32">
        <v>0</v>
      </c>
      <c r="H340" s="32">
        <v>0</v>
      </c>
      <c r="I340" s="32">
        <f t="shared" si="51"/>
        <v>0</v>
      </c>
      <c r="J340" s="32">
        <f t="shared" si="52"/>
        <v>57800000</v>
      </c>
      <c r="K340" s="30"/>
    </row>
    <row r="341" spans="1:11" x14ac:dyDescent="0.25">
      <c r="A341" s="17"/>
      <c r="B341" s="18"/>
      <c r="C341" s="18"/>
      <c r="D341" s="18"/>
      <c r="E341" s="19"/>
      <c r="F341" s="19"/>
      <c r="G341" s="20">
        <f>G290+G292+G297+G301+G308+G313+G318+G322+G330</f>
        <v>937177439</v>
      </c>
      <c r="H341" s="20">
        <f>H290+H292+H297+H301+H308+H313+H318+H322+H330</f>
        <v>146500000</v>
      </c>
      <c r="I341" s="20">
        <f>I290+I292+I297+I301+I308+I313+I318+I322+I330</f>
        <v>1086497439</v>
      </c>
      <c r="J341" s="18"/>
      <c r="K341" s="18"/>
    </row>
    <row r="342" spans="1:11" x14ac:dyDescent="0.25">
      <c r="E342" s="22"/>
      <c r="F342" s="22"/>
    </row>
    <row r="343" spans="1:11" x14ac:dyDescent="0.25">
      <c r="E343" s="22"/>
      <c r="F343" s="22"/>
      <c r="J343" s="119" t="s">
        <v>196</v>
      </c>
      <c r="K343" s="119"/>
    </row>
    <row r="344" spans="1:11" x14ac:dyDescent="0.25">
      <c r="E344" s="22"/>
      <c r="F344" s="22"/>
    </row>
    <row r="345" spans="1:11" x14ac:dyDescent="0.25">
      <c r="A345" s="114" t="s">
        <v>3</v>
      </c>
      <c r="B345" s="114" t="s">
        <v>4</v>
      </c>
      <c r="E345" s="22"/>
      <c r="F345" s="118" t="s">
        <v>5</v>
      </c>
      <c r="G345" s="122" t="s">
        <v>6</v>
      </c>
      <c r="H345" s="123"/>
      <c r="I345" s="118" t="s">
        <v>7</v>
      </c>
      <c r="J345" s="118" t="s">
        <v>8</v>
      </c>
      <c r="K345" s="4" t="s">
        <v>9</v>
      </c>
    </row>
    <row r="346" spans="1:11" x14ac:dyDescent="0.25">
      <c r="A346" s="120"/>
      <c r="B346" s="120"/>
      <c r="E346" s="22"/>
      <c r="F346" s="121"/>
      <c r="G346" s="27" t="s">
        <v>10</v>
      </c>
      <c r="H346" s="27" t="s">
        <v>11</v>
      </c>
      <c r="I346" s="121"/>
      <c r="J346" s="121"/>
      <c r="K346" s="23" t="s">
        <v>12</v>
      </c>
    </row>
    <row r="347" spans="1:11" x14ac:dyDescent="0.25">
      <c r="A347" s="6"/>
      <c r="B347" s="7"/>
      <c r="C347" s="7"/>
      <c r="D347" s="7"/>
      <c r="E347" s="8"/>
      <c r="F347" s="8"/>
      <c r="G347" s="24">
        <f>G341</f>
        <v>937177439</v>
      </c>
      <c r="H347" s="24">
        <f>H341</f>
        <v>146500000</v>
      </c>
      <c r="I347" s="24">
        <f>I341</f>
        <v>1086497439</v>
      </c>
      <c r="J347" s="7"/>
      <c r="K347" s="7"/>
    </row>
    <row r="348" spans="1:11" x14ac:dyDescent="0.25">
      <c r="A348" s="9">
        <v>525115</v>
      </c>
      <c r="B348" s="10" t="s">
        <v>33</v>
      </c>
      <c r="C348" s="10"/>
      <c r="D348" s="10"/>
      <c r="E348" s="11"/>
      <c r="F348" s="11">
        <v>5800000</v>
      </c>
      <c r="G348" s="12">
        <v>4000000</v>
      </c>
      <c r="H348" s="12">
        <v>0</v>
      </c>
      <c r="I348" s="12">
        <f t="shared" ref="I348" si="53">G348+H348</f>
        <v>4000000</v>
      </c>
      <c r="J348" s="12">
        <f>F348-I348</f>
        <v>1800000</v>
      </c>
      <c r="K348" s="13">
        <f>(I348/F348)</f>
        <v>0.68965517241379315</v>
      </c>
    </row>
    <row r="349" spans="1:11" x14ac:dyDescent="0.25">
      <c r="A349" s="9"/>
      <c r="B349" s="10" t="s">
        <v>188</v>
      </c>
      <c r="C349" s="10"/>
      <c r="D349" s="10"/>
      <c r="E349" s="11"/>
      <c r="F349" s="11">
        <v>4000000</v>
      </c>
      <c r="G349" s="10"/>
      <c r="H349" s="10"/>
      <c r="I349" s="10"/>
      <c r="J349" s="10"/>
      <c r="K349" s="10"/>
    </row>
    <row r="350" spans="1:11" x14ac:dyDescent="0.25">
      <c r="A350" s="9"/>
      <c r="B350" s="10" t="s">
        <v>197</v>
      </c>
      <c r="C350" s="10">
        <v>20</v>
      </c>
      <c r="D350" s="10" t="s">
        <v>26</v>
      </c>
      <c r="E350" s="11">
        <v>100000</v>
      </c>
      <c r="F350" s="11">
        <v>2000000</v>
      </c>
      <c r="G350" s="10"/>
      <c r="H350" s="10"/>
      <c r="I350" s="10"/>
      <c r="J350" s="10"/>
      <c r="K350" s="10"/>
    </row>
    <row r="351" spans="1:11" x14ac:dyDescent="0.25">
      <c r="A351" s="9"/>
      <c r="B351" s="10" t="s">
        <v>198</v>
      </c>
      <c r="C351" s="10">
        <v>20</v>
      </c>
      <c r="D351" s="10" t="s">
        <v>26</v>
      </c>
      <c r="E351" s="11">
        <v>100000</v>
      </c>
      <c r="F351" s="11">
        <v>2000000</v>
      </c>
      <c r="G351" s="10"/>
      <c r="H351" s="10"/>
      <c r="I351" s="10"/>
      <c r="J351" s="10"/>
      <c r="K351" s="10"/>
    </row>
    <row r="352" spans="1:11" x14ac:dyDescent="0.25">
      <c r="A352" s="9"/>
      <c r="B352" s="10" t="s">
        <v>192</v>
      </c>
      <c r="C352" s="10"/>
      <c r="D352" s="10"/>
      <c r="E352" s="11"/>
      <c r="F352" s="11">
        <v>1800000</v>
      </c>
      <c r="G352" s="10"/>
      <c r="H352" s="10"/>
      <c r="I352" s="10"/>
      <c r="J352" s="10"/>
      <c r="K352" s="10"/>
    </row>
    <row r="353" spans="1:11" x14ac:dyDescent="0.25">
      <c r="A353" s="9"/>
      <c r="B353" s="10" t="s">
        <v>199</v>
      </c>
      <c r="C353" s="10">
        <v>18</v>
      </c>
      <c r="D353" s="10" t="s">
        <v>26</v>
      </c>
      <c r="E353" s="11">
        <v>100000</v>
      </c>
      <c r="F353" s="11">
        <v>1800000</v>
      </c>
      <c r="G353" s="10"/>
      <c r="H353" s="10"/>
      <c r="I353" s="10"/>
      <c r="J353" s="10"/>
      <c r="K353" s="10"/>
    </row>
    <row r="354" spans="1:11" ht="9.75" customHeight="1" x14ac:dyDescent="0.25">
      <c r="A354" s="9"/>
      <c r="B354" s="10"/>
      <c r="C354" s="10"/>
      <c r="D354" s="10"/>
      <c r="E354" s="11"/>
      <c r="F354" s="11"/>
      <c r="G354" s="10"/>
      <c r="H354" s="10"/>
      <c r="I354" s="10"/>
      <c r="J354" s="10"/>
      <c r="K354" s="10"/>
    </row>
    <row r="355" spans="1:11" x14ac:dyDescent="0.25">
      <c r="A355" s="9" t="s">
        <v>77</v>
      </c>
      <c r="B355" s="10" t="s">
        <v>78</v>
      </c>
      <c r="C355" s="10"/>
      <c r="D355" s="10"/>
      <c r="E355" s="11"/>
      <c r="F355" s="11">
        <v>83935000</v>
      </c>
      <c r="G355" s="10"/>
      <c r="H355" s="10"/>
      <c r="I355" s="10"/>
      <c r="J355" s="10"/>
      <c r="K355" s="10"/>
    </row>
    <row r="356" spans="1:11" x14ac:dyDescent="0.25">
      <c r="A356" s="9">
        <v>525112</v>
      </c>
      <c r="B356" s="10" t="s">
        <v>23</v>
      </c>
      <c r="C356" s="10"/>
      <c r="D356" s="10"/>
      <c r="E356" s="11"/>
      <c r="F356" s="11">
        <v>2115000</v>
      </c>
      <c r="G356" s="12">
        <v>0</v>
      </c>
      <c r="H356" s="12">
        <v>0</v>
      </c>
      <c r="I356" s="12">
        <f t="shared" ref="I356" si="54">G356+H356</f>
        <v>0</v>
      </c>
      <c r="J356" s="12">
        <f>F356-I356</f>
        <v>2115000</v>
      </c>
      <c r="K356" s="13">
        <f>(I356/F356)</f>
        <v>0</v>
      </c>
    </row>
    <row r="357" spans="1:11" x14ac:dyDescent="0.25">
      <c r="A357" s="9"/>
      <c r="B357" s="10" t="s">
        <v>188</v>
      </c>
      <c r="C357" s="10"/>
      <c r="D357" s="10"/>
      <c r="E357" s="11"/>
      <c r="F357" s="11">
        <v>2115000</v>
      </c>
      <c r="G357" s="10"/>
      <c r="H357" s="10"/>
      <c r="I357" s="10"/>
      <c r="J357" s="10"/>
      <c r="K357" s="10"/>
    </row>
    <row r="358" spans="1:11" x14ac:dyDescent="0.25">
      <c r="A358" s="9"/>
      <c r="B358" s="10" t="s">
        <v>200</v>
      </c>
      <c r="C358" s="10">
        <v>141</v>
      </c>
      <c r="D358" s="10" t="s">
        <v>26</v>
      </c>
      <c r="E358" s="11">
        <v>15000</v>
      </c>
      <c r="F358" s="11">
        <v>2115000</v>
      </c>
      <c r="G358" s="10"/>
      <c r="H358" s="10"/>
      <c r="I358" s="10"/>
      <c r="J358" s="10"/>
      <c r="K358" s="10"/>
    </row>
    <row r="359" spans="1:11" ht="10.5" customHeight="1" x14ac:dyDescent="0.25">
      <c r="A359" s="9"/>
      <c r="B359" s="10"/>
      <c r="C359" s="10"/>
      <c r="D359" s="10"/>
      <c r="E359" s="11"/>
      <c r="F359" s="11"/>
      <c r="G359" s="10"/>
      <c r="H359" s="10"/>
      <c r="I359" s="10"/>
      <c r="J359" s="10"/>
      <c r="K359" s="10"/>
    </row>
    <row r="360" spans="1:11" x14ac:dyDescent="0.25">
      <c r="A360" s="9">
        <v>525113</v>
      </c>
      <c r="B360" s="10" t="s">
        <v>29</v>
      </c>
      <c r="C360" s="10"/>
      <c r="D360" s="10"/>
      <c r="E360" s="11"/>
      <c r="F360" s="11">
        <v>78820000</v>
      </c>
      <c r="G360" s="12">
        <v>7070000</v>
      </c>
      <c r="H360" s="12">
        <v>0</v>
      </c>
      <c r="I360" s="12">
        <f t="shared" ref="I360" si="55">G360+H360</f>
        <v>7070000</v>
      </c>
      <c r="J360" s="12">
        <f>F360-I360</f>
        <v>71750000</v>
      </c>
      <c r="K360" s="13">
        <f>(I360/F360)</f>
        <v>8.9698046181172289E-2</v>
      </c>
    </row>
    <row r="361" spans="1:11" x14ac:dyDescent="0.25">
      <c r="A361" s="9"/>
      <c r="B361" s="10" t="s">
        <v>192</v>
      </c>
      <c r="C361" s="10"/>
      <c r="D361" s="10"/>
      <c r="E361" s="11"/>
      <c r="F361" s="11">
        <v>78820000</v>
      </c>
      <c r="G361" s="10"/>
      <c r="H361" s="10"/>
      <c r="I361" s="10"/>
      <c r="J361" s="10"/>
      <c r="K361" s="10"/>
    </row>
    <row r="362" spans="1:11" x14ac:dyDescent="0.25">
      <c r="A362" s="9"/>
      <c r="B362" s="10" t="s">
        <v>201</v>
      </c>
      <c r="C362" s="10">
        <v>30</v>
      </c>
      <c r="D362" s="10" t="s">
        <v>26</v>
      </c>
      <c r="E362" s="11">
        <v>230000</v>
      </c>
      <c r="F362" s="11">
        <v>6900000</v>
      </c>
      <c r="G362" s="12">
        <v>1650000</v>
      </c>
      <c r="H362" s="12">
        <v>0</v>
      </c>
      <c r="I362" s="12">
        <f t="shared" ref="I362:I363" si="56">G362+H362</f>
        <v>1650000</v>
      </c>
      <c r="J362" s="12">
        <f t="shared" ref="J362:J363" si="57">F362-I362</f>
        <v>5250000</v>
      </c>
      <c r="K362" s="10"/>
    </row>
    <row r="363" spans="1:11" x14ac:dyDescent="0.25">
      <c r="A363" s="9"/>
      <c r="B363" s="10" t="s">
        <v>202</v>
      </c>
      <c r="C363" s="10">
        <v>1812</v>
      </c>
      <c r="D363" s="10" t="s">
        <v>26</v>
      </c>
      <c r="E363" s="11">
        <v>10000</v>
      </c>
      <c r="F363" s="11">
        <v>18120000</v>
      </c>
      <c r="G363" s="12">
        <v>5420000</v>
      </c>
      <c r="H363" s="12">
        <v>0</v>
      </c>
      <c r="I363" s="12">
        <f t="shared" si="56"/>
        <v>5420000</v>
      </c>
      <c r="J363" s="12">
        <f t="shared" si="57"/>
        <v>12700000</v>
      </c>
      <c r="K363" s="10"/>
    </row>
    <row r="364" spans="1:11" x14ac:dyDescent="0.25">
      <c r="A364" s="9"/>
      <c r="B364" s="10" t="s">
        <v>203</v>
      </c>
      <c r="C364" s="10">
        <v>700</v>
      </c>
      <c r="D364" s="10" t="s">
        <v>26</v>
      </c>
      <c r="E364" s="11">
        <v>25000</v>
      </c>
      <c r="F364" s="11">
        <v>17500000</v>
      </c>
      <c r="G364" s="10"/>
      <c r="H364" s="10"/>
      <c r="I364" s="10"/>
      <c r="J364" s="10"/>
      <c r="K364" s="10"/>
    </row>
    <row r="365" spans="1:11" x14ac:dyDescent="0.25">
      <c r="A365" s="9"/>
      <c r="B365" s="10" t="s">
        <v>204</v>
      </c>
      <c r="C365" s="10">
        <v>700</v>
      </c>
      <c r="D365" s="10" t="s">
        <v>26</v>
      </c>
      <c r="E365" s="11">
        <v>25000</v>
      </c>
      <c r="F365" s="11">
        <v>17500000</v>
      </c>
      <c r="G365" s="10"/>
      <c r="H365" s="10"/>
      <c r="I365" s="10"/>
      <c r="J365" s="10"/>
      <c r="K365" s="10"/>
    </row>
    <row r="366" spans="1:11" x14ac:dyDescent="0.25">
      <c r="A366" s="9"/>
      <c r="B366" s="10" t="s">
        <v>205</v>
      </c>
      <c r="C366" s="10">
        <v>752</v>
      </c>
      <c r="D366" s="10" t="s">
        <v>26</v>
      </c>
      <c r="E366" s="11">
        <v>25000</v>
      </c>
      <c r="F366" s="11">
        <v>18800000</v>
      </c>
      <c r="G366" s="10"/>
      <c r="H366" s="10"/>
      <c r="I366" s="10"/>
      <c r="J366" s="10"/>
      <c r="K366" s="10"/>
    </row>
    <row r="367" spans="1:11" ht="10.5" customHeight="1" x14ac:dyDescent="0.25">
      <c r="A367" s="9"/>
      <c r="B367" s="10"/>
      <c r="C367" s="10"/>
      <c r="D367" s="10"/>
      <c r="E367" s="11"/>
      <c r="F367" s="11"/>
      <c r="G367" s="10"/>
      <c r="H367" s="10"/>
      <c r="I367" s="10"/>
      <c r="J367" s="10"/>
      <c r="K367" s="10"/>
    </row>
    <row r="368" spans="1:11" x14ac:dyDescent="0.25">
      <c r="A368" s="9">
        <v>525115</v>
      </c>
      <c r="B368" s="10" t="s">
        <v>33</v>
      </c>
      <c r="C368" s="10"/>
      <c r="D368" s="10"/>
      <c r="E368" s="11"/>
      <c r="F368" s="11">
        <v>3000000</v>
      </c>
      <c r="G368" s="12">
        <v>0</v>
      </c>
      <c r="H368" s="12">
        <v>0</v>
      </c>
      <c r="I368" s="12">
        <f t="shared" ref="I368" si="58">G368+H368</f>
        <v>0</v>
      </c>
      <c r="J368" s="12">
        <f>F368-I368</f>
        <v>3000000</v>
      </c>
      <c r="K368" s="13">
        <f>(I368/F368)</f>
        <v>0</v>
      </c>
    </row>
    <row r="369" spans="1:11" x14ac:dyDescent="0.25">
      <c r="A369" s="9"/>
      <c r="B369" s="10" t="s">
        <v>188</v>
      </c>
      <c r="C369" s="10"/>
      <c r="D369" s="10"/>
      <c r="E369" s="11"/>
      <c r="F369" s="11">
        <v>2000000</v>
      </c>
      <c r="G369" s="10"/>
      <c r="H369" s="10"/>
      <c r="I369" s="10"/>
      <c r="J369" s="10"/>
      <c r="K369" s="10"/>
    </row>
    <row r="370" spans="1:11" x14ac:dyDescent="0.25">
      <c r="A370" s="9"/>
      <c r="B370" s="10" t="s">
        <v>197</v>
      </c>
      <c r="C370" s="10">
        <v>20</v>
      </c>
      <c r="D370" s="10" t="s">
        <v>26</v>
      </c>
      <c r="E370" s="11">
        <v>100000</v>
      </c>
      <c r="F370" s="11">
        <v>2000000</v>
      </c>
      <c r="G370" s="10"/>
      <c r="H370" s="10"/>
      <c r="I370" s="10"/>
      <c r="J370" s="10"/>
      <c r="K370" s="10"/>
    </row>
    <row r="371" spans="1:11" x14ac:dyDescent="0.25">
      <c r="A371" s="9"/>
      <c r="B371" s="10" t="s">
        <v>192</v>
      </c>
      <c r="C371" s="10"/>
      <c r="D371" s="10"/>
      <c r="E371" s="11"/>
      <c r="F371" s="11">
        <v>1000000</v>
      </c>
      <c r="G371" s="10"/>
      <c r="H371" s="10"/>
      <c r="I371" s="10"/>
      <c r="J371" s="10"/>
      <c r="K371" s="10"/>
    </row>
    <row r="372" spans="1:11" x14ac:dyDescent="0.25">
      <c r="A372" s="9"/>
      <c r="B372" s="10" t="s">
        <v>206</v>
      </c>
      <c r="C372" s="10">
        <v>2</v>
      </c>
      <c r="D372" s="10" t="s">
        <v>26</v>
      </c>
      <c r="E372" s="11">
        <v>100000</v>
      </c>
      <c r="F372" s="11">
        <v>200000</v>
      </c>
      <c r="G372" s="10"/>
      <c r="H372" s="10"/>
      <c r="I372" s="10"/>
      <c r="J372" s="10"/>
      <c r="K372" s="10"/>
    </row>
    <row r="373" spans="1:11" x14ac:dyDescent="0.25">
      <c r="A373" s="9"/>
      <c r="B373" s="10" t="s">
        <v>207</v>
      </c>
      <c r="C373" s="10">
        <v>4</v>
      </c>
      <c r="D373" s="10" t="s">
        <v>26</v>
      </c>
      <c r="E373" s="11">
        <v>100000</v>
      </c>
      <c r="F373" s="11">
        <v>400000</v>
      </c>
      <c r="G373" s="10"/>
      <c r="H373" s="10"/>
      <c r="I373" s="10"/>
      <c r="J373" s="10"/>
      <c r="K373" s="10"/>
    </row>
    <row r="374" spans="1:11" x14ac:dyDescent="0.25">
      <c r="A374" s="9"/>
      <c r="B374" s="10" t="s">
        <v>208</v>
      </c>
      <c r="C374" s="10">
        <v>4</v>
      </c>
      <c r="D374" s="10" t="s">
        <v>26</v>
      </c>
      <c r="E374" s="11">
        <v>100000</v>
      </c>
      <c r="F374" s="11">
        <v>400000</v>
      </c>
      <c r="G374" s="10"/>
      <c r="H374" s="10"/>
      <c r="I374" s="10"/>
      <c r="J374" s="10"/>
      <c r="K374" s="10"/>
    </row>
    <row r="375" spans="1:11" ht="9.75" customHeight="1" x14ac:dyDescent="0.25">
      <c r="A375" s="9"/>
      <c r="B375" s="10"/>
      <c r="C375" s="10"/>
      <c r="D375" s="10"/>
      <c r="E375" s="11"/>
      <c r="F375" s="11"/>
      <c r="G375" s="10"/>
      <c r="H375" s="10"/>
      <c r="I375" s="10"/>
      <c r="J375" s="10"/>
      <c r="K375" s="10"/>
    </row>
    <row r="376" spans="1:11" x14ac:dyDescent="0.25">
      <c r="A376" s="9" t="s">
        <v>87</v>
      </c>
      <c r="B376" s="10" t="s">
        <v>88</v>
      </c>
      <c r="C376" s="10"/>
      <c r="D376" s="10"/>
      <c r="E376" s="11"/>
      <c r="F376" s="11">
        <v>50050000</v>
      </c>
      <c r="G376" s="10"/>
      <c r="H376" s="10"/>
      <c r="I376" s="10"/>
      <c r="J376" s="10"/>
      <c r="K376" s="10"/>
    </row>
    <row r="377" spans="1:11" x14ac:dyDescent="0.25">
      <c r="A377" s="9">
        <v>525113</v>
      </c>
      <c r="B377" s="10" t="s">
        <v>29</v>
      </c>
      <c r="C377" s="10"/>
      <c r="D377" s="10"/>
      <c r="E377" s="11"/>
      <c r="F377" s="11">
        <v>50050000</v>
      </c>
      <c r="G377" s="12">
        <v>3660000</v>
      </c>
      <c r="H377" s="12">
        <v>0</v>
      </c>
      <c r="I377" s="12">
        <f t="shared" ref="I377" si="59">G377+H377</f>
        <v>3660000</v>
      </c>
      <c r="J377" s="12">
        <f>F377-I377</f>
        <v>46390000</v>
      </c>
      <c r="K377" s="13">
        <f>(I377/F377)</f>
        <v>7.3126873126873132E-2</v>
      </c>
    </row>
    <row r="378" spans="1:11" x14ac:dyDescent="0.25">
      <c r="A378" s="9"/>
      <c r="B378" s="10" t="s">
        <v>192</v>
      </c>
      <c r="C378" s="10"/>
      <c r="D378" s="10"/>
      <c r="E378" s="11"/>
      <c r="F378" s="11">
        <v>50050000</v>
      </c>
      <c r="G378" s="10"/>
      <c r="H378" s="10"/>
      <c r="I378" s="10"/>
      <c r="J378" s="10"/>
      <c r="K378" s="10"/>
    </row>
    <row r="379" spans="1:11" x14ac:dyDescent="0.25">
      <c r="A379" s="9"/>
      <c r="B379" s="10" t="s">
        <v>209</v>
      </c>
      <c r="C379" s="10">
        <v>24</v>
      </c>
      <c r="D379" s="10" t="s">
        <v>26</v>
      </c>
      <c r="E379" s="11">
        <v>230000</v>
      </c>
      <c r="F379" s="11">
        <v>5520000</v>
      </c>
      <c r="G379" s="12">
        <v>900000</v>
      </c>
      <c r="H379" s="12">
        <v>0</v>
      </c>
      <c r="I379" s="12">
        <f t="shared" ref="I379:I380" si="60">G379+H379</f>
        <v>900000</v>
      </c>
      <c r="J379" s="12">
        <f t="shared" ref="J379:J380" si="61">F379-I379</f>
        <v>4620000</v>
      </c>
      <c r="K379" s="10"/>
    </row>
    <row r="380" spans="1:11" x14ac:dyDescent="0.25">
      <c r="A380" s="9"/>
      <c r="B380" s="10" t="s">
        <v>210</v>
      </c>
      <c r="C380" s="10">
        <v>1168</v>
      </c>
      <c r="D380" s="10" t="s">
        <v>26</v>
      </c>
      <c r="E380" s="11">
        <v>10000</v>
      </c>
      <c r="F380" s="11">
        <v>11680000</v>
      </c>
      <c r="G380" s="12">
        <v>2760000</v>
      </c>
      <c r="H380" s="12">
        <v>0</v>
      </c>
      <c r="I380" s="12">
        <f t="shared" si="60"/>
        <v>2760000</v>
      </c>
      <c r="J380" s="12">
        <f t="shared" si="61"/>
        <v>8920000</v>
      </c>
      <c r="K380" s="10"/>
    </row>
    <row r="381" spans="1:11" x14ac:dyDescent="0.25">
      <c r="A381" s="14"/>
      <c r="B381" s="15" t="s">
        <v>211</v>
      </c>
      <c r="C381" s="15">
        <v>1314</v>
      </c>
      <c r="D381" s="15" t="s">
        <v>26</v>
      </c>
      <c r="E381" s="16">
        <v>25000</v>
      </c>
      <c r="F381" s="16">
        <v>32850000</v>
      </c>
      <c r="G381" s="15"/>
      <c r="H381" s="15"/>
      <c r="I381" s="15"/>
      <c r="J381" s="15"/>
      <c r="K381" s="15"/>
    </row>
    <row r="382" spans="1:11" x14ac:dyDescent="0.25">
      <c r="A382" s="17"/>
      <c r="B382" s="18"/>
      <c r="C382" s="18"/>
      <c r="D382" s="18"/>
      <c r="E382" s="33"/>
      <c r="F382" s="19">
        <v>1609182500</v>
      </c>
      <c r="G382" s="20">
        <f>G347+G348+G356+G360+G368+G377</f>
        <v>951907439</v>
      </c>
      <c r="H382" s="20">
        <f t="shared" ref="H382" si="62">H347+H348+H356+H360+H368+H377</f>
        <v>146500000</v>
      </c>
      <c r="I382" s="20">
        <f>G382+H382</f>
        <v>1098407439</v>
      </c>
      <c r="J382" s="20">
        <f>F382-I382</f>
        <v>510775061</v>
      </c>
      <c r="K382" s="34">
        <f>(I382/F382)</f>
        <v>0.68258723855125192</v>
      </c>
    </row>
    <row r="384" spans="1:11" x14ac:dyDescent="0.25">
      <c r="I384" s="125" t="s">
        <v>212</v>
      </c>
      <c r="J384" s="125"/>
      <c r="K384" s="125"/>
    </row>
    <row r="385" spans="1:11" x14ac:dyDescent="0.25">
      <c r="A385" s="1"/>
      <c r="I385" s="125" t="s">
        <v>213</v>
      </c>
      <c r="J385" s="125"/>
      <c r="K385" s="125"/>
    </row>
    <row r="386" spans="1:11" x14ac:dyDescent="0.25">
      <c r="A386" s="1"/>
      <c r="I386" s="125" t="s">
        <v>214</v>
      </c>
      <c r="J386" s="125"/>
      <c r="K386" s="125"/>
    </row>
    <row r="387" spans="1:11" x14ac:dyDescent="0.25">
      <c r="A387" s="1"/>
      <c r="I387" s="35"/>
      <c r="J387" s="35"/>
      <c r="K387" s="36"/>
    </row>
    <row r="388" spans="1:11" x14ac:dyDescent="0.25">
      <c r="A388" s="1"/>
      <c r="I388" s="35"/>
      <c r="J388" s="35"/>
      <c r="K388" s="36"/>
    </row>
    <row r="389" spans="1:11" x14ac:dyDescent="0.25">
      <c r="A389" s="1"/>
      <c r="I389" s="35"/>
      <c r="J389" s="35"/>
      <c r="K389" s="36"/>
    </row>
    <row r="390" spans="1:11" x14ac:dyDescent="0.25">
      <c r="A390" s="1"/>
      <c r="I390" s="125" t="s">
        <v>215</v>
      </c>
      <c r="J390" s="125"/>
      <c r="K390" s="125"/>
    </row>
    <row r="391" spans="1:11" x14ac:dyDescent="0.25">
      <c r="A391" s="1"/>
      <c r="I391" s="125" t="s">
        <v>216</v>
      </c>
      <c r="J391" s="125"/>
      <c r="K391" s="125"/>
    </row>
    <row r="397" spans="1:11" x14ac:dyDescent="0.25">
      <c r="A397" s="1"/>
      <c r="J397" s="119" t="s">
        <v>217</v>
      </c>
      <c r="K397" s="119"/>
    </row>
  </sheetData>
  <mergeCells count="57">
    <mergeCell ref="J397:K397"/>
    <mergeCell ref="J343:K343"/>
    <mergeCell ref="A345:A346"/>
    <mergeCell ref="B345:B346"/>
    <mergeCell ref="F345:F346"/>
    <mergeCell ref="G345:H345"/>
    <mergeCell ref="I345:I346"/>
    <mergeCell ref="J345:J346"/>
    <mergeCell ref="I384:K384"/>
    <mergeCell ref="I385:K385"/>
    <mergeCell ref="I386:K386"/>
    <mergeCell ref="I390:K390"/>
    <mergeCell ref="I391:K391"/>
    <mergeCell ref="J285:K285"/>
    <mergeCell ref="A288:A289"/>
    <mergeCell ref="B288:B289"/>
    <mergeCell ref="F288:F289"/>
    <mergeCell ref="G288:H288"/>
    <mergeCell ref="I288:I289"/>
    <mergeCell ref="J288:J289"/>
    <mergeCell ref="J230:K230"/>
    <mergeCell ref="A231:A232"/>
    <mergeCell ref="B231:B232"/>
    <mergeCell ref="F231:F232"/>
    <mergeCell ref="G231:H231"/>
    <mergeCell ref="I231:I232"/>
    <mergeCell ref="J231:J232"/>
    <mergeCell ref="J172:K172"/>
    <mergeCell ref="A173:A174"/>
    <mergeCell ref="B173:B174"/>
    <mergeCell ref="F173:F174"/>
    <mergeCell ref="G173:H173"/>
    <mergeCell ref="I173:I174"/>
    <mergeCell ref="J173:J174"/>
    <mergeCell ref="J113:K113"/>
    <mergeCell ref="A115:A116"/>
    <mergeCell ref="B115:B116"/>
    <mergeCell ref="F115:F116"/>
    <mergeCell ref="G115:H115"/>
    <mergeCell ref="I115:I116"/>
    <mergeCell ref="J115:J116"/>
    <mergeCell ref="J56:K57"/>
    <mergeCell ref="A58:A59"/>
    <mergeCell ref="B58:B59"/>
    <mergeCell ref="F58:F59"/>
    <mergeCell ref="G58:H58"/>
    <mergeCell ref="I58:I59"/>
    <mergeCell ref="J58:J59"/>
    <mergeCell ref="A1:K1"/>
    <mergeCell ref="A2:K2"/>
    <mergeCell ref="A3:K3"/>
    <mergeCell ref="A5:A6"/>
    <mergeCell ref="B5:B6"/>
    <mergeCell ref="F5:F6"/>
    <mergeCell ref="G5:H5"/>
    <mergeCell ref="I5:I6"/>
    <mergeCell ref="J5:J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7" workbookViewId="0">
      <selection activeCell="L20" sqref="L20"/>
    </sheetView>
  </sheetViews>
  <sheetFormatPr defaultRowHeight="15" x14ac:dyDescent="0.25"/>
  <cols>
    <col min="1" max="1" width="5" customWidth="1"/>
    <col min="3" max="3" width="11.42578125" customWidth="1"/>
    <col min="4" max="4" width="18.7109375" customWidth="1"/>
    <col min="7" max="7" width="10.7109375" customWidth="1"/>
    <col min="8" max="8" width="10" customWidth="1"/>
    <col min="9" max="9" width="10.85546875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8">
        <v>1</v>
      </c>
      <c r="B5" s="39" t="s">
        <v>220</v>
      </c>
      <c r="C5" s="39"/>
      <c r="D5" s="39" t="s">
        <v>221</v>
      </c>
      <c r="E5" s="39"/>
      <c r="F5" s="39"/>
      <c r="G5" s="39"/>
      <c r="H5" s="37"/>
      <c r="I5" s="37"/>
    </row>
    <row r="6" spans="1:9" x14ac:dyDescent="0.25">
      <c r="A6" s="38">
        <v>2</v>
      </c>
      <c r="B6" s="39" t="s">
        <v>222</v>
      </c>
      <c r="C6" s="39"/>
      <c r="D6" s="39" t="s">
        <v>223</v>
      </c>
      <c r="E6" s="39"/>
      <c r="F6" s="39"/>
      <c r="G6" s="39"/>
      <c r="H6" s="37"/>
      <c r="I6" s="37"/>
    </row>
    <row r="7" spans="1:9" x14ac:dyDescent="0.25">
      <c r="A7" s="38">
        <v>3</v>
      </c>
      <c r="B7" s="39" t="s">
        <v>224</v>
      </c>
      <c r="C7" s="39"/>
      <c r="D7" s="39" t="s">
        <v>225</v>
      </c>
      <c r="E7" s="39"/>
      <c r="F7" s="39"/>
      <c r="G7" s="39"/>
      <c r="H7" s="37"/>
      <c r="I7" s="37"/>
    </row>
    <row r="8" spans="1:9" x14ac:dyDescent="0.25">
      <c r="A8" s="38">
        <v>4</v>
      </c>
      <c r="B8" s="39" t="s">
        <v>226</v>
      </c>
      <c r="C8" s="39"/>
      <c r="D8" s="39" t="s">
        <v>340</v>
      </c>
      <c r="E8" s="39"/>
      <c r="F8" s="39"/>
      <c r="G8" s="39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 t="s">
        <v>228</v>
      </c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37" t="s">
        <v>229</v>
      </c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 t="s">
        <v>301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302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 t="s">
        <v>303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9"/>
      <c r="B15" s="39"/>
      <c r="C15" s="39"/>
      <c r="D15" s="39"/>
      <c r="E15" s="39"/>
      <c r="F15" s="39"/>
      <c r="G15" s="39"/>
      <c r="H15" s="39"/>
      <c r="I15" s="39"/>
    </row>
    <row r="16" spans="1:9" x14ac:dyDescent="0.25">
      <c r="A16" s="41"/>
      <c r="B16" s="42"/>
      <c r="C16" s="42"/>
      <c r="D16" s="42"/>
      <c r="E16" s="129" t="s">
        <v>233</v>
      </c>
      <c r="F16" s="130"/>
      <c r="G16" s="42"/>
      <c r="H16" s="129" t="s">
        <v>234</v>
      </c>
      <c r="I16" s="130"/>
    </row>
    <row r="17" spans="1:9" x14ac:dyDescent="0.25">
      <c r="A17" s="43" t="s">
        <v>235</v>
      </c>
      <c r="B17" s="44" t="s">
        <v>236</v>
      </c>
      <c r="C17" s="44" t="s">
        <v>237</v>
      </c>
      <c r="D17" s="44" t="s">
        <v>238</v>
      </c>
      <c r="E17" s="45"/>
      <c r="F17" s="46"/>
      <c r="G17" s="44" t="s">
        <v>7</v>
      </c>
      <c r="H17" s="131" t="s">
        <v>239</v>
      </c>
      <c r="I17" s="132"/>
    </row>
    <row r="18" spans="1:9" x14ac:dyDescent="0.25">
      <c r="A18" s="45"/>
      <c r="B18" s="47"/>
      <c r="C18" s="47"/>
      <c r="D18" s="47"/>
      <c r="E18" s="48" t="s">
        <v>240</v>
      </c>
      <c r="F18" s="48" t="s">
        <v>241</v>
      </c>
      <c r="G18" s="47"/>
      <c r="H18" s="48" t="s">
        <v>242</v>
      </c>
      <c r="I18" s="48" t="s">
        <v>243</v>
      </c>
    </row>
    <row r="19" spans="1:9" x14ac:dyDescent="0.25">
      <c r="A19" s="48" t="s">
        <v>279</v>
      </c>
      <c r="B19" s="48" t="s">
        <v>280</v>
      </c>
      <c r="C19" s="48" t="s">
        <v>281</v>
      </c>
      <c r="D19" s="48" t="s">
        <v>282</v>
      </c>
      <c r="E19" s="48" t="s">
        <v>283</v>
      </c>
      <c r="F19" s="48" t="s">
        <v>284</v>
      </c>
      <c r="G19" s="48" t="s">
        <v>285</v>
      </c>
      <c r="H19" s="48" t="s">
        <v>286</v>
      </c>
      <c r="I19" s="48" t="s">
        <v>287</v>
      </c>
    </row>
    <row r="20" spans="1:9" ht="101.25" x14ac:dyDescent="0.25">
      <c r="A20" s="50">
        <v>1</v>
      </c>
      <c r="B20" s="81">
        <v>525112</v>
      </c>
      <c r="C20" s="51" t="s">
        <v>341</v>
      </c>
      <c r="D20" s="51" t="s">
        <v>342</v>
      </c>
      <c r="E20" s="82" t="s">
        <v>343</v>
      </c>
      <c r="F20" s="53"/>
      <c r="G20" s="54">
        <v>1031000</v>
      </c>
      <c r="H20" s="54">
        <v>93727</v>
      </c>
      <c r="I20" s="83">
        <v>28118</v>
      </c>
    </row>
    <row r="21" spans="1:9" x14ac:dyDescent="0.25">
      <c r="A21" s="84"/>
      <c r="B21" s="61" t="s">
        <v>267</v>
      </c>
      <c r="C21" s="85"/>
      <c r="D21" s="86"/>
      <c r="E21" s="87"/>
      <c r="F21" s="53"/>
      <c r="G21" s="54">
        <f>SUM(G20:G20)</f>
        <v>1031000</v>
      </c>
      <c r="H21" s="54">
        <f>SUM(H20:H20)</f>
        <v>93727</v>
      </c>
      <c r="I21" s="83">
        <f>SUM(I20:I20)</f>
        <v>28118</v>
      </c>
    </row>
    <row r="22" spans="1:9" x14ac:dyDescent="0.25">
      <c r="A22" s="88"/>
      <c r="B22" s="89"/>
      <c r="C22" s="89"/>
      <c r="D22" s="89"/>
      <c r="E22" s="90"/>
      <c r="F22" s="91"/>
      <c r="G22" s="92"/>
      <c r="H22" s="92"/>
      <c r="I22" s="92"/>
    </row>
    <row r="24" spans="1:9" x14ac:dyDescent="0.25">
      <c r="A24" s="37" t="s">
        <v>268</v>
      </c>
      <c r="B24" s="37"/>
      <c r="C24" s="37"/>
      <c r="D24" s="37"/>
      <c r="E24" s="37"/>
      <c r="F24" s="37"/>
      <c r="G24" s="37"/>
      <c r="H24" s="37"/>
      <c r="I24" s="37"/>
    </row>
    <row r="25" spans="1:9" x14ac:dyDescent="0.25">
      <c r="A25" s="37" t="s">
        <v>269</v>
      </c>
      <c r="B25" s="37"/>
      <c r="C25" s="37"/>
      <c r="D25" s="37"/>
      <c r="E25" s="37"/>
      <c r="F25" s="37"/>
      <c r="G25" s="37"/>
      <c r="H25" s="37"/>
      <c r="I25" s="37"/>
    </row>
    <row r="26" spans="1:9" x14ac:dyDescent="0.25">
      <c r="A26" s="37"/>
      <c r="B26" s="37"/>
      <c r="C26" s="37"/>
      <c r="D26" s="37"/>
      <c r="E26" s="37"/>
      <c r="F26" s="37"/>
      <c r="G26" s="37"/>
      <c r="H26" s="37"/>
      <c r="I26" s="37"/>
    </row>
    <row r="27" spans="1:9" x14ac:dyDescent="0.25">
      <c r="A27" s="37" t="s">
        <v>270</v>
      </c>
      <c r="B27" s="37"/>
      <c r="C27" s="37"/>
      <c r="D27" s="37"/>
      <c r="E27" s="37"/>
      <c r="F27" s="37"/>
      <c r="G27" s="37"/>
      <c r="H27" s="37"/>
      <c r="I27" s="37"/>
    </row>
    <row r="28" spans="1:9" x14ac:dyDescent="0.25">
      <c r="A28" s="37" t="s">
        <v>271</v>
      </c>
      <c r="B28" s="37"/>
      <c r="C28" s="37"/>
      <c r="D28" s="37"/>
      <c r="E28" s="37"/>
      <c r="F28" s="37"/>
      <c r="G28" s="135" t="s">
        <v>272</v>
      </c>
      <c r="H28" s="135"/>
      <c r="I28" s="135"/>
    </row>
    <row r="29" spans="1:9" x14ac:dyDescent="0.25">
      <c r="A29" s="37"/>
      <c r="B29" s="37"/>
      <c r="C29" s="37"/>
      <c r="D29" s="37"/>
      <c r="E29" s="95"/>
      <c r="F29" s="37"/>
      <c r="G29" s="37"/>
      <c r="H29" s="37"/>
      <c r="I29" s="37"/>
    </row>
    <row r="30" spans="1:9" x14ac:dyDescent="0.25">
      <c r="A30" s="37"/>
      <c r="B30" s="37"/>
      <c r="C30" s="37"/>
      <c r="D30" s="37"/>
      <c r="E30" s="95"/>
      <c r="F30" s="37"/>
      <c r="G30" s="37"/>
      <c r="H30" s="37"/>
      <c r="I30" s="37"/>
    </row>
    <row r="31" spans="1:9" x14ac:dyDescent="0.25">
      <c r="A31" s="37"/>
      <c r="B31" s="37"/>
      <c r="C31" s="37"/>
      <c r="D31" s="37"/>
      <c r="E31" s="37"/>
      <c r="F31" s="37"/>
      <c r="G31" s="37"/>
      <c r="H31" s="37"/>
      <c r="I31" s="37"/>
    </row>
    <row r="32" spans="1:9" x14ac:dyDescent="0.25">
      <c r="A32" s="62" t="s">
        <v>307</v>
      </c>
      <c r="B32" s="62"/>
      <c r="C32" s="62"/>
      <c r="D32" s="37"/>
      <c r="E32" s="37"/>
      <c r="F32" s="37"/>
      <c r="G32" s="134" t="s">
        <v>274</v>
      </c>
      <c r="H32" s="134"/>
      <c r="I32" s="134"/>
    </row>
    <row r="33" spans="1:9" x14ac:dyDescent="0.25">
      <c r="A33" s="37" t="s">
        <v>294</v>
      </c>
      <c r="B33" s="37"/>
      <c r="C33" s="37"/>
      <c r="D33" s="37"/>
      <c r="E33" s="37"/>
      <c r="F33" s="37"/>
      <c r="G33" s="135" t="s">
        <v>276</v>
      </c>
      <c r="H33" s="135"/>
      <c r="I33" s="135"/>
    </row>
    <row r="34" spans="1:9" x14ac:dyDescent="0.25">
      <c r="A34" s="96"/>
      <c r="B34" s="96"/>
      <c r="C34" s="96"/>
      <c r="D34" s="96"/>
      <c r="E34" s="96"/>
      <c r="F34" s="96"/>
      <c r="G34" s="96"/>
      <c r="H34" s="96"/>
      <c r="I34" s="96"/>
    </row>
  </sheetData>
  <mergeCells count="8">
    <mergeCell ref="G32:I32"/>
    <mergeCell ref="G33:I33"/>
    <mergeCell ref="A2:I2"/>
    <mergeCell ref="A3:I3"/>
    <mergeCell ref="E16:F16"/>
    <mergeCell ref="H16:I16"/>
    <mergeCell ref="H17:I17"/>
    <mergeCell ref="G28:I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4" workbookViewId="0">
      <selection activeCell="M20" sqref="M20"/>
    </sheetView>
  </sheetViews>
  <sheetFormatPr defaultRowHeight="15" x14ac:dyDescent="0.25"/>
  <cols>
    <col min="1" max="1" width="6" customWidth="1"/>
    <col min="3" max="3" width="11" customWidth="1"/>
    <col min="4" max="4" width="18.28515625" customWidth="1"/>
    <col min="7" max="7" width="10.7109375" customWidth="1"/>
    <col min="8" max="8" width="10.28515625" customWidth="1"/>
    <col min="9" max="9" width="10.42578125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8">
        <v>1</v>
      </c>
      <c r="B5" s="39" t="s">
        <v>220</v>
      </c>
      <c r="C5" s="39"/>
      <c r="D5" s="39" t="s">
        <v>221</v>
      </c>
      <c r="E5" s="39"/>
      <c r="F5" s="39"/>
      <c r="G5" s="39"/>
      <c r="H5" s="37"/>
      <c r="I5" s="37"/>
    </row>
    <row r="6" spans="1:9" x14ac:dyDescent="0.25">
      <c r="A6" s="38">
        <v>2</v>
      </c>
      <c r="B6" s="39" t="s">
        <v>222</v>
      </c>
      <c r="C6" s="39"/>
      <c r="D6" s="39" t="s">
        <v>223</v>
      </c>
      <c r="E6" s="39"/>
      <c r="F6" s="39"/>
      <c r="G6" s="39"/>
      <c r="H6" s="37"/>
      <c r="I6" s="37"/>
    </row>
    <row r="7" spans="1:9" x14ac:dyDescent="0.25">
      <c r="A7" s="38">
        <v>3</v>
      </c>
      <c r="B7" s="39" t="s">
        <v>224</v>
      </c>
      <c r="C7" s="39"/>
      <c r="D7" s="39" t="s">
        <v>225</v>
      </c>
      <c r="E7" s="39"/>
      <c r="F7" s="39"/>
      <c r="G7" s="39"/>
      <c r="H7" s="37"/>
      <c r="I7" s="37"/>
    </row>
    <row r="8" spans="1:9" x14ac:dyDescent="0.25">
      <c r="A8" s="38">
        <v>4</v>
      </c>
      <c r="B8" s="39" t="s">
        <v>226</v>
      </c>
      <c r="C8" s="39"/>
      <c r="D8" s="39" t="s">
        <v>344</v>
      </c>
      <c r="E8" s="39"/>
      <c r="F8" s="39"/>
      <c r="G8" s="39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 t="s">
        <v>228</v>
      </c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37" t="s">
        <v>229</v>
      </c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 t="s">
        <v>301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302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 t="s">
        <v>303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9"/>
      <c r="B15" s="39"/>
      <c r="C15" s="39"/>
      <c r="D15" s="39"/>
      <c r="E15" s="39"/>
      <c r="F15" s="39"/>
      <c r="G15" s="39"/>
      <c r="H15" s="39"/>
      <c r="I15" s="39"/>
    </row>
    <row r="16" spans="1:9" x14ac:dyDescent="0.25">
      <c r="A16" s="41"/>
      <c r="B16" s="42"/>
      <c r="C16" s="42"/>
      <c r="D16" s="42"/>
      <c r="E16" s="129" t="s">
        <v>233</v>
      </c>
      <c r="F16" s="130"/>
      <c r="G16" s="42"/>
      <c r="H16" s="129" t="s">
        <v>234</v>
      </c>
      <c r="I16" s="130"/>
    </row>
    <row r="17" spans="1:9" x14ac:dyDescent="0.25">
      <c r="A17" s="43" t="s">
        <v>235</v>
      </c>
      <c r="B17" s="44" t="s">
        <v>236</v>
      </c>
      <c r="C17" s="44" t="s">
        <v>237</v>
      </c>
      <c r="D17" s="44" t="s">
        <v>238</v>
      </c>
      <c r="E17" s="45"/>
      <c r="F17" s="46"/>
      <c r="G17" s="44" t="s">
        <v>7</v>
      </c>
      <c r="H17" s="131" t="s">
        <v>239</v>
      </c>
      <c r="I17" s="132"/>
    </row>
    <row r="18" spans="1:9" x14ac:dyDescent="0.25">
      <c r="A18" s="45"/>
      <c r="B18" s="47"/>
      <c r="C18" s="47"/>
      <c r="D18" s="47"/>
      <c r="E18" s="48" t="s">
        <v>240</v>
      </c>
      <c r="F18" s="48" t="s">
        <v>241</v>
      </c>
      <c r="G18" s="47"/>
      <c r="H18" s="48" t="s">
        <v>242</v>
      </c>
      <c r="I18" s="48" t="s">
        <v>243</v>
      </c>
    </row>
    <row r="19" spans="1:9" x14ac:dyDescent="0.25">
      <c r="A19" s="48" t="s">
        <v>279</v>
      </c>
      <c r="B19" s="48" t="s">
        <v>280</v>
      </c>
      <c r="C19" s="48" t="s">
        <v>281</v>
      </c>
      <c r="D19" s="48" t="s">
        <v>282</v>
      </c>
      <c r="E19" s="48" t="s">
        <v>283</v>
      </c>
      <c r="F19" s="48" t="s">
        <v>284</v>
      </c>
      <c r="G19" s="48" t="s">
        <v>285</v>
      </c>
      <c r="H19" s="48" t="s">
        <v>286</v>
      </c>
      <c r="I19" s="48" t="s">
        <v>287</v>
      </c>
    </row>
    <row r="20" spans="1:9" ht="101.25" x14ac:dyDescent="0.25">
      <c r="A20" s="50">
        <v>1</v>
      </c>
      <c r="B20" s="81">
        <v>525112</v>
      </c>
      <c r="C20" s="51" t="s">
        <v>341</v>
      </c>
      <c r="D20" s="51" t="s">
        <v>345</v>
      </c>
      <c r="E20" s="82" t="s">
        <v>346</v>
      </c>
      <c r="F20" s="53"/>
      <c r="G20" s="54">
        <v>1330000</v>
      </c>
      <c r="H20" s="54">
        <v>120909</v>
      </c>
      <c r="I20" s="83">
        <v>36273</v>
      </c>
    </row>
    <row r="21" spans="1:9" x14ac:dyDescent="0.25">
      <c r="A21" s="84"/>
      <c r="B21" s="61" t="s">
        <v>267</v>
      </c>
      <c r="C21" s="85"/>
      <c r="D21" s="86"/>
      <c r="E21" s="87"/>
      <c r="F21" s="53"/>
      <c r="G21" s="54">
        <f>SUM(G20:G20)</f>
        <v>1330000</v>
      </c>
      <c r="H21" s="54">
        <f>SUM(H20:H20)</f>
        <v>120909</v>
      </c>
      <c r="I21" s="83">
        <f>SUM(I20:I20)</f>
        <v>36273</v>
      </c>
    </row>
    <row r="22" spans="1:9" x14ac:dyDescent="0.25">
      <c r="A22" s="88"/>
      <c r="B22" s="89"/>
      <c r="C22" s="89"/>
      <c r="D22" s="89"/>
      <c r="E22" s="90"/>
      <c r="F22" s="91"/>
      <c r="G22" s="92"/>
      <c r="H22" s="92"/>
      <c r="I22" s="92"/>
    </row>
    <row r="24" spans="1:9" x14ac:dyDescent="0.25">
      <c r="A24" s="37" t="s">
        <v>268</v>
      </c>
      <c r="B24" s="37"/>
      <c r="C24" s="37"/>
      <c r="D24" s="37"/>
      <c r="E24" s="37"/>
      <c r="F24" s="37"/>
      <c r="G24" s="37"/>
      <c r="H24" s="37"/>
      <c r="I24" s="37"/>
    </row>
    <row r="25" spans="1:9" x14ac:dyDescent="0.25">
      <c r="A25" s="37" t="s">
        <v>269</v>
      </c>
      <c r="B25" s="37"/>
      <c r="C25" s="37"/>
      <c r="D25" s="37"/>
      <c r="E25" s="37"/>
      <c r="F25" s="37"/>
      <c r="G25" s="37"/>
      <c r="H25" s="37"/>
      <c r="I25" s="37"/>
    </row>
    <row r="26" spans="1:9" x14ac:dyDescent="0.25">
      <c r="A26" s="37"/>
      <c r="B26" s="37"/>
      <c r="C26" s="37"/>
      <c r="D26" s="37"/>
      <c r="E26" s="37"/>
      <c r="F26" s="37"/>
      <c r="G26" s="37"/>
      <c r="H26" s="37"/>
      <c r="I26" s="37"/>
    </row>
    <row r="27" spans="1:9" x14ac:dyDescent="0.25">
      <c r="A27" s="37" t="s">
        <v>270</v>
      </c>
      <c r="B27" s="37"/>
      <c r="C27" s="37"/>
      <c r="D27" s="37"/>
      <c r="E27" s="37"/>
      <c r="F27" s="37"/>
      <c r="G27" s="37"/>
      <c r="H27" s="37"/>
      <c r="I27" s="37"/>
    </row>
    <row r="28" spans="1:9" x14ac:dyDescent="0.25">
      <c r="A28" s="37" t="s">
        <v>271</v>
      </c>
      <c r="B28" s="37"/>
      <c r="C28" s="37"/>
      <c r="D28" s="37"/>
      <c r="E28" s="37"/>
      <c r="F28" s="37"/>
      <c r="G28" s="135" t="s">
        <v>272</v>
      </c>
      <c r="H28" s="135"/>
      <c r="I28" s="135"/>
    </row>
    <row r="29" spans="1:9" x14ac:dyDescent="0.25">
      <c r="A29" s="37"/>
      <c r="B29" s="37"/>
      <c r="C29" s="37"/>
      <c r="D29" s="37"/>
      <c r="E29" s="95"/>
      <c r="F29" s="37"/>
      <c r="G29" s="37"/>
      <c r="H29" s="37"/>
      <c r="I29" s="37"/>
    </row>
    <row r="30" spans="1:9" x14ac:dyDescent="0.25">
      <c r="A30" s="37"/>
      <c r="B30" s="37"/>
      <c r="C30" s="37"/>
      <c r="D30" s="37"/>
      <c r="E30" s="95"/>
      <c r="F30" s="37"/>
      <c r="G30" s="37"/>
      <c r="H30" s="37"/>
      <c r="I30" s="37"/>
    </row>
    <row r="31" spans="1:9" x14ac:dyDescent="0.25">
      <c r="A31" s="37"/>
      <c r="B31" s="37"/>
      <c r="C31" s="37"/>
      <c r="D31" s="37"/>
      <c r="E31" s="37"/>
      <c r="F31" s="37"/>
      <c r="G31" s="37"/>
      <c r="H31" s="37"/>
      <c r="I31" s="37"/>
    </row>
    <row r="32" spans="1:9" x14ac:dyDescent="0.25">
      <c r="A32" s="62" t="s">
        <v>307</v>
      </c>
      <c r="B32" s="62"/>
      <c r="C32" s="62"/>
      <c r="D32" s="37"/>
      <c r="E32" s="37"/>
      <c r="F32" s="37"/>
      <c r="G32" s="134" t="s">
        <v>274</v>
      </c>
      <c r="H32" s="134"/>
      <c r="I32" s="134"/>
    </row>
    <row r="33" spans="1:9" x14ac:dyDescent="0.25">
      <c r="A33" s="37" t="s">
        <v>294</v>
      </c>
      <c r="B33" s="37"/>
      <c r="C33" s="37"/>
      <c r="D33" s="37"/>
      <c r="E33" s="37"/>
      <c r="F33" s="37"/>
      <c r="G33" s="135" t="s">
        <v>276</v>
      </c>
      <c r="H33" s="135"/>
      <c r="I33" s="135"/>
    </row>
    <row r="34" spans="1:9" x14ac:dyDescent="0.25">
      <c r="A34" s="96"/>
      <c r="B34" s="96"/>
      <c r="C34" s="96"/>
      <c r="D34" s="96"/>
      <c r="E34" s="96"/>
      <c r="F34" s="96"/>
      <c r="G34" s="96"/>
      <c r="H34" s="96"/>
      <c r="I34" s="96"/>
    </row>
  </sheetData>
  <mergeCells count="8">
    <mergeCell ref="G32:I32"/>
    <mergeCell ref="G33:I33"/>
    <mergeCell ref="A2:I2"/>
    <mergeCell ref="A3:I3"/>
    <mergeCell ref="E16:F16"/>
    <mergeCell ref="H16:I16"/>
    <mergeCell ref="H17:I17"/>
    <mergeCell ref="G28:I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10" workbookViewId="0">
      <selection activeCell="N12" sqref="N12"/>
    </sheetView>
  </sheetViews>
  <sheetFormatPr defaultRowHeight="15" x14ac:dyDescent="0.25"/>
  <cols>
    <col min="1" max="1" width="5.140625" customWidth="1"/>
    <col min="3" max="3" width="11.42578125" customWidth="1"/>
    <col min="4" max="4" width="18.140625" customWidth="1"/>
    <col min="7" max="8" width="9.7109375" customWidth="1"/>
    <col min="9" max="9" width="10.140625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8">
        <v>1</v>
      </c>
      <c r="B5" s="39" t="s">
        <v>220</v>
      </c>
      <c r="C5" s="39"/>
      <c r="D5" s="39" t="s">
        <v>221</v>
      </c>
      <c r="E5" s="39"/>
      <c r="F5" s="39"/>
      <c r="G5" s="39"/>
      <c r="H5" s="37"/>
      <c r="I5" s="37"/>
    </row>
    <row r="6" spans="1:9" x14ac:dyDescent="0.25">
      <c r="A6" s="38">
        <v>2</v>
      </c>
      <c r="B6" s="39" t="s">
        <v>222</v>
      </c>
      <c r="C6" s="39"/>
      <c r="D6" s="39" t="s">
        <v>223</v>
      </c>
      <c r="E6" s="39"/>
      <c r="F6" s="39"/>
      <c r="G6" s="39"/>
      <c r="H6" s="37"/>
      <c r="I6" s="37"/>
    </row>
    <row r="7" spans="1:9" x14ac:dyDescent="0.25">
      <c r="A7" s="38">
        <v>3</v>
      </c>
      <c r="B7" s="39" t="s">
        <v>224</v>
      </c>
      <c r="C7" s="39"/>
      <c r="D7" s="39" t="s">
        <v>225</v>
      </c>
      <c r="E7" s="39"/>
      <c r="F7" s="39"/>
      <c r="G7" s="39"/>
      <c r="H7" s="37"/>
      <c r="I7" s="37"/>
    </row>
    <row r="8" spans="1:9" x14ac:dyDescent="0.25">
      <c r="A8" s="38">
        <v>4</v>
      </c>
      <c r="B8" s="39" t="s">
        <v>226</v>
      </c>
      <c r="C8" s="39"/>
      <c r="D8" s="39" t="s">
        <v>347</v>
      </c>
      <c r="E8" s="39"/>
      <c r="F8" s="39"/>
      <c r="G8" s="39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 t="s">
        <v>228</v>
      </c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37" t="s">
        <v>229</v>
      </c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 t="s">
        <v>301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302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 t="s">
        <v>303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9"/>
      <c r="B15" s="39"/>
      <c r="C15" s="39"/>
      <c r="D15" s="39"/>
      <c r="E15" s="39"/>
      <c r="F15" s="39"/>
      <c r="G15" s="39"/>
      <c r="H15" s="39"/>
      <c r="I15" s="39"/>
    </row>
    <row r="16" spans="1:9" x14ac:dyDescent="0.25">
      <c r="A16" s="41"/>
      <c r="B16" s="42"/>
      <c r="C16" s="42"/>
      <c r="D16" s="42"/>
      <c r="E16" s="129" t="s">
        <v>233</v>
      </c>
      <c r="F16" s="130"/>
      <c r="G16" s="42"/>
      <c r="H16" s="129" t="s">
        <v>234</v>
      </c>
      <c r="I16" s="130"/>
    </row>
    <row r="17" spans="1:9" x14ac:dyDescent="0.25">
      <c r="A17" s="43" t="s">
        <v>235</v>
      </c>
      <c r="B17" s="44" t="s">
        <v>236</v>
      </c>
      <c r="C17" s="44" t="s">
        <v>237</v>
      </c>
      <c r="D17" s="44" t="s">
        <v>238</v>
      </c>
      <c r="E17" s="45"/>
      <c r="F17" s="46"/>
      <c r="G17" s="44" t="s">
        <v>7</v>
      </c>
      <c r="H17" s="131" t="s">
        <v>239</v>
      </c>
      <c r="I17" s="132"/>
    </row>
    <row r="18" spans="1:9" x14ac:dyDescent="0.25">
      <c r="A18" s="45"/>
      <c r="B18" s="47"/>
      <c r="C18" s="47"/>
      <c r="D18" s="47"/>
      <c r="E18" s="48" t="s">
        <v>240</v>
      </c>
      <c r="F18" s="48" t="s">
        <v>241</v>
      </c>
      <c r="G18" s="47"/>
      <c r="H18" s="48" t="s">
        <v>242</v>
      </c>
      <c r="I18" s="48" t="s">
        <v>243</v>
      </c>
    </row>
    <row r="19" spans="1:9" x14ac:dyDescent="0.25">
      <c r="A19" s="48" t="s">
        <v>279</v>
      </c>
      <c r="B19" s="48" t="s">
        <v>280</v>
      </c>
      <c r="C19" s="48" t="s">
        <v>281</v>
      </c>
      <c r="D19" s="48" t="s">
        <v>282</v>
      </c>
      <c r="E19" s="48" t="s">
        <v>283</v>
      </c>
      <c r="F19" s="48" t="s">
        <v>284</v>
      </c>
      <c r="G19" s="48" t="s">
        <v>285</v>
      </c>
      <c r="H19" s="48" t="s">
        <v>286</v>
      </c>
      <c r="I19" s="48" t="s">
        <v>287</v>
      </c>
    </row>
    <row r="20" spans="1:9" ht="112.5" x14ac:dyDescent="0.25">
      <c r="A20" s="50">
        <v>1</v>
      </c>
      <c r="B20" s="81">
        <v>525112</v>
      </c>
      <c r="C20" s="51" t="s">
        <v>341</v>
      </c>
      <c r="D20" s="51" t="s">
        <v>348</v>
      </c>
      <c r="E20" s="82" t="s">
        <v>349</v>
      </c>
      <c r="F20" s="53"/>
      <c r="G20" s="54">
        <v>77000</v>
      </c>
      <c r="H20" s="54">
        <v>0</v>
      </c>
      <c r="I20" s="83">
        <v>0</v>
      </c>
    </row>
    <row r="21" spans="1:9" x14ac:dyDescent="0.25">
      <c r="A21" s="84"/>
      <c r="B21" s="61" t="s">
        <v>267</v>
      </c>
      <c r="C21" s="85"/>
      <c r="D21" s="86"/>
      <c r="E21" s="87"/>
      <c r="F21" s="53"/>
      <c r="G21" s="54">
        <f>SUM(G20:G20)</f>
        <v>77000</v>
      </c>
      <c r="H21" s="54">
        <f>SUM(H20:H20)</f>
        <v>0</v>
      </c>
      <c r="I21" s="83">
        <f>SUM(I20:I20)</f>
        <v>0</v>
      </c>
    </row>
    <row r="22" spans="1:9" x14ac:dyDescent="0.25">
      <c r="A22" s="88"/>
      <c r="B22" s="89"/>
      <c r="C22" s="89"/>
      <c r="D22" s="89"/>
      <c r="E22" s="90"/>
      <c r="F22" s="91"/>
      <c r="G22" s="92"/>
      <c r="H22" s="92"/>
      <c r="I22" s="92"/>
    </row>
    <row r="24" spans="1:9" x14ac:dyDescent="0.25">
      <c r="A24" s="37" t="s">
        <v>268</v>
      </c>
      <c r="B24" s="37"/>
      <c r="C24" s="37"/>
      <c r="D24" s="37"/>
      <c r="E24" s="37"/>
      <c r="F24" s="37"/>
      <c r="G24" s="37"/>
      <c r="H24" s="37"/>
      <c r="I24" s="37"/>
    </row>
    <row r="25" spans="1:9" x14ac:dyDescent="0.25">
      <c r="A25" s="37" t="s">
        <v>269</v>
      </c>
      <c r="B25" s="37"/>
      <c r="C25" s="37"/>
      <c r="D25" s="37"/>
      <c r="E25" s="37"/>
      <c r="F25" s="37"/>
      <c r="G25" s="37"/>
      <c r="H25" s="37"/>
      <c r="I25" s="37"/>
    </row>
    <row r="26" spans="1:9" x14ac:dyDescent="0.25">
      <c r="A26" s="37"/>
      <c r="B26" s="37"/>
      <c r="C26" s="37"/>
      <c r="D26" s="37"/>
      <c r="E26" s="37"/>
      <c r="F26" s="37"/>
      <c r="G26" s="37"/>
      <c r="H26" s="37"/>
      <c r="I26" s="37"/>
    </row>
    <row r="27" spans="1:9" x14ac:dyDescent="0.25">
      <c r="A27" s="37" t="s">
        <v>270</v>
      </c>
      <c r="B27" s="37"/>
      <c r="C27" s="37"/>
      <c r="D27" s="37"/>
      <c r="E27" s="37"/>
      <c r="F27" s="37"/>
      <c r="G27" s="37"/>
      <c r="H27" s="37"/>
      <c r="I27" s="37"/>
    </row>
    <row r="28" spans="1:9" x14ac:dyDescent="0.25">
      <c r="A28" s="37" t="s">
        <v>271</v>
      </c>
      <c r="B28" s="37"/>
      <c r="C28" s="37"/>
      <c r="D28" s="37"/>
      <c r="E28" s="37"/>
      <c r="F28" s="37"/>
      <c r="G28" s="135" t="s">
        <v>272</v>
      </c>
      <c r="H28" s="135"/>
      <c r="I28" s="135"/>
    </row>
    <row r="29" spans="1:9" x14ac:dyDescent="0.25">
      <c r="A29" s="37"/>
      <c r="B29" s="37"/>
      <c r="C29" s="37"/>
      <c r="D29" s="37"/>
      <c r="E29" s="95"/>
      <c r="F29" s="37"/>
      <c r="G29" s="37"/>
      <c r="H29" s="37"/>
      <c r="I29" s="37"/>
    </row>
    <row r="30" spans="1:9" x14ac:dyDescent="0.25">
      <c r="A30" s="37"/>
      <c r="B30" s="37"/>
      <c r="C30" s="37"/>
      <c r="D30" s="37"/>
      <c r="E30" s="95"/>
      <c r="F30" s="37"/>
      <c r="G30" s="37"/>
      <c r="H30" s="37"/>
      <c r="I30" s="37"/>
    </row>
    <row r="31" spans="1:9" x14ac:dyDescent="0.25">
      <c r="A31" s="37"/>
      <c r="B31" s="37"/>
      <c r="C31" s="37"/>
      <c r="D31" s="37"/>
      <c r="E31" s="37"/>
      <c r="F31" s="37"/>
      <c r="G31" s="37"/>
      <c r="H31" s="37"/>
      <c r="I31" s="37"/>
    </row>
    <row r="32" spans="1:9" x14ac:dyDescent="0.25">
      <c r="A32" s="62" t="s">
        <v>307</v>
      </c>
      <c r="B32" s="62"/>
      <c r="C32" s="62"/>
      <c r="D32" s="37"/>
      <c r="E32" s="37"/>
      <c r="F32" s="37"/>
      <c r="G32" s="134" t="s">
        <v>274</v>
      </c>
      <c r="H32" s="134"/>
      <c r="I32" s="134"/>
    </row>
    <row r="33" spans="1:9" x14ac:dyDescent="0.25">
      <c r="A33" s="37" t="s">
        <v>294</v>
      </c>
      <c r="B33" s="37"/>
      <c r="C33" s="37"/>
      <c r="D33" s="37"/>
      <c r="E33" s="37"/>
      <c r="F33" s="37"/>
      <c r="G33" s="135" t="s">
        <v>276</v>
      </c>
      <c r="H33" s="135"/>
      <c r="I33" s="135"/>
    </row>
    <row r="34" spans="1:9" x14ac:dyDescent="0.25">
      <c r="A34" s="96"/>
      <c r="B34" s="96"/>
      <c r="C34" s="96"/>
      <c r="D34" s="96"/>
      <c r="E34" s="96"/>
      <c r="F34" s="96"/>
      <c r="G34" s="96"/>
      <c r="H34" s="96"/>
      <c r="I34" s="96"/>
    </row>
  </sheetData>
  <mergeCells count="8">
    <mergeCell ref="G32:I32"/>
    <mergeCell ref="G33:I33"/>
    <mergeCell ref="A2:I2"/>
    <mergeCell ref="A3:I3"/>
    <mergeCell ref="E16:F16"/>
    <mergeCell ref="H16:I16"/>
    <mergeCell ref="H17:I17"/>
    <mergeCell ref="G28:I2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topLeftCell="A7" workbookViewId="0">
      <selection activeCell="O14" sqref="O14"/>
    </sheetView>
  </sheetViews>
  <sheetFormatPr defaultRowHeight="15" x14ac:dyDescent="0.25"/>
  <cols>
    <col min="1" max="1" width="5.7109375" customWidth="1"/>
    <col min="3" max="3" width="11.140625" customWidth="1"/>
    <col min="4" max="4" width="19.28515625" customWidth="1"/>
    <col min="5" max="5" width="8.5703125" customWidth="1"/>
    <col min="6" max="6" width="8.28515625" customWidth="1"/>
    <col min="7" max="7" width="10" customWidth="1"/>
    <col min="8" max="8" width="10.140625" customWidth="1"/>
    <col min="9" max="9" width="10.5703125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8">
        <v>1</v>
      </c>
      <c r="B5" s="39" t="s">
        <v>220</v>
      </c>
      <c r="C5" s="39"/>
      <c r="D5" s="39" t="s">
        <v>221</v>
      </c>
      <c r="E5" s="39"/>
      <c r="F5" s="39"/>
      <c r="G5" s="39"/>
      <c r="H5" s="37"/>
      <c r="I5" s="37"/>
    </row>
    <row r="6" spans="1:9" x14ac:dyDescent="0.25">
      <c r="A6" s="38">
        <v>2</v>
      </c>
      <c r="B6" s="39" t="s">
        <v>222</v>
      </c>
      <c r="C6" s="39"/>
      <c r="D6" s="39" t="s">
        <v>223</v>
      </c>
      <c r="E6" s="39"/>
      <c r="F6" s="39"/>
      <c r="G6" s="39"/>
      <c r="H6" s="37"/>
      <c r="I6" s="37"/>
    </row>
    <row r="7" spans="1:9" x14ac:dyDescent="0.25">
      <c r="A7" s="38">
        <v>3</v>
      </c>
      <c r="B7" s="39" t="s">
        <v>224</v>
      </c>
      <c r="C7" s="39"/>
      <c r="D7" s="39" t="s">
        <v>225</v>
      </c>
      <c r="E7" s="39"/>
      <c r="F7" s="39"/>
      <c r="G7" s="39"/>
      <c r="H7" s="37"/>
      <c r="I7" s="37"/>
    </row>
    <row r="8" spans="1:9" x14ac:dyDescent="0.25">
      <c r="A8" s="38">
        <v>4</v>
      </c>
      <c r="B8" s="39" t="s">
        <v>226</v>
      </c>
      <c r="C8" s="39"/>
      <c r="D8" s="39" t="s">
        <v>350</v>
      </c>
      <c r="E8" s="39"/>
      <c r="F8" s="39"/>
      <c r="G8" s="39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 t="s">
        <v>228</v>
      </c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37" t="s">
        <v>229</v>
      </c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 t="s">
        <v>301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302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 t="s">
        <v>303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9"/>
      <c r="B15" s="39"/>
      <c r="C15" s="39"/>
      <c r="D15" s="39"/>
      <c r="E15" s="39"/>
      <c r="F15" s="39"/>
      <c r="G15" s="39"/>
      <c r="H15" s="39"/>
      <c r="I15" s="39"/>
    </row>
    <row r="16" spans="1:9" x14ac:dyDescent="0.25">
      <c r="A16" s="41"/>
      <c r="B16" s="42"/>
      <c r="C16" s="42"/>
      <c r="D16" s="42"/>
      <c r="E16" s="129" t="s">
        <v>233</v>
      </c>
      <c r="F16" s="130"/>
      <c r="G16" s="42"/>
      <c r="H16" s="129" t="s">
        <v>234</v>
      </c>
      <c r="I16" s="130"/>
    </row>
    <row r="17" spans="1:9" x14ac:dyDescent="0.25">
      <c r="A17" s="43" t="s">
        <v>235</v>
      </c>
      <c r="B17" s="44" t="s">
        <v>236</v>
      </c>
      <c r="C17" s="44" t="s">
        <v>237</v>
      </c>
      <c r="D17" s="44" t="s">
        <v>238</v>
      </c>
      <c r="E17" s="45"/>
      <c r="F17" s="46"/>
      <c r="G17" s="44" t="s">
        <v>7</v>
      </c>
      <c r="H17" s="131" t="s">
        <v>239</v>
      </c>
      <c r="I17" s="132"/>
    </row>
    <row r="18" spans="1:9" x14ac:dyDescent="0.25">
      <c r="A18" s="45"/>
      <c r="B18" s="47"/>
      <c r="C18" s="47"/>
      <c r="D18" s="47"/>
      <c r="E18" s="48" t="s">
        <v>240</v>
      </c>
      <c r="F18" s="48" t="s">
        <v>241</v>
      </c>
      <c r="G18" s="47"/>
      <c r="H18" s="48" t="s">
        <v>242</v>
      </c>
      <c r="I18" s="48" t="s">
        <v>243</v>
      </c>
    </row>
    <row r="19" spans="1:9" x14ac:dyDescent="0.25">
      <c r="A19" s="48" t="s">
        <v>279</v>
      </c>
      <c r="B19" s="48" t="s">
        <v>280</v>
      </c>
      <c r="C19" s="48" t="s">
        <v>281</v>
      </c>
      <c r="D19" s="48" t="s">
        <v>282</v>
      </c>
      <c r="E19" s="48" t="s">
        <v>283</v>
      </c>
      <c r="F19" s="48" t="s">
        <v>284</v>
      </c>
      <c r="G19" s="48" t="s">
        <v>285</v>
      </c>
      <c r="H19" s="48" t="s">
        <v>286</v>
      </c>
      <c r="I19" s="48" t="s">
        <v>287</v>
      </c>
    </row>
    <row r="20" spans="1:9" ht="101.25" x14ac:dyDescent="0.25">
      <c r="A20" s="50">
        <v>1</v>
      </c>
      <c r="B20" s="81">
        <v>525112</v>
      </c>
      <c r="C20" s="51" t="s">
        <v>341</v>
      </c>
      <c r="D20" s="51" t="s">
        <v>351</v>
      </c>
      <c r="E20" s="82" t="s">
        <v>352</v>
      </c>
      <c r="F20" s="53"/>
      <c r="G20" s="54">
        <v>127000</v>
      </c>
      <c r="H20" s="54">
        <v>0</v>
      </c>
      <c r="I20" s="83">
        <v>0</v>
      </c>
    </row>
    <row r="21" spans="1:9" x14ac:dyDescent="0.25">
      <c r="A21" s="84"/>
      <c r="B21" s="61" t="s">
        <v>267</v>
      </c>
      <c r="C21" s="85"/>
      <c r="D21" s="86"/>
      <c r="E21" s="87"/>
      <c r="F21" s="53"/>
      <c r="G21" s="54">
        <f>SUM(G20:G20)</f>
        <v>127000</v>
      </c>
      <c r="H21" s="54">
        <f>SUM(H20:H20)</f>
        <v>0</v>
      </c>
      <c r="I21" s="83">
        <f>SUM(I20:I20)</f>
        <v>0</v>
      </c>
    </row>
    <row r="22" spans="1:9" x14ac:dyDescent="0.25">
      <c r="A22" s="88"/>
      <c r="B22" s="89"/>
      <c r="C22" s="89"/>
      <c r="D22" s="89"/>
      <c r="E22" s="90"/>
      <c r="F22" s="91"/>
      <c r="G22" s="92"/>
      <c r="H22" s="92"/>
      <c r="I22" s="92"/>
    </row>
    <row r="24" spans="1:9" x14ac:dyDescent="0.25">
      <c r="A24" s="37" t="s">
        <v>268</v>
      </c>
      <c r="B24" s="37"/>
      <c r="C24" s="37"/>
      <c r="D24" s="37"/>
      <c r="E24" s="37"/>
      <c r="F24" s="37"/>
      <c r="G24" s="37"/>
      <c r="H24" s="37"/>
      <c r="I24" s="37"/>
    </row>
    <row r="25" spans="1:9" x14ac:dyDescent="0.25">
      <c r="A25" s="37" t="s">
        <v>269</v>
      </c>
      <c r="B25" s="37"/>
      <c r="C25" s="37"/>
      <c r="D25" s="37"/>
      <c r="E25" s="37"/>
      <c r="F25" s="37"/>
      <c r="G25" s="37"/>
      <c r="H25" s="37"/>
      <c r="I25" s="37"/>
    </row>
    <row r="26" spans="1:9" x14ac:dyDescent="0.25">
      <c r="A26" s="37"/>
      <c r="B26" s="37"/>
      <c r="C26" s="37"/>
      <c r="D26" s="37"/>
      <c r="E26" s="37"/>
      <c r="F26" s="37"/>
      <c r="G26" s="37"/>
      <c r="H26" s="37"/>
      <c r="I26" s="37"/>
    </row>
    <row r="27" spans="1:9" x14ac:dyDescent="0.25">
      <c r="A27" s="37" t="s">
        <v>270</v>
      </c>
      <c r="B27" s="37"/>
      <c r="C27" s="37"/>
      <c r="D27" s="37"/>
      <c r="E27" s="37"/>
      <c r="F27" s="37"/>
      <c r="G27" s="37"/>
      <c r="H27" s="37"/>
      <c r="I27" s="37"/>
    </row>
    <row r="28" spans="1:9" x14ac:dyDescent="0.25">
      <c r="A28" s="37" t="s">
        <v>271</v>
      </c>
      <c r="B28" s="37"/>
      <c r="C28" s="37"/>
      <c r="D28" s="37"/>
      <c r="E28" s="37"/>
      <c r="F28" s="37"/>
      <c r="G28" s="135" t="s">
        <v>272</v>
      </c>
      <c r="H28" s="135"/>
      <c r="I28" s="135"/>
    </row>
    <row r="29" spans="1:9" x14ac:dyDescent="0.25">
      <c r="A29" s="37"/>
      <c r="B29" s="37"/>
      <c r="C29" s="37"/>
      <c r="D29" s="37"/>
      <c r="E29" s="95"/>
      <c r="F29" s="37"/>
      <c r="G29" s="37"/>
      <c r="H29" s="37"/>
      <c r="I29" s="37"/>
    </row>
    <row r="30" spans="1:9" x14ac:dyDescent="0.25">
      <c r="A30" s="37"/>
      <c r="B30" s="37"/>
      <c r="C30" s="37"/>
      <c r="D30" s="37"/>
      <c r="E30" s="95"/>
      <c r="F30" s="37"/>
      <c r="G30" s="37"/>
      <c r="H30" s="37"/>
      <c r="I30" s="37"/>
    </row>
    <row r="31" spans="1:9" x14ac:dyDescent="0.25">
      <c r="A31" s="37"/>
      <c r="B31" s="37"/>
      <c r="C31" s="37"/>
      <c r="D31" s="37"/>
      <c r="E31" s="37"/>
      <c r="F31" s="37"/>
      <c r="G31" s="37"/>
      <c r="H31" s="37"/>
      <c r="I31" s="37"/>
    </row>
    <row r="32" spans="1:9" x14ac:dyDescent="0.25">
      <c r="A32" s="62" t="s">
        <v>307</v>
      </c>
      <c r="B32" s="62"/>
      <c r="C32" s="62"/>
      <c r="D32" s="37"/>
      <c r="E32" s="37"/>
      <c r="F32" s="37"/>
      <c r="G32" s="134" t="s">
        <v>274</v>
      </c>
      <c r="H32" s="134"/>
      <c r="I32" s="134"/>
    </row>
    <row r="33" spans="1:9" x14ac:dyDescent="0.25">
      <c r="A33" s="37" t="s">
        <v>294</v>
      </c>
      <c r="B33" s="37"/>
      <c r="C33" s="37"/>
      <c r="D33" s="37"/>
      <c r="E33" s="37"/>
      <c r="F33" s="37"/>
      <c r="G33" s="135" t="s">
        <v>276</v>
      </c>
      <c r="H33" s="135"/>
      <c r="I33" s="135"/>
    </row>
  </sheetData>
  <mergeCells count="8">
    <mergeCell ref="G32:I32"/>
    <mergeCell ref="G33:I33"/>
    <mergeCell ref="A2:I2"/>
    <mergeCell ref="A3:I3"/>
    <mergeCell ref="E16:F16"/>
    <mergeCell ref="H16:I16"/>
    <mergeCell ref="H17:I17"/>
    <mergeCell ref="G28:I2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8"/>
  <sheetViews>
    <sheetView workbookViewId="0">
      <selection activeCell="O16" sqref="O16"/>
    </sheetView>
  </sheetViews>
  <sheetFormatPr defaultRowHeight="15" x14ac:dyDescent="0.25"/>
  <cols>
    <col min="1" max="1" width="4.7109375" customWidth="1"/>
    <col min="2" max="2" width="7.42578125" customWidth="1"/>
    <col min="3" max="3" width="10.7109375" customWidth="1"/>
    <col min="4" max="4" width="19.42578125" customWidth="1"/>
    <col min="5" max="5" width="8.42578125" customWidth="1"/>
    <col min="6" max="6" width="8.5703125" customWidth="1"/>
    <col min="7" max="7" width="12.28515625" customWidth="1"/>
    <col min="8" max="8" width="9.5703125" customWidth="1"/>
    <col min="9" max="9" width="11.5703125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8">
        <v>1</v>
      </c>
      <c r="B5" s="39" t="s">
        <v>220</v>
      </c>
      <c r="C5" s="39"/>
      <c r="D5" s="39" t="s">
        <v>221</v>
      </c>
      <c r="E5" s="39"/>
      <c r="F5" s="39"/>
      <c r="G5" s="39"/>
      <c r="H5" s="37"/>
      <c r="I5" s="37"/>
    </row>
    <row r="6" spans="1:9" x14ac:dyDescent="0.25">
      <c r="A6" s="38">
        <v>2</v>
      </c>
      <c r="B6" s="39" t="s">
        <v>222</v>
      </c>
      <c r="C6" s="39"/>
      <c r="D6" s="39" t="s">
        <v>223</v>
      </c>
      <c r="E6" s="39"/>
      <c r="F6" s="39"/>
      <c r="G6" s="39"/>
      <c r="H6" s="37"/>
      <c r="I6" s="37"/>
    </row>
    <row r="7" spans="1:9" x14ac:dyDescent="0.25">
      <c r="A7" s="38">
        <v>3</v>
      </c>
      <c r="B7" s="39" t="s">
        <v>224</v>
      </c>
      <c r="C7" s="39"/>
      <c r="D7" s="39" t="s">
        <v>225</v>
      </c>
      <c r="E7" s="39"/>
      <c r="F7" s="39"/>
      <c r="G7" s="39"/>
      <c r="H7" s="37"/>
      <c r="I7" s="37"/>
    </row>
    <row r="8" spans="1:9" x14ac:dyDescent="0.25">
      <c r="A8" s="38">
        <v>4</v>
      </c>
      <c r="B8" s="39" t="s">
        <v>226</v>
      </c>
      <c r="C8" s="39"/>
      <c r="D8" s="39" t="s">
        <v>356</v>
      </c>
      <c r="E8" s="39"/>
      <c r="F8" s="39"/>
      <c r="G8" s="39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 t="s">
        <v>228</v>
      </c>
      <c r="I9" s="37"/>
    </row>
    <row r="10" spans="1:9" x14ac:dyDescent="0.25">
      <c r="A10" s="37"/>
      <c r="B10" s="37"/>
      <c r="C10" s="37"/>
      <c r="D10" s="37" t="s">
        <v>357</v>
      </c>
      <c r="E10" s="37"/>
      <c r="F10" s="37"/>
      <c r="G10" s="37"/>
      <c r="H10" s="37"/>
      <c r="I10" s="37"/>
    </row>
    <row r="11" spans="1:9" x14ac:dyDescent="0.25">
      <c r="A11" s="40" t="s">
        <v>229</v>
      </c>
      <c r="B11" s="40"/>
      <c r="C11" s="40"/>
      <c r="D11" s="40"/>
      <c r="E11" s="40"/>
      <c r="F11" s="40"/>
      <c r="G11" s="40"/>
      <c r="H11" s="40"/>
      <c r="I11" s="40"/>
    </row>
    <row r="12" spans="1:9" x14ac:dyDescent="0.25">
      <c r="A12" s="40" t="s">
        <v>230</v>
      </c>
      <c r="B12" s="40"/>
      <c r="C12" s="40"/>
      <c r="D12" s="40"/>
      <c r="E12" s="40"/>
      <c r="F12" s="40"/>
      <c r="G12" s="40"/>
      <c r="H12" s="40"/>
      <c r="I12" s="40"/>
    </row>
    <row r="13" spans="1:9" x14ac:dyDescent="0.25">
      <c r="A13" s="40" t="s">
        <v>231</v>
      </c>
      <c r="B13" s="40"/>
      <c r="C13" s="40"/>
      <c r="D13" s="40"/>
      <c r="E13" s="40"/>
      <c r="F13" s="40"/>
      <c r="G13" s="40"/>
      <c r="H13" s="40"/>
      <c r="I13" s="40"/>
    </row>
    <row r="14" spans="1:9" x14ac:dyDescent="0.25">
      <c r="A14" s="40" t="s">
        <v>232</v>
      </c>
      <c r="B14" s="40"/>
      <c r="C14" s="40"/>
      <c r="D14" s="40"/>
      <c r="E14" s="40"/>
      <c r="F14" s="40"/>
      <c r="G14" s="40"/>
      <c r="H14" s="40"/>
      <c r="I14" s="40"/>
    </row>
    <row r="15" spans="1:9" x14ac:dyDescent="0.25">
      <c r="A15" s="37"/>
      <c r="B15" s="37"/>
      <c r="C15" s="37"/>
      <c r="D15" s="37"/>
      <c r="E15" s="37"/>
      <c r="F15" s="37"/>
      <c r="G15" s="37"/>
      <c r="H15" s="37"/>
      <c r="I15" s="37"/>
    </row>
    <row r="16" spans="1:9" x14ac:dyDescent="0.25">
      <c r="A16" s="41"/>
      <c r="B16" s="42"/>
      <c r="C16" s="42"/>
      <c r="D16" s="42"/>
      <c r="E16" s="129" t="s">
        <v>233</v>
      </c>
      <c r="F16" s="130"/>
      <c r="G16" s="42"/>
      <c r="H16" s="129" t="s">
        <v>234</v>
      </c>
      <c r="I16" s="130"/>
    </row>
    <row r="17" spans="1:9" x14ac:dyDescent="0.25">
      <c r="A17" s="43" t="s">
        <v>235</v>
      </c>
      <c r="B17" s="44" t="s">
        <v>236</v>
      </c>
      <c r="C17" s="44" t="s">
        <v>237</v>
      </c>
      <c r="D17" s="44" t="s">
        <v>238</v>
      </c>
      <c r="E17" s="45"/>
      <c r="F17" s="46"/>
      <c r="G17" s="44" t="s">
        <v>7</v>
      </c>
      <c r="H17" s="131" t="s">
        <v>239</v>
      </c>
      <c r="I17" s="132"/>
    </row>
    <row r="18" spans="1:9" x14ac:dyDescent="0.25">
      <c r="A18" s="45"/>
      <c r="B18" s="47"/>
      <c r="C18" s="47"/>
      <c r="D18" s="47"/>
      <c r="E18" s="48" t="s">
        <v>240</v>
      </c>
      <c r="F18" s="48" t="s">
        <v>241</v>
      </c>
      <c r="G18" s="47"/>
      <c r="H18" s="48" t="s">
        <v>242</v>
      </c>
      <c r="I18" s="48" t="s">
        <v>243</v>
      </c>
    </row>
    <row r="19" spans="1:9" ht="90" x14ac:dyDescent="0.25">
      <c r="A19" s="61">
        <v>1</v>
      </c>
      <c r="B19" s="61"/>
      <c r="C19" s="51" t="s">
        <v>358</v>
      </c>
      <c r="D19" s="51" t="s">
        <v>359</v>
      </c>
      <c r="E19" s="52">
        <v>43871</v>
      </c>
      <c r="F19" s="53"/>
      <c r="G19" s="54">
        <v>1500000</v>
      </c>
      <c r="H19" s="54">
        <v>0</v>
      </c>
      <c r="I19" s="54">
        <v>75000</v>
      </c>
    </row>
    <row r="20" spans="1:9" ht="101.25" x14ac:dyDescent="0.25">
      <c r="A20" s="61">
        <v>2</v>
      </c>
      <c r="B20" s="61"/>
      <c r="C20" s="51" t="s">
        <v>360</v>
      </c>
      <c r="D20" s="51" t="s">
        <v>361</v>
      </c>
      <c r="E20" s="55" t="s">
        <v>362</v>
      </c>
      <c r="F20" s="53"/>
      <c r="G20" s="54">
        <v>1500000</v>
      </c>
      <c r="H20" s="54">
        <v>0</v>
      </c>
      <c r="I20" s="54">
        <v>75000</v>
      </c>
    </row>
    <row r="21" spans="1:9" ht="78.75" x14ac:dyDescent="0.25">
      <c r="A21" s="61">
        <v>3</v>
      </c>
      <c r="B21" s="61"/>
      <c r="C21" s="51" t="s">
        <v>363</v>
      </c>
      <c r="D21" s="51" t="s">
        <v>364</v>
      </c>
      <c r="E21" s="55">
        <v>44023</v>
      </c>
      <c r="F21" s="53"/>
      <c r="G21" s="54">
        <v>1500000</v>
      </c>
      <c r="H21" s="54">
        <v>0</v>
      </c>
      <c r="I21" s="54">
        <v>75000</v>
      </c>
    </row>
    <row r="22" spans="1:9" ht="78.75" x14ac:dyDescent="0.25">
      <c r="A22" s="61">
        <v>4</v>
      </c>
      <c r="B22" s="61"/>
      <c r="C22" s="51" t="s">
        <v>365</v>
      </c>
      <c r="D22" s="51" t="s">
        <v>366</v>
      </c>
      <c r="E22" s="55">
        <v>44023</v>
      </c>
      <c r="F22" s="53"/>
      <c r="G22" s="54">
        <v>1500000</v>
      </c>
      <c r="H22" s="54">
        <v>0</v>
      </c>
      <c r="I22" s="54">
        <v>75000</v>
      </c>
    </row>
    <row r="23" spans="1:9" ht="67.5" x14ac:dyDescent="0.25">
      <c r="A23" s="61">
        <v>5</v>
      </c>
      <c r="B23" s="61"/>
      <c r="C23" s="51" t="s">
        <v>367</v>
      </c>
      <c r="D23" s="51" t="s">
        <v>368</v>
      </c>
      <c r="E23" s="55">
        <v>44023</v>
      </c>
      <c r="F23" s="53"/>
      <c r="G23" s="54">
        <v>1500000</v>
      </c>
      <c r="H23" s="54">
        <v>0</v>
      </c>
      <c r="I23" s="54">
        <v>75000</v>
      </c>
    </row>
    <row r="24" spans="1:9" ht="101.25" x14ac:dyDescent="0.25">
      <c r="A24" s="61">
        <v>6</v>
      </c>
      <c r="B24" s="61"/>
      <c r="C24" s="51" t="s">
        <v>327</v>
      </c>
      <c r="D24" s="51" t="s">
        <v>369</v>
      </c>
      <c r="E24" s="55">
        <v>44023</v>
      </c>
      <c r="F24" s="53"/>
      <c r="G24" s="54">
        <v>1500000</v>
      </c>
      <c r="H24" s="54">
        <v>0</v>
      </c>
      <c r="I24" s="54">
        <v>75000</v>
      </c>
    </row>
    <row r="25" spans="1:9" x14ac:dyDescent="0.25">
      <c r="A25" s="50"/>
      <c r="B25" s="50" t="s">
        <v>256</v>
      </c>
      <c r="C25" s="51"/>
      <c r="D25" s="51"/>
      <c r="E25" s="52"/>
      <c r="F25" s="53"/>
      <c r="G25" s="54">
        <f>SUM(G19:G23)</f>
        <v>7500000</v>
      </c>
      <c r="H25" s="54">
        <v>0</v>
      </c>
      <c r="I25" s="54">
        <f>SUM(I19:I23)</f>
        <v>375000</v>
      </c>
    </row>
    <row r="26" spans="1:9" x14ac:dyDescent="0.25">
      <c r="A26" s="56"/>
      <c r="B26" s="56"/>
      <c r="C26" s="57"/>
      <c r="D26" s="57"/>
      <c r="E26" s="58"/>
      <c r="F26" s="59"/>
      <c r="G26" s="60"/>
      <c r="H26" s="60"/>
      <c r="I26" s="60"/>
    </row>
    <row r="27" spans="1:9" x14ac:dyDescent="0.25">
      <c r="A27" s="56"/>
      <c r="B27" s="56"/>
      <c r="C27" s="57"/>
      <c r="D27" s="57"/>
      <c r="E27" s="58"/>
      <c r="F27" s="59"/>
      <c r="G27" s="60"/>
      <c r="H27" s="60"/>
      <c r="I27" s="60"/>
    </row>
    <row r="28" spans="1:9" x14ac:dyDescent="0.25">
      <c r="A28" s="56"/>
      <c r="B28" s="56"/>
      <c r="C28" s="57"/>
      <c r="D28" s="57"/>
      <c r="E28" s="58"/>
      <c r="F28" s="59"/>
      <c r="G28" s="60"/>
      <c r="H28" s="60"/>
      <c r="I28" s="60"/>
    </row>
    <row r="29" spans="1:9" x14ac:dyDescent="0.25">
      <c r="A29" s="56"/>
      <c r="B29" s="56"/>
      <c r="C29" s="57"/>
      <c r="D29" s="57"/>
      <c r="E29" s="58"/>
      <c r="F29" s="59"/>
      <c r="G29" s="60"/>
      <c r="H29" s="60"/>
      <c r="I29" s="60"/>
    </row>
    <row r="30" spans="1:9" x14ac:dyDescent="0.25">
      <c r="A30" s="56"/>
      <c r="B30" s="56"/>
      <c r="C30" s="57"/>
      <c r="D30" s="57"/>
      <c r="E30" s="58"/>
      <c r="F30" s="59"/>
      <c r="G30" s="60"/>
      <c r="H30" s="60"/>
      <c r="I30" s="60"/>
    </row>
    <row r="31" spans="1:9" x14ac:dyDescent="0.25">
      <c r="A31" s="56"/>
      <c r="B31" s="56"/>
      <c r="C31" s="57"/>
      <c r="D31" s="57"/>
      <c r="E31" s="58"/>
      <c r="F31" s="59"/>
      <c r="G31" s="60"/>
      <c r="H31" s="60"/>
      <c r="I31" s="60"/>
    </row>
    <row r="32" spans="1:9" x14ac:dyDescent="0.25">
      <c r="A32" s="56"/>
      <c r="B32" s="56"/>
      <c r="C32" s="57"/>
      <c r="D32" s="57"/>
      <c r="E32" s="58"/>
      <c r="F32" s="59"/>
      <c r="G32" s="60"/>
      <c r="H32" s="60"/>
      <c r="I32" s="60"/>
    </row>
    <row r="33" spans="1:9" x14ac:dyDescent="0.25">
      <c r="A33" s="56"/>
      <c r="B33" s="56"/>
      <c r="C33" s="57"/>
      <c r="D33" s="57"/>
      <c r="E33" s="58"/>
      <c r="F33" s="59"/>
      <c r="G33" s="60"/>
      <c r="H33" s="60"/>
      <c r="I33" s="60"/>
    </row>
    <row r="34" spans="1:9" x14ac:dyDescent="0.25">
      <c r="A34" s="56"/>
      <c r="B34" s="56"/>
      <c r="C34" s="57"/>
      <c r="D34" s="57"/>
      <c r="E34" s="58"/>
      <c r="F34" s="59"/>
      <c r="G34" s="60"/>
      <c r="H34" s="60"/>
      <c r="I34" s="60"/>
    </row>
    <row r="35" spans="1:9" x14ac:dyDescent="0.25">
      <c r="A35" s="56"/>
      <c r="B35" s="56"/>
      <c r="C35" s="57"/>
      <c r="D35" s="57"/>
      <c r="E35" s="58"/>
      <c r="F35" s="59"/>
      <c r="G35" s="60"/>
      <c r="H35" s="60"/>
      <c r="I35" s="60"/>
    </row>
    <row r="36" spans="1:9" x14ac:dyDescent="0.25">
      <c r="A36" s="56"/>
      <c r="B36" s="56"/>
      <c r="C36" s="57"/>
      <c r="D36" s="57"/>
      <c r="E36" s="58"/>
      <c r="F36" s="59"/>
      <c r="G36" s="60"/>
      <c r="H36" s="60"/>
      <c r="I36" s="60"/>
    </row>
    <row r="37" spans="1:9" x14ac:dyDescent="0.25">
      <c r="A37" s="56"/>
      <c r="B37" s="56"/>
      <c r="C37" s="57"/>
      <c r="D37" s="57"/>
      <c r="E37" s="58"/>
      <c r="F37" s="59"/>
      <c r="G37" s="60"/>
      <c r="H37" s="60"/>
      <c r="I37" s="60"/>
    </row>
    <row r="38" spans="1:9" x14ac:dyDescent="0.25">
      <c r="A38" s="56"/>
      <c r="B38" s="56"/>
      <c r="C38" s="57"/>
      <c r="D38" s="57"/>
      <c r="E38" s="58"/>
      <c r="F38" s="59"/>
      <c r="G38" s="60"/>
      <c r="H38" s="60"/>
      <c r="I38" s="60"/>
    </row>
    <row r="39" spans="1:9" x14ac:dyDescent="0.25">
      <c r="A39" s="50"/>
      <c r="B39" s="50" t="s">
        <v>258</v>
      </c>
      <c r="C39" s="51"/>
      <c r="D39" s="51"/>
      <c r="E39" s="52"/>
      <c r="F39" s="53"/>
      <c r="G39" s="54">
        <v>7500000</v>
      </c>
      <c r="H39" s="54">
        <v>0</v>
      </c>
      <c r="I39" s="54">
        <v>375000</v>
      </c>
    </row>
    <row r="40" spans="1:9" ht="101.25" x14ac:dyDescent="0.25">
      <c r="A40" s="61">
        <v>7</v>
      </c>
      <c r="B40" s="61"/>
      <c r="C40" s="51" t="s">
        <v>370</v>
      </c>
      <c r="D40" s="51" t="s">
        <v>371</v>
      </c>
      <c r="E40" s="55">
        <v>44115</v>
      </c>
      <c r="F40" s="53"/>
      <c r="G40" s="54">
        <v>1500000</v>
      </c>
      <c r="H40" s="54">
        <v>0</v>
      </c>
      <c r="I40" s="54">
        <v>75000</v>
      </c>
    </row>
    <row r="41" spans="1:9" ht="112.5" x14ac:dyDescent="0.25">
      <c r="A41" s="61">
        <v>8</v>
      </c>
      <c r="B41" s="61"/>
      <c r="C41" s="51" t="s">
        <v>372</v>
      </c>
      <c r="D41" s="51" t="s">
        <v>373</v>
      </c>
      <c r="E41" s="55">
        <v>44146</v>
      </c>
      <c r="F41" s="53"/>
      <c r="G41" s="54">
        <v>1500000</v>
      </c>
      <c r="H41" s="54">
        <v>0</v>
      </c>
      <c r="I41" s="54">
        <v>75000</v>
      </c>
    </row>
    <row r="42" spans="1:9" ht="146.25" x14ac:dyDescent="0.25">
      <c r="A42" s="61">
        <v>9</v>
      </c>
      <c r="B42" s="61"/>
      <c r="C42" s="51" t="s">
        <v>374</v>
      </c>
      <c r="D42" s="51" t="s">
        <v>375</v>
      </c>
      <c r="E42" s="55" t="s">
        <v>253</v>
      </c>
      <c r="F42" s="53"/>
      <c r="G42" s="54">
        <v>1500000</v>
      </c>
      <c r="H42" s="54">
        <v>0</v>
      </c>
      <c r="I42" s="54">
        <v>75000</v>
      </c>
    </row>
    <row r="43" spans="1:9" ht="90" x14ac:dyDescent="0.25">
      <c r="A43" s="61">
        <v>10</v>
      </c>
      <c r="B43" s="61"/>
      <c r="C43" s="51" t="s">
        <v>334</v>
      </c>
      <c r="D43" s="51" t="s">
        <v>376</v>
      </c>
      <c r="E43" s="55" t="s">
        <v>336</v>
      </c>
      <c r="F43" s="53"/>
      <c r="G43" s="54">
        <v>1500000</v>
      </c>
      <c r="H43" s="54">
        <v>0</v>
      </c>
      <c r="I43" s="54">
        <v>75000</v>
      </c>
    </row>
    <row r="44" spans="1:9" ht="101.25" x14ac:dyDescent="0.25">
      <c r="A44" s="61">
        <v>11</v>
      </c>
      <c r="B44" s="61"/>
      <c r="C44" s="51" t="s">
        <v>377</v>
      </c>
      <c r="D44" s="51" t="s">
        <v>378</v>
      </c>
      <c r="E44" s="55" t="s">
        <v>379</v>
      </c>
      <c r="F44" s="53"/>
      <c r="G44" s="54">
        <v>1500000</v>
      </c>
      <c r="H44" s="54">
        <v>0</v>
      </c>
      <c r="I44" s="54">
        <v>75000</v>
      </c>
    </row>
    <row r="45" spans="1:9" x14ac:dyDescent="0.25">
      <c r="A45" s="111"/>
      <c r="B45" s="106" t="s">
        <v>292</v>
      </c>
      <c r="C45" s="106"/>
      <c r="D45" s="106"/>
      <c r="E45" s="106"/>
      <c r="F45" s="106"/>
      <c r="G45" s="112">
        <f>SUM(G39:G44)</f>
        <v>15000000</v>
      </c>
      <c r="H45" s="112">
        <f>SUM(H22:H41)</f>
        <v>0</v>
      </c>
      <c r="I45" s="112">
        <f>SUM(I39:I44)</f>
        <v>750000</v>
      </c>
    </row>
    <row r="46" spans="1:9" x14ac:dyDescent="0.25">
      <c r="A46" s="96"/>
      <c r="B46" s="96"/>
      <c r="C46" s="96"/>
      <c r="D46" s="96"/>
      <c r="E46" s="96"/>
      <c r="F46" s="96"/>
      <c r="G46" s="96"/>
      <c r="H46" s="96"/>
      <c r="I46" s="96"/>
    </row>
    <row r="47" spans="1:9" x14ac:dyDescent="0.25">
      <c r="A47" s="37" t="s">
        <v>268</v>
      </c>
      <c r="B47" s="37"/>
      <c r="C47" s="37"/>
      <c r="D47" s="37"/>
      <c r="E47" s="37"/>
      <c r="F47" s="37"/>
      <c r="G47" s="37"/>
      <c r="H47" s="37"/>
      <c r="I47" s="37"/>
    </row>
    <row r="48" spans="1:9" x14ac:dyDescent="0.25">
      <c r="A48" s="37" t="s">
        <v>269</v>
      </c>
      <c r="B48" s="37"/>
      <c r="C48" s="37"/>
      <c r="D48" s="37"/>
      <c r="E48" s="37"/>
      <c r="F48" s="37"/>
      <c r="G48" s="37"/>
      <c r="H48" s="37"/>
      <c r="I48" s="37"/>
    </row>
    <row r="49" spans="1:9" x14ac:dyDescent="0.25">
      <c r="A49" s="37"/>
      <c r="B49" s="37"/>
      <c r="C49" s="37"/>
      <c r="D49" s="37"/>
      <c r="E49" s="37"/>
      <c r="F49" s="37"/>
      <c r="G49" s="37"/>
      <c r="H49" s="37"/>
      <c r="I49" s="37"/>
    </row>
    <row r="50" spans="1:9" x14ac:dyDescent="0.25">
      <c r="A50" s="37" t="s">
        <v>270</v>
      </c>
      <c r="B50" s="37"/>
      <c r="C50" s="37"/>
      <c r="D50" s="37"/>
      <c r="E50" s="37"/>
      <c r="F50" s="37"/>
      <c r="G50" s="37"/>
      <c r="H50" s="37"/>
      <c r="I50" s="37"/>
    </row>
    <row r="51" spans="1:9" x14ac:dyDescent="0.25">
      <c r="A51" s="37" t="s">
        <v>271</v>
      </c>
      <c r="B51" s="37"/>
      <c r="C51" s="37"/>
      <c r="D51" s="37"/>
      <c r="E51" s="37"/>
      <c r="F51" s="37"/>
      <c r="G51" s="127" t="s">
        <v>272</v>
      </c>
      <c r="H51" s="127"/>
      <c r="I51" s="127"/>
    </row>
    <row r="52" spans="1:9" x14ac:dyDescent="0.25">
      <c r="A52" s="37"/>
      <c r="B52" s="37"/>
      <c r="C52" s="37"/>
      <c r="D52" s="37"/>
      <c r="E52" s="37"/>
      <c r="F52" s="37"/>
      <c r="G52" s="37"/>
      <c r="H52" s="37"/>
      <c r="I52" s="37"/>
    </row>
    <row r="53" spans="1:9" x14ac:dyDescent="0.25">
      <c r="A53" s="37"/>
      <c r="B53" s="37"/>
      <c r="C53" s="37"/>
      <c r="D53" s="37"/>
      <c r="E53" s="37"/>
      <c r="F53" s="37"/>
      <c r="G53" s="37"/>
      <c r="H53" s="37"/>
      <c r="I53" s="37"/>
    </row>
    <row r="54" spans="1:9" x14ac:dyDescent="0.25">
      <c r="A54" s="62" t="s">
        <v>273</v>
      </c>
      <c r="B54" s="62"/>
      <c r="C54" s="62"/>
      <c r="D54" s="37"/>
      <c r="E54" s="37"/>
      <c r="F54" s="37"/>
      <c r="G54" s="126" t="s">
        <v>274</v>
      </c>
      <c r="H54" s="126"/>
      <c r="I54" s="126"/>
    </row>
    <row r="55" spans="1:9" x14ac:dyDescent="0.25">
      <c r="A55" s="37" t="s">
        <v>275</v>
      </c>
      <c r="B55" s="37"/>
      <c r="C55" s="37"/>
      <c r="D55" s="37"/>
      <c r="E55" s="37"/>
      <c r="F55" s="37"/>
      <c r="G55" s="127" t="s">
        <v>276</v>
      </c>
      <c r="H55" s="127"/>
      <c r="I55" s="127"/>
    </row>
    <row r="56" spans="1:9" x14ac:dyDescent="0.25">
      <c r="A56" s="37"/>
      <c r="B56" s="37"/>
      <c r="C56" s="37"/>
      <c r="D56" s="37"/>
      <c r="E56" s="37"/>
      <c r="F56" s="37"/>
      <c r="G56" s="63"/>
      <c r="H56" s="63"/>
      <c r="I56" s="63"/>
    </row>
    <row r="68" spans="1:9" x14ac:dyDescent="0.25">
      <c r="A68" s="96"/>
      <c r="B68" s="96"/>
      <c r="C68" s="96"/>
      <c r="D68" s="96"/>
      <c r="E68" s="96"/>
      <c r="F68" s="96"/>
      <c r="G68" s="96"/>
      <c r="H68" s="96"/>
      <c r="I68" s="96"/>
    </row>
    <row r="69" spans="1:9" x14ac:dyDescent="0.25">
      <c r="A69" s="37"/>
      <c r="B69" s="37"/>
      <c r="C69" s="37"/>
      <c r="D69" s="37"/>
      <c r="E69" s="37"/>
      <c r="F69" s="37"/>
      <c r="G69" s="37"/>
      <c r="H69" s="37"/>
      <c r="I69" s="37"/>
    </row>
    <row r="70" spans="1:9" x14ac:dyDescent="0.25">
      <c r="A70" s="37"/>
      <c r="B70" s="37"/>
      <c r="C70" s="37"/>
      <c r="D70" s="37"/>
      <c r="E70" s="37"/>
      <c r="F70" s="37"/>
      <c r="G70" s="37"/>
      <c r="H70" s="37"/>
      <c r="I70" s="37"/>
    </row>
    <row r="71" spans="1:9" x14ac:dyDescent="0.25">
      <c r="A71" s="37"/>
      <c r="B71" s="37"/>
      <c r="C71" s="37"/>
      <c r="D71" s="37"/>
      <c r="E71" s="37"/>
      <c r="F71" s="37"/>
      <c r="G71" s="37"/>
      <c r="H71" s="37"/>
      <c r="I71" s="37"/>
    </row>
    <row r="72" spans="1:9" x14ac:dyDescent="0.25">
      <c r="A72" s="37"/>
      <c r="B72" s="37"/>
      <c r="C72" s="37"/>
      <c r="D72" s="37"/>
      <c r="E72" s="37"/>
      <c r="F72" s="37"/>
      <c r="G72" s="37"/>
      <c r="H72" s="37"/>
      <c r="I72" s="37"/>
    </row>
    <row r="73" spans="1:9" x14ac:dyDescent="0.25">
      <c r="A73" s="37"/>
      <c r="B73" s="37"/>
      <c r="C73" s="37"/>
      <c r="D73" s="37"/>
      <c r="E73" s="37"/>
      <c r="F73" s="37"/>
      <c r="G73" s="127"/>
      <c r="H73" s="127"/>
      <c r="I73" s="127"/>
    </row>
    <row r="74" spans="1:9" x14ac:dyDescent="0.25">
      <c r="A74" s="37"/>
      <c r="B74" s="37"/>
      <c r="C74" s="37"/>
      <c r="D74" s="37"/>
      <c r="E74" s="37"/>
      <c r="F74" s="37"/>
      <c r="G74" s="37"/>
      <c r="H74" s="37"/>
      <c r="I74" s="37"/>
    </row>
    <row r="75" spans="1:9" x14ac:dyDescent="0.25">
      <c r="A75" s="37"/>
      <c r="B75" s="37"/>
      <c r="C75" s="37"/>
      <c r="D75" s="37"/>
      <c r="E75" s="37"/>
      <c r="F75" s="37"/>
      <c r="G75" s="37"/>
      <c r="H75" s="37"/>
      <c r="I75" s="37"/>
    </row>
    <row r="76" spans="1:9" x14ac:dyDescent="0.25">
      <c r="A76" s="62"/>
      <c r="B76" s="62"/>
      <c r="C76" s="62"/>
      <c r="D76" s="37"/>
      <c r="E76" s="37"/>
      <c r="F76" s="37"/>
      <c r="G76" s="126"/>
      <c r="H76" s="126"/>
      <c r="I76" s="126"/>
    </row>
    <row r="77" spans="1:9" x14ac:dyDescent="0.25">
      <c r="A77" s="37"/>
      <c r="B77" s="37"/>
      <c r="C77" s="37"/>
      <c r="D77" s="37"/>
      <c r="E77" s="37"/>
      <c r="F77" s="37"/>
      <c r="G77" s="127"/>
      <c r="H77" s="127"/>
      <c r="I77" s="127"/>
    </row>
    <row r="78" spans="1:9" x14ac:dyDescent="0.25">
      <c r="A78" s="37"/>
      <c r="B78" s="37"/>
      <c r="C78" s="37"/>
      <c r="D78" s="37"/>
      <c r="E78" s="37"/>
      <c r="F78" s="37"/>
      <c r="G78" s="63"/>
      <c r="H78" s="63"/>
      <c r="I78" s="63"/>
    </row>
  </sheetData>
  <mergeCells count="11">
    <mergeCell ref="G54:I54"/>
    <mergeCell ref="G55:I55"/>
    <mergeCell ref="G73:I73"/>
    <mergeCell ref="G76:I76"/>
    <mergeCell ref="G77:I77"/>
    <mergeCell ref="G51:I51"/>
    <mergeCell ref="A2:I2"/>
    <mergeCell ref="A3:I3"/>
    <mergeCell ref="E16:F16"/>
    <mergeCell ref="H16:I16"/>
    <mergeCell ref="H17:I1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6"/>
  <sheetViews>
    <sheetView topLeftCell="A13" workbookViewId="0">
      <selection activeCell="M13" sqref="M13"/>
    </sheetView>
  </sheetViews>
  <sheetFormatPr defaultRowHeight="15" x14ac:dyDescent="0.25"/>
  <cols>
    <col min="1" max="1" width="4.85546875" customWidth="1"/>
    <col min="3" max="3" width="9.85546875" customWidth="1"/>
    <col min="4" max="4" width="20.28515625" customWidth="1"/>
    <col min="7" max="7" width="11.42578125" customWidth="1"/>
    <col min="8" max="9" width="10" customWidth="1"/>
  </cols>
  <sheetData>
    <row r="3" spans="1:9" x14ac:dyDescent="0.25">
      <c r="A3" s="128" t="s">
        <v>218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128" t="s">
        <v>219</v>
      </c>
      <c r="B4" s="128"/>
      <c r="C4" s="128"/>
      <c r="D4" s="128"/>
      <c r="E4" s="128"/>
      <c r="F4" s="128"/>
      <c r="G4" s="128"/>
      <c r="H4" s="128"/>
      <c r="I4" s="128"/>
    </row>
    <row r="5" spans="1:9" x14ac:dyDescent="0.25">
      <c r="A5" s="37"/>
      <c r="B5" s="37"/>
      <c r="C5" s="37"/>
      <c r="D5" s="37"/>
      <c r="E5" s="37"/>
      <c r="F5" s="37"/>
      <c r="G5" s="37"/>
      <c r="H5" s="37"/>
      <c r="I5" s="37"/>
    </row>
    <row r="6" spans="1:9" x14ac:dyDescent="0.25">
      <c r="A6" s="38">
        <v>1</v>
      </c>
      <c r="B6" s="39" t="s">
        <v>220</v>
      </c>
      <c r="C6" s="39"/>
      <c r="D6" s="39" t="s">
        <v>221</v>
      </c>
      <c r="E6" s="39"/>
      <c r="F6" s="39"/>
      <c r="G6" s="39"/>
      <c r="H6" s="37"/>
      <c r="I6" s="37"/>
    </row>
    <row r="7" spans="1:9" x14ac:dyDescent="0.25">
      <c r="A7" s="38">
        <v>2</v>
      </c>
      <c r="B7" s="39" t="s">
        <v>222</v>
      </c>
      <c r="C7" s="39"/>
      <c r="D7" s="39" t="s">
        <v>223</v>
      </c>
      <c r="E7" s="39"/>
      <c r="F7" s="39"/>
      <c r="G7" s="39"/>
      <c r="H7" s="37"/>
      <c r="I7" s="37"/>
    </row>
    <row r="8" spans="1:9" x14ac:dyDescent="0.25">
      <c r="A8" s="38">
        <v>3</v>
      </c>
      <c r="B8" s="39" t="s">
        <v>224</v>
      </c>
      <c r="C8" s="39"/>
      <c r="D8" s="39" t="s">
        <v>225</v>
      </c>
      <c r="E8" s="39"/>
      <c r="F8" s="39"/>
      <c r="G8" s="39"/>
      <c r="H8" s="37"/>
      <c r="I8" s="37"/>
    </row>
    <row r="9" spans="1:9" x14ac:dyDescent="0.25">
      <c r="A9" s="38">
        <v>4</v>
      </c>
      <c r="B9" s="39" t="s">
        <v>226</v>
      </c>
      <c r="C9" s="39"/>
      <c r="D9" s="39" t="s">
        <v>353</v>
      </c>
      <c r="E9" s="39"/>
      <c r="F9" s="39"/>
      <c r="G9" s="39"/>
      <c r="H9" s="37"/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 t="s">
        <v>228</v>
      </c>
      <c r="I10" s="37"/>
    </row>
    <row r="11" spans="1:9" x14ac:dyDescent="0.25">
      <c r="A11" s="37"/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 t="s">
        <v>229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301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 t="s">
        <v>302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7" t="s">
        <v>303</v>
      </c>
      <c r="B15" s="37"/>
      <c r="C15" s="37"/>
      <c r="D15" s="37"/>
      <c r="E15" s="37"/>
      <c r="F15" s="37"/>
      <c r="G15" s="37"/>
      <c r="H15" s="37"/>
      <c r="I15" s="37"/>
    </row>
    <row r="16" spans="1:9" x14ac:dyDescent="0.25">
      <c r="A16" s="39"/>
      <c r="B16" s="39"/>
      <c r="C16" s="39"/>
      <c r="D16" s="39"/>
      <c r="E16" s="39"/>
      <c r="F16" s="39"/>
      <c r="G16" s="39"/>
      <c r="H16" s="39"/>
      <c r="I16" s="39"/>
    </row>
    <row r="17" spans="1:9" x14ac:dyDescent="0.25">
      <c r="A17" s="41"/>
      <c r="B17" s="42"/>
      <c r="C17" s="42"/>
      <c r="D17" s="42"/>
      <c r="E17" s="129" t="s">
        <v>233</v>
      </c>
      <c r="F17" s="130"/>
      <c r="G17" s="42"/>
      <c r="H17" s="129" t="s">
        <v>234</v>
      </c>
      <c r="I17" s="130"/>
    </row>
    <row r="18" spans="1:9" x14ac:dyDescent="0.25">
      <c r="A18" s="43" t="s">
        <v>235</v>
      </c>
      <c r="B18" s="44" t="s">
        <v>236</v>
      </c>
      <c r="C18" s="44" t="s">
        <v>237</v>
      </c>
      <c r="D18" s="44" t="s">
        <v>238</v>
      </c>
      <c r="E18" s="45"/>
      <c r="F18" s="46"/>
      <c r="G18" s="44" t="s">
        <v>7</v>
      </c>
      <c r="H18" s="131" t="s">
        <v>239</v>
      </c>
      <c r="I18" s="132"/>
    </row>
    <row r="19" spans="1:9" x14ac:dyDescent="0.25">
      <c r="A19" s="45"/>
      <c r="B19" s="47"/>
      <c r="C19" s="47"/>
      <c r="D19" s="47"/>
      <c r="E19" s="48" t="s">
        <v>240</v>
      </c>
      <c r="F19" s="48" t="s">
        <v>241</v>
      </c>
      <c r="G19" s="47"/>
      <c r="H19" s="48" t="s">
        <v>242</v>
      </c>
      <c r="I19" s="48" t="s">
        <v>243</v>
      </c>
    </row>
    <row r="20" spans="1:9" x14ac:dyDescent="0.25">
      <c r="A20" s="48" t="s">
        <v>279</v>
      </c>
      <c r="B20" s="48" t="s">
        <v>280</v>
      </c>
      <c r="C20" s="48" t="s">
        <v>281</v>
      </c>
      <c r="D20" s="48" t="s">
        <v>282</v>
      </c>
      <c r="E20" s="48" t="s">
        <v>283</v>
      </c>
      <c r="F20" s="48" t="s">
        <v>284</v>
      </c>
      <c r="G20" s="48" t="s">
        <v>285</v>
      </c>
      <c r="H20" s="48" t="s">
        <v>286</v>
      </c>
      <c r="I20" s="48" t="s">
        <v>287</v>
      </c>
    </row>
    <row r="21" spans="1:9" ht="67.5" x14ac:dyDescent="0.25">
      <c r="A21" s="50">
        <v>1</v>
      </c>
      <c r="B21" s="81">
        <v>525112</v>
      </c>
      <c r="C21" s="51" t="s">
        <v>341</v>
      </c>
      <c r="D21" s="51" t="s">
        <v>354</v>
      </c>
      <c r="E21" s="82" t="s">
        <v>355</v>
      </c>
      <c r="F21" s="53"/>
      <c r="G21" s="54">
        <v>1112000</v>
      </c>
      <c r="H21" s="54">
        <v>101091</v>
      </c>
      <c r="I21" s="83">
        <v>30327</v>
      </c>
    </row>
    <row r="22" spans="1:9" x14ac:dyDescent="0.25">
      <c r="A22" s="84"/>
      <c r="B22" s="61" t="s">
        <v>267</v>
      </c>
      <c r="C22" s="85"/>
      <c r="D22" s="86"/>
      <c r="E22" s="87"/>
      <c r="F22" s="53"/>
      <c r="G22" s="54">
        <f>SUM(G21:G21)</f>
        <v>1112000</v>
      </c>
      <c r="H22" s="54">
        <f>SUM(H21:H21)</f>
        <v>101091</v>
      </c>
      <c r="I22" s="83">
        <f>SUM(I21:I21)</f>
        <v>30327</v>
      </c>
    </row>
    <row r="23" spans="1:9" x14ac:dyDescent="0.25">
      <c r="A23" s="88"/>
      <c r="B23" s="89"/>
      <c r="C23" s="89"/>
      <c r="D23" s="89"/>
      <c r="E23" s="90"/>
      <c r="F23" s="91"/>
      <c r="G23" s="92"/>
      <c r="H23" s="92"/>
      <c r="I23" s="92"/>
    </row>
    <row r="25" spans="1:9" x14ac:dyDescent="0.25">
      <c r="A25" s="37" t="s">
        <v>268</v>
      </c>
      <c r="B25" s="37"/>
      <c r="C25" s="37"/>
      <c r="D25" s="37"/>
      <c r="E25" s="37"/>
      <c r="F25" s="37"/>
      <c r="G25" s="37"/>
      <c r="H25" s="37"/>
      <c r="I25" s="37"/>
    </row>
    <row r="26" spans="1:9" x14ac:dyDescent="0.25">
      <c r="A26" s="37" t="s">
        <v>269</v>
      </c>
      <c r="B26" s="37"/>
      <c r="C26" s="37"/>
      <c r="D26" s="37"/>
      <c r="E26" s="37"/>
      <c r="F26" s="37"/>
      <c r="G26" s="37"/>
      <c r="H26" s="37"/>
      <c r="I26" s="37"/>
    </row>
    <row r="27" spans="1:9" x14ac:dyDescent="0.25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5">
      <c r="A28" s="37" t="s">
        <v>270</v>
      </c>
      <c r="B28" s="37"/>
      <c r="C28" s="37"/>
      <c r="D28" s="37"/>
      <c r="E28" s="37"/>
      <c r="F28" s="37"/>
      <c r="G28" s="37"/>
      <c r="H28" s="37"/>
      <c r="I28" s="37"/>
    </row>
    <row r="29" spans="1:9" x14ac:dyDescent="0.25">
      <c r="A29" s="37" t="s">
        <v>271</v>
      </c>
      <c r="B29" s="37"/>
      <c r="C29" s="37"/>
      <c r="D29" s="37"/>
      <c r="E29" s="37"/>
      <c r="F29" s="37"/>
      <c r="G29" s="135" t="s">
        <v>272</v>
      </c>
      <c r="H29" s="135"/>
      <c r="I29" s="135"/>
    </row>
    <row r="30" spans="1:9" x14ac:dyDescent="0.25">
      <c r="A30" s="37"/>
      <c r="B30" s="37"/>
      <c r="C30" s="37"/>
      <c r="D30" s="37"/>
      <c r="E30" s="95"/>
      <c r="F30" s="37"/>
      <c r="G30" s="37"/>
      <c r="H30" s="37"/>
      <c r="I30" s="37"/>
    </row>
    <row r="31" spans="1:9" x14ac:dyDescent="0.25">
      <c r="A31" s="37"/>
      <c r="B31" s="37"/>
      <c r="C31" s="37"/>
      <c r="D31" s="37"/>
      <c r="E31" s="95"/>
      <c r="F31" s="37"/>
      <c r="G31" s="37"/>
      <c r="H31" s="37"/>
      <c r="I31" s="37"/>
    </row>
    <row r="32" spans="1:9" x14ac:dyDescent="0.25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5">
      <c r="A33" s="62" t="s">
        <v>307</v>
      </c>
      <c r="B33" s="62"/>
      <c r="C33" s="62"/>
      <c r="D33" s="37"/>
      <c r="E33" s="37"/>
      <c r="F33" s="37"/>
      <c r="G33" s="134" t="s">
        <v>274</v>
      </c>
      <c r="H33" s="134"/>
      <c r="I33" s="134"/>
    </row>
    <row r="34" spans="1:9" x14ac:dyDescent="0.25">
      <c r="A34" s="37" t="s">
        <v>294</v>
      </c>
      <c r="B34" s="37"/>
      <c r="C34" s="37"/>
      <c r="D34" s="37"/>
      <c r="E34" s="37"/>
      <c r="F34" s="37"/>
      <c r="G34" s="135" t="s">
        <v>276</v>
      </c>
      <c r="H34" s="135"/>
      <c r="I34" s="135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96"/>
    </row>
    <row r="36" spans="1:9" x14ac:dyDescent="0.25">
      <c r="A36" t="s">
        <v>257</v>
      </c>
    </row>
  </sheetData>
  <mergeCells count="8">
    <mergeCell ref="G33:I33"/>
    <mergeCell ref="G34:I34"/>
    <mergeCell ref="A3:I3"/>
    <mergeCell ref="A4:I4"/>
    <mergeCell ref="E17:F17"/>
    <mergeCell ref="H17:I17"/>
    <mergeCell ref="H18:I18"/>
    <mergeCell ref="G29:I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2"/>
  <sheetViews>
    <sheetView workbookViewId="0">
      <selection activeCell="N13" sqref="N13"/>
    </sheetView>
  </sheetViews>
  <sheetFormatPr defaultRowHeight="15" x14ac:dyDescent="0.25"/>
  <cols>
    <col min="1" max="1" width="5.140625" customWidth="1"/>
    <col min="2" max="2" width="7.28515625" customWidth="1"/>
    <col min="3" max="3" width="11.28515625" customWidth="1"/>
    <col min="4" max="4" width="19.85546875" customWidth="1"/>
    <col min="7" max="7" width="12.28515625" customWidth="1"/>
    <col min="8" max="8" width="10.7109375" customWidth="1"/>
    <col min="9" max="9" width="10.85546875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8">
        <v>1</v>
      </c>
      <c r="B5" s="39" t="s">
        <v>220</v>
      </c>
      <c r="C5" s="39"/>
      <c r="D5" s="39" t="s">
        <v>221</v>
      </c>
      <c r="E5" s="39"/>
      <c r="F5" s="39"/>
      <c r="G5" s="39"/>
      <c r="H5" s="37"/>
      <c r="I5" s="37"/>
    </row>
    <row r="6" spans="1:9" x14ac:dyDescent="0.25">
      <c r="A6" s="38">
        <v>2</v>
      </c>
      <c r="B6" s="39" t="s">
        <v>222</v>
      </c>
      <c r="C6" s="39"/>
      <c r="D6" s="39" t="s">
        <v>223</v>
      </c>
      <c r="E6" s="39"/>
      <c r="F6" s="39"/>
      <c r="G6" s="39"/>
      <c r="H6" s="37"/>
      <c r="I6" s="37"/>
    </row>
    <row r="7" spans="1:9" x14ac:dyDescent="0.25">
      <c r="A7" s="38">
        <v>3</v>
      </c>
      <c r="B7" s="39" t="s">
        <v>224</v>
      </c>
      <c r="C7" s="39"/>
      <c r="D7" s="39" t="s">
        <v>225</v>
      </c>
      <c r="E7" s="39"/>
      <c r="F7" s="39"/>
      <c r="G7" s="39"/>
      <c r="H7" s="37"/>
      <c r="I7" s="37"/>
    </row>
    <row r="8" spans="1:9" x14ac:dyDescent="0.25">
      <c r="A8" s="38">
        <v>4</v>
      </c>
      <c r="B8" s="39" t="s">
        <v>226</v>
      </c>
      <c r="C8" s="39"/>
      <c r="D8" s="39" t="s">
        <v>227</v>
      </c>
      <c r="E8" s="39"/>
      <c r="F8" s="39"/>
      <c r="G8" s="39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 t="s">
        <v>228</v>
      </c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40" t="s">
        <v>229</v>
      </c>
      <c r="B11" s="40"/>
      <c r="C11" s="40"/>
      <c r="D11" s="40"/>
      <c r="E11" s="40"/>
      <c r="F11" s="40"/>
      <c r="G11" s="40"/>
      <c r="H11" s="40"/>
      <c r="I11" s="40"/>
    </row>
    <row r="12" spans="1:9" x14ac:dyDescent="0.25">
      <c r="A12" s="40" t="s">
        <v>230</v>
      </c>
      <c r="B12" s="40"/>
      <c r="C12" s="40"/>
      <c r="D12" s="40"/>
      <c r="E12" s="40"/>
      <c r="F12" s="40"/>
      <c r="G12" s="40"/>
      <c r="H12" s="40"/>
      <c r="I12" s="40"/>
    </row>
    <row r="13" spans="1:9" x14ac:dyDescent="0.25">
      <c r="A13" s="40" t="s">
        <v>231</v>
      </c>
      <c r="B13" s="40"/>
      <c r="C13" s="40"/>
      <c r="D13" s="40"/>
      <c r="E13" s="40"/>
      <c r="F13" s="40"/>
      <c r="G13" s="40"/>
      <c r="H13" s="40"/>
      <c r="I13" s="40"/>
    </row>
    <row r="14" spans="1:9" x14ac:dyDescent="0.25">
      <c r="A14" s="40" t="s">
        <v>232</v>
      </c>
      <c r="B14" s="40"/>
      <c r="C14" s="40"/>
      <c r="D14" s="40"/>
      <c r="E14" s="40"/>
      <c r="F14" s="40"/>
      <c r="G14" s="40"/>
      <c r="H14" s="40"/>
      <c r="I14" s="40"/>
    </row>
    <row r="15" spans="1:9" x14ac:dyDescent="0.25">
      <c r="A15" s="37"/>
      <c r="B15" s="37"/>
      <c r="C15" s="37"/>
      <c r="D15" s="37"/>
      <c r="E15" s="37"/>
      <c r="F15" s="37"/>
      <c r="G15" s="37"/>
      <c r="H15" s="37"/>
      <c r="I15" s="37"/>
    </row>
    <row r="16" spans="1:9" x14ac:dyDescent="0.25">
      <c r="A16" s="41"/>
      <c r="B16" s="42"/>
      <c r="C16" s="42"/>
      <c r="D16" s="42"/>
      <c r="E16" s="129" t="s">
        <v>233</v>
      </c>
      <c r="F16" s="130"/>
      <c r="G16" s="42"/>
      <c r="H16" s="129" t="s">
        <v>234</v>
      </c>
      <c r="I16" s="130"/>
    </row>
    <row r="17" spans="1:9" x14ac:dyDescent="0.25">
      <c r="A17" s="43" t="s">
        <v>235</v>
      </c>
      <c r="B17" s="44" t="s">
        <v>236</v>
      </c>
      <c r="C17" s="44" t="s">
        <v>237</v>
      </c>
      <c r="D17" s="44" t="s">
        <v>238</v>
      </c>
      <c r="E17" s="45"/>
      <c r="F17" s="46"/>
      <c r="G17" s="44" t="s">
        <v>7</v>
      </c>
      <c r="H17" s="131" t="s">
        <v>239</v>
      </c>
      <c r="I17" s="132"/>
    </row>
    <row r="18" spans="1:9" x14ac:dyDescent="0.25">
      <c r="A18" s="45"/>
      <c r="B18" s="47"/>
      <c r="C18" s="47"/>
      <c r="D18" s="47"/>
      <c r="E18" s="48" t="s">
        <v>240</v>
      </c>
      <c r="F18" s="48" t="s">
        <v>241</v>
      </c>
      <c r="G18" s="47"/>
      <c r="H18" s="48" t="s">
        <v>242</v>
      </c>
      <c r="I18" s="48" t="s">
        <v>243</v>
      </c>
    </row>
    <row r="19" spans="1:9" ht="112.5" x14ac:dyDescent="0.25">
      <c r="A19" s="49">
        <v>1</v>
      </c>
      <c r="B19" s="50">
        <v>525113</v>
      </c>
      <c r="C19" s="51" t="s">
        <v>244</v>
      </c>
      <c r="D19" s="51" t="s">
        <v>245</v>
      </c>
      <c r="E19" s="52" t="s">
        <v>246</v>
      </c>
      <c r="F19" s="53"/>
      <c r="G19" s="54">
        <v>1500000</v>
      </c>
      <c r="H19" s="54">
        <v>0</v>
      </c>
      <c r="I19" s="54">
        <v>75000</v>
      </c>
    </row>
    <row r="20" spans="1:9" ht="112.5" x14ac:dyDescent="0.25">
      <c r="A20" s="49">
        <v>2</v>
      </c>
      <c r="B20" s="50"/>
      <c r="C20" s="51" t="s">
        <v>247</v>
      </c>
      <c r="D20" s="51" t="s">
        <v>245</v>
      </c>
      <c r="E20" s="52" t="s">
        <v>248</v>
      </c>
      <c r="F20" s="53"/>
      <c r="G20" s="54">
        <v>1500000</v>
      </c>
      <c r="H20" s="54">
        <v>0</v>
      </c>
      <c r="I20" s="54">
        <v>75000</v>
      </c>
    </row>
    <row r="21" spans="1:9" ht="123.75" x14ac:dyDescent="0.25">
      <c r="A21" s="49">
        <v>3</v>
      </c>
      <c r="B21" s="50"/>
      <c r="C21" s="51" t="s">
        <v>249</v>
      </c>
      <c r="D21" s="51" t="s">
        <v>250</v>
      </c>
      <c r="E21" s="52">
        <v>44176</v>
      </c>
      <c r="F21" s="53"/>
      <c r="G21" s="54">
        <v>1500000</v>
      </c>
      <c r="H21" s="54">
        <v>0</v>
      </c>
      <c r="I21" s="54">
        <v>75000</v>
      </c>
    </row>
    <row r="22" spans="1:9" ht="123.75" x14ac:dyDescent="0.25">
      <c r="A22" s="49">
        <v>4</v>
      </c>
      <c r="B22" s="50"/>
      <c r="C22" s="51" t="s">
        <v>251</v>
      </c>
      <c r="D22" s="51" t="s">
        <v>252</v>
      </c>
      <c r="E22" s="55" t="s">
        <v>253</v>
      </c>
      <c r="F22" s="53"/>
      <c r="G22" s="54">
        <v>1800000</v>
      </c>
      <c r="H22" s="54">
        <v>0</v>
      </c>
      <c r="I22" s="54">
        <v>180000</v>
      </c>
    </row>
    <row r="23" spans="1:9" ht="112.5" x14ac:dyDescent="0.25">
      <c r="A23" s="49">
        <v>5</v>
      </c>
      <c r="B23" s="50"/>
      <c r="C23" s="51" t="s">
        <v>254</v>
      </c>
      <c r="D23" s="51" t="s">
        <v>255</v>
      </c>
      <c r="E23" s="55" t="s">
        <v>253</v>
      </c>
      <c r="F23" s="53"/>
      <c r="G23" s="54">
        <v>1800000</v>
      </c>
      <c r="H23" s="54">
        <v>0</v>
      </c>
      <c r="I23" s="54">
        <v>180000</v>
      </c>
    </row>
    <row r="24" spans="1:9" x14ac:dyDescent="0.25">
      <c r="A24" s="50"/>
      <c r="B24" s="50" t="s">
        <v>256</v>
      </c>
      <c r="C24" s="51"/>
      <c r="D24" s="51"/>
      <c r="E24" s="52"/>
      <c r="F24" s="53"/>
      <c r="G24" s="54">
        <f>SUM(G19:G23)</f>
        <v>8100000</v>
      </c>
      <c r="H24" s="54">
        <v>0</v>
      </c>
      <c r="I24" s="54">
        <f>SUM(I19:I23)</f>
        <v>585000</v>
      </c>
    </row>
    <row r="25" spans="1:9" x14ac:dyDescent="0.25">
      <c r="A25" s="56"/>
      <c r="B25" s="56"/>
      <c r="C25" s="57"/>
      <c r="D25" s="57"/>
      <c r="E25" s="58"/>
      <c r="F25" s="59"/>
      <c r="G25" s="60"/>
      <c r="H25" s="60"/>
      <c r="I25" s="60"/>
    </row>
    <row r="26" spans="1:9" x14ac:dyDescent="0.25">
      <c r="A26" s="56"/>
      <c r="B26" s="56"/>
      <c r="C26" s="57"/>
      <c r="D26" s="57"/>
      <c r="F26" s="59"/>
      <c r="G26" s="60"/>
      <c r="H26" s="60"/>
      <c r="I26" s="60"/>
    </row>
    <row r="27" spans="1:9" x14ac:dyDescent="0.25">
      <c r="A27" s="56"/>
      <c r="B27" s="56"/>
      <c r="C27" s="57"/>
      <c r="D27" s="57"/>
      <c r="F27" s="59"/>
      <c r="G27" s="60"/>
      <c r="H27" s="60"/>
      <c r="I27" s="60"/>
    </row>
    <row r="28" spans="1:9" x14ac:dyDescent="0.25">
      <c r="A28" s="56"/>
      <c r="B28" s="56"/>
      <c r="C28" s="57"/>
      <c r="D28" s="57"/>
      <c r="F28" s="59"/>
      <c r="G28" s="60"/>
      <c r="H28" s="60"/>
      <c r="I28" s="60"/>
    </row>
    <row r="29" spans="1:9" x14ac:dyDescent="0.25">
      <c r="A29" s="56"/>
      <c r="B29" s="56"/>
      <c r="C29" s="57"/>
      <c r="D29" s="57"/>
      <c r="F29" s="59"/>
      <c r="G29" s="60"/>
      <c r="H29" s="60"/>
      <c r="I29" s="60"/>
    </row>
    <row r="30" spans="1:9" x14ac:dyDescent="0.25">
      <c r="A30" s="56"/>
      <c r="B30" s="56"/>
      <c r="C30" s="57"/>
      <c r="D30" s="57"/>
      <c r="F30" s="59"/>
      <c r="G30" s="60"/>
      <c r="H30" s="60"/>
      <c r="I30" s="60"/>
    </row>
    <row r="31" spans="1:9" x14ac:dyDescent="0.25">
      <c r="A31" s="56"/>
      <c r="B31" s="56"/>
      <c r="C31" s="57"/>
      <c r="D31" s="57"/>
      <c r="F31" s="59"/>
      <c r="G31" s="60"/>
      <c r="H31" s="60"/>
      <c r="I31" s="60"/>
    </row>
    <row r="32" spans="1:9" x14ac:dyDescent="0.25">
      <c r="A32" s="56"/>
      <c r="B32" s="56"/>
      <c r="C32" s="57"/>
      <c r="D32" s="57"/>
      <c r="F32" s="59"/>
      <c r="G32" s="60"/>
      <c r="H32" s="60"/>
      <c r="I32" s="60"/>
    </row>
    <row r="33" spans="1:9" x14ac:dyDescent="0.25">
      <c r="A33" s="56"/>
      <c r="B33" s="56"/>
      <c r="C33" s="57"/>
      <c r="D33" s="57"/>
      <c r="E33" s="58"/>
      <c r="F33" s="59"/>
      <c r="G33" s="60"/>
      <c r="H33" s="60"/>
      <c r="I33" s="60"/>
    </row>
    <row r="34" spans="1:9" x14ac:dyDescent="0.25">
      <c r="A34" s="56"/>
      <c r="B34" s="56"/>
      <c r="C34" s="57"/>
      <c r="D34" s="57"/>
      <c r="E34" s="58"/>
      <c r="F34" s="59"/>
      <c r="G34" s="60"/>
      <c r="H34" s="60"/>
      <c r="I34" s="60"/>
    </row>
    <row r="35" spans="1:9" x14ac:dyDescent="0.25">
      <c r="A35" s="56"/>
      <c r="B35" s="56"/>
      <c r="C35" s="57"/>
      <c r="D35" s="57"/>
      <c r="E35" s="58"/>
      <c r="F35" s="59"/>
      <c r="G35" s="60"/>
      <c r="H35" s="60"/>
      <c r="I35" s="60"/>
    </row>
    <row r="36" spans="1:9" x14ac:dyDescent="0.25">
      <c r="A36" s="56"/>
      <c r="B36" s="56"/>
      <c r="C36" s="57"/>
      <c r="D36" s="57"/>
      <c r="E36" s="58" t="s">
        <v>257</v>
      </c>
      <c r="F36" s="59"/>
      <c r="G36" s="60"/>
      <c r="H36" s="60"/>
      <c r="I36" s="60"/>
    </row>
    <row r="37" spans="1:9" x14ac:dyDescent="0.25">
      <c r="A37" s="50"/>
      <c r="B37" s="50" t="s">
        <v>258</v>
      </c>
      <c r="C37" s="51"/>
      <c r="D37" s="51"/>
      <c r="E37" s="52"/>
      <c r="F37" s="53"/>
      <c r="G37" s="54">
        <v>8100000</v>
      </c>
      <c r="H37" s="54">
        <v>0</v>
      </c>
      <c r="I37" s="54">
        <v>585000</v>
      </c>
    </row>
    <row r="38" spans="1:9" ht="123.75" x14ac:dyDescent="0.25">
      <c r="A38" s="50">
        <v>6</v>
      </c>
      <c r="B38" s="50"/>
      <c r="C38" s="51" t="s">
        <v>259</v>
      </c>
      <c r="D38" s="51" t="s">
        <v>260</v>
      </c>
      <c r="E38" s="55" t="s">
        <v>253</v>
      </c>
      <c r="F38" s="53"/>
      <c r="G38" s="54">
        <v>1800000</v>
      </c>
      <c r="H38" s="54">
        <v>0</v>
      </c>
      <c r="I38" s="54">
        <v>180000</v>
      </c>
    </row>
    <row r="39" spans="1:9" ht="123.75" x14ac:dyDescent="0.25">
      <c r="A39" s="61">
        <v>7</v>
      </c>
      <c r="B39" s="61"/>
      <c r="C39" s="51" t="s">
        <v>261</v>
      </c>
      <c r="D39" s="51" t="s">
        <v>262</v>
      </c>
      <c r="E39" s="52" t="s">
        <v>253</v>
      </c>
      <c r="F39" s="53"/>
      <c r="G39" s="54">
        <v>1800000</v>
      </c>
      <c r="H39" s="54">
        <v>0</v>
      </c>
      <c r="I39" s="54">
        <v>180000</v>
      </c>
    </row>
    <row r="40" spans="1:9" ht="123.75" x14ac:dyDescent="0.25">
      <c r="A40" s="61">
        <v>8</v>
      </c>
      <c r="B40" s="61"/>
      <c r="C40" s="51" t="s">
        <v>263</v>
      </c>
      <c r="D40" s="51" t="s">
        <v>264</v>
      </c>
      <c r="E40" s="52" t="s">
        <v>253</v>
      </c>
      <c r="F40" s="53"/>
      <c r="G40" s="54">
        <v>1800000</v>
      </c>
      <c r="H40" s="54">
        <v>0</v>
      </c>
      <c r="I40" s="54">
        <v>180000</v>
      </c>
    </row>
    <row r="41" spans="1:9" ht="112.5" x14ac:dyDescent="0.25">
      <c r="A41" s="61">
        <v>9</v>
      </c>
      <c r="B41" s="61"/>
      <c r="C41" s="51" t="s">
        <v>265</v>
      </c>
      <c r="D41" s="51" t="s">
        <v>266</v>
      </c>
      <c r="E41" s="52">
        <v>44176</v>
      </c>
      <c r="F41" s="53"/>
      <c r="G41" s="54">
        <v>1400000</v>
      </c>
      <c r="H41" s="54">
        <v>0</v>
      </c>
      <c r="I41" s="54">
        <v>140000</v>
      </c>
    </row>
    <row r="42" spans="1:9" x14ac:dyDescent="0.25">
      <c r="A42" s="50"/>
      <c r="B42" s="50" t="s">
        <v>267</v>
      </c>
      <c r="C42" s="51"/>
      <c r="D42" s="51"/>
      <c r="E42" s="52"/>
      <c r="F42" s="53"/>
      <c r="G42" s="54">
        <f>SUM(G37:G41)</f>
        <v>14900000</v>
      </c>
      <c r="H42" s="54">
        <v>0</v>
      </c>
      <c r="I42" s="54">
        <f>SUM(I37:I41)</f>
        <v>1265000</v>
      </c>
    </row>
    <row r="43" spans="1:9" x14ac:dyDescent="0.25">
      <c r="A43" s="56"/>
      <c r="B43" s="56"/>
      <c r="C43" s="57"/>
      <c r="D43" s="57"/>
      <c r="E43" s="58"/>
      <c r="F43" s="59"/>
      <c r="G43" s="60"/>
      <c r="H43" s="60"/>
      <c r="I43" s="60"/>
    </row>
    <row r="44" spans="1:9" x14ac:dyDescent="0.25">
      <c r="A44" s="37" t="s">
        <v>268</v>
      </c>
      <c r="B44" s="37"/>
      <c r="C44" s="37"/>
      <c r="D44" s="37"/>
      <c r="E44" s="37"/>
      <c r="F44" s="37"/>
      <c r="G44" s="37"/>
      <c r="H44" s="37"/>
      <c r="I44" s="37"/>
    </row>
    <row r="45" spans="1:9" x14ac:dyDescent="0.25">
      <c r="A45" s="37" t="s">
        <v>269</v>
      </c>
      <c r="B45" s="37"/>
      <c r="C45" s="37"/>
      <c r="D45" s="37"/>
      <c r="E45" s="37"/>
      <c r="F45" s="37"/>
      <c r="G45" s="37"/>
      <c r="H45" s="37"/>
      <c r="I45" s="37"/>
    </row>
    <row r="46" spans="1:9" x14ac:dyDescent="0.25">
      <c r="A46" s="37"/>
      <c r="B46" s="37"/>
      <c r="C46" s="37"/>
      <c r="D46" s="37"/>
      <c r="E46" s="37"/>
      <c r="F46" s="37"/>
      <c r="G46" s="37"/>
      <c r="H46" s="37"/>
      <c r="I46" s="37"/>
    </row>
    <row r="47" spans="1:9" x14ac:dyDescent="0.25">
      <c r="A47" s="37" t="s">
        <v>270</v>
      </c>
      <c r="B47" s="37"/>
      <c r="C47" s="37"/>
      <c r="D47" s="37"/>
      <c r="E47" s="37"/>
      <c r="F47" s="37"/>
      <c r="G47" s="37"/>
      <c r="H47" s="37"/>
      <c r="I47" s="37"/>
    </row>
    <row r="48" spans="1:9" x14ac:dyDescent="0.25">
      <c r="A48" s="37" t="s">
        <v>271</v>
      </c>
      <c r="B48" s="37"/>
      <c r="C48" s="37"/>
      <c r="D48" s="37"/>
      <c r="E48" s="37"/>
      <c r="F48" s="37"/>
      <c r="G48" s="127" t="s">
        <v>272</v>
      </c>
      <c r="H48" s="127"/>
      <c r="I48" s="127"/>
    </row>
    <row r="49" spans="1:9" x14ac:dyDescent="0.25">
      <c r="A49" s="37"/>
      <c r="B49" s="37"/>
      <c r="C49" s="37"/>
      <c r="D49" s="37"/>
      <c r="E49" s="37"/>
      <c r="F49" s="37"/>
      <c r="G49" s="37"/>
      <c r="H49" s="37"/>
      <c r="I49" s="37"/>
    </row>
    <row r="50" spans="1:9" x14ac:dyDescent="0.25">
      <c r="A50" s="37"/>
      <c r="B50" s="37"/>
      <c r="C50" s="37"/>
      <c r="D50" s="37"/>
      <c r="E50" s="37"/>
      <c r="F50" s="37"/>
      <c r="G50" s="37"/>
      <c r="H50" s="37"/>
      <c r="I50" s="37"/>
    </row>
    <row r="51" spans="1:9" x14ac:dyDescent="0.25">
      <c r="A51" s="62" t="s">
        <v>273</v>
      </c>
      <c r="B51" s="62"/>
      <c r="C51" s="62"/>
      <c r="D51" s="37"/>
      <c r="E51" s="37"/>
      <c r="F51" s="37"/>
      <c r="G51" s="126" t="s">
        <v>274</v>
      </c>
      <c r="H51" s="126"/>
      <c r="I51" s="126"/>
    </row>
    <row r="52" spans="1:9" x14ac:dyDescent="0.25">
      <c r="A52" s="37" t="s">
        <v>275</v>
      </c>
      <c r="B52" s="37"/>
      <c r="C52" s="37"/>
      <c r="D52" s="37"/>
      <c r="E52" s="37"/>
      <c r="F52" s="37"/>
      <c r="G52" s="127" t="s">
        <v>276</v>
      </c>
      <c r="H52" s="127"/>
      <c r="I52" s="127"/>
    </row>
    <row r="53" spans="1:9" x14ac:dyDescent="0.25">
      <c r="A53" s="37"/>
      <c r="B53" s="37"/>
      <c r="C53" s="37"/>
      <c r="D53" s="37"/>
      <c r="E53" s="37"/>
      <c r="F53" s="37"/>
      <c r="G53" s="63"/>
      <c r="H53" s="63"/>
      <c r="I53" s="63"/>
    </row>
    <row r="56" spans="1:9" x14ac:dyDescent="0.25">
      <c r="A56" s="37"/>
      <c r="B56" s="37"/>
      <c r="C56" s="37"/>
      <c r="D56" s="37"/>
      <c r="E56" s="37"/>
      <c r="F56" s="37"/>
      <c r="G56" s="37"/>
      <c r="H56" s="37"/>
      <c r="I56" s="37"/>
    </row>
    <row r="57" spans="1:9" x14ac:dyDescent="0.25">
      <c r="A57" s="37"/>
      <c r="B57" s="37"/>
      <c r="C57" s="37"/>
      <c r="D57" s="37"/>
      <c r="E57" s="37"/>
      <c r="F57" s="37"/>
      <c r="G57" s="37"/>
      <c r="H57" s="37"/>
      <c r="I57" s="37"/>
    </row>
    <row r="58" spans="1:9" x14ac:dyDescent="0.25">
      <c r="A58" s="37"/>
      <c r="B58" s="37"/>
      <c r="C58" s="37"/>
      <c r="D58" s="37"/>
      <c r="E58" s="37"/>
      <c r="F58" s="37"/>
      <c r="G58" s="37"/>
      <c r="H58" s="37"/>
      <c r="I58" s="37"/>
    </row>
    <row r="59" spans="1:9" x14ac:dyDescent="0.25">
      <c r="A59" s="37"/>
      <c r="B59" s="37"/>
      <c r="C59" s="37"/>
      <c r="D59" s="37"/>
      <c r="E59" s="37"/>
      <c r="F59" s="37"/>
      <c r="G59" s="37"/>
      <c r="H59" s="37"/>
      <c r="I59" s="37"/>
    </row>
    <row r="60" spans="1:9" x14ac:dyDescent="0.25">
      <c r="A60" s="37"/>
      <c r="B60" s="37"/>
      <c r="C60" s="37"/>
      <c r="D60" s="37"/>
      <c r="E60" s="37"/>
      <c r="F60" s="37"/>
      <c r="G60" s="127"/>
      <c r="H60" s="127"/>
      <c r="I60" s="127"/>
    </row>
    <row r="61" spans="1:9" x14ac:dyDescent="0.25">
      <c r="A61" s="37"/>
      <c r="B61" s="37"/>
      <c r="C61" s="37"/>
      <c r="D61" s="37"/>
      <c r="E61" s="37"/>
      <c r="F61" s="37"/>
      <c r="G61" s="37"/>
      <c r="H61" s="37"/>
      <c r="I61" s="37"/>
    </row>
    <row r="62" spans="1:9" x14ac:dyDescent="0.25">
      <c r="A62" s="37"/>
      <c r="B62" s="37"/>
      <c r="C62" s="37"/>
      <c r="D62" s="37"/>
      <c r="E62" s="37"/>
      <c r="F62" s="37"/>
      <c r="G62" s="37"/>
      <c r="H62" s="37"/>
      <c r="I62" s="37"/>
    </row>
  </sheetData>
  <mergeCells count="9">
    <mergeCell ref="G51:I51"/>
    <mergeCell ref="G52:I52"/>
    <mergeCell ref="G60:I60"/>
    <mergeCell ref="A2:I2"/>
    <mergeCell ref="A3:I3"/>
    <mergeCell ref="E16:F16"/>
    <mergeCell ref="H16:I16"/>
    <mergeCell ref="H17:I17"/>
    <mergeCell ref="G48:I4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6" workbookViewId="0">
      <selection activeCell="L14" sqref="L14"/>
    </sheetView>
  </sheetViews>
  <sheetFormatPr defaultRowHeight="15" x14ac:dyDescent="0.25"/>
  <cols>
    <col min="1" max="1" width="4.85546875" customWidth="1"/>
    <col min="3" max="3" width="12" customWidth="1"/>
    <col min="4" max="4" width="19.7109375" customWidth="1"/>
    <col min="5" max="5" width="9.85546875" bestFit="1" customWidth="1"/>
    <col min="6" max="6" width="7.7109375" customWidth="1"/>
    <col min="7" max="7" width="13.28515625" customWidth="1"/>
    <col min="8" max="8" width="10.42578125" customWidth="1"/>
    <col min="9" max="9" width="10.28515625" customWidth="1"/>
  </cols>
  <sheetData>
    <row r="1" spans="1:9" x14ac:dyDescent="0.25">
      <c r="A1" s="128" t="s">
        <v>218</v>
      </c>
      <c r="B1" s="128"/>
      <c r="C1" s="128"/>
      <c r="D1" s="128"/>
      <c r="E1" s="128"/>
      <c r="F1" s="128"/>
      <c r="G1" s="128"/>
      <c r="H1" s="128"/>
      <c r="I1" s="128"/>
    </row>
    <row r="2" spans="1:9" x14ac:dyDescent="0.25">
      <c r="A2" s="128" t="s">
        <v>219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37"/>
      <c r="B3" s="37"/>
      <c r="C3" s="37"/>
      <c r="D3" s="37"/>
      <c r="E3" s="37"/>
      <c r="F3" s="37"/>
      <c r="G3" s="37"/>
      <c r="H3" s="37"/>
      <c r="I3" s="37"/>
    </row>
    <row r="4" spans="1:9" x14ac:dyDescent="0.25">
      <c r="A4" s="38">
        <v>1</v>
      </c>
      <c r="B4" s="39" t="s">
        <v>220</v>
      </c>
      <c r="C4" s="39"/>
      <c r="D4" s="39" t="s">
        <v>221</v>
      </c>
      <c r="E4" s="39"/>
      <c r="F4" s="39"/>
      <c r="G4" s="39"/>
      <c r="H4" s="37"/>
      <c r="I4" s="37"/>
    </row>
    <row r="5" spans="1:9" x14ac:dyDescent="0.25">
      <c r="A5" s="38">
        <v>2</v>
      </c>
      <c r="B5" s="39" t="s">
        <v>222</v>
      </c>
      <c r="C5" s="39"/>
      <c r="D5" s="39" t="s">
        <v>223</v>
      </c>
      <c r="E5" s="39"/>
      <c r="F5" s="39"/>
      <c r="G5" s="39"/>
      <c r="H5" s="37"/>
      <c r="I5" s="37"/>
    </row>
    <row r="6" spans="1:9" x14ac:dyDescent="0.25">
      <c r="A6" s="38">
        <v>3</v>
      </c>
      <c r="B6" s="39" t="s">
        <v>224</v>
      </c>
      <c r="C6" s="39"/>
      <c r="D6" s="39" t="s">
        <v>225</v>
      </c>
      <c r="E6" s="39"/>
      <c r="F6" s="39"/>
      <c r="G6" s="39"/>
      <c r="H6" s="37"/>
      <c r="I6" s="37"/>
    </row>
    <row r="7" spans="1:9" x14ac:dyDescent="0.25">
      <c r="A7" s="38">
        <v>4</v>
      </c>
      <c r="B7" s="39" t="s">
        <v>226</v>
      </c>
      <c r="C7" s="39"/>
      <c r="D7" s="39" t="s">
        <v>277</v>
      </c>
      <c r="E7" s="39"/>
      <c r="F7" s="39"/>
      <c r="G7" s="39"/>
      <c r="H7" s="37"/>
      <c r="I7" s="37"/>
    </row>
    <row r="8" spans="1:9" x14ac:dyDescent="0.25">
      <c r="A8" s="39"/>
      <c r="B8" s="39"/>
      <c r="C8" s="39"/>
      <c r="D8" s="39"/>
      <c r="E8" s="39"/>
      <c r="F8" s="39"/>
      <c r="G8" s="39"/>
      <c r="H8" s="37" t="s">
        <v>278</v>
      </c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/>
      <c r="I9" s="37"/>
    </row>
    <row r="10" spans="1:9" x14ac:dyDescent="0.25">
      <c r="A10" s="37" t="s">
        <v>229</v>
      </c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37" t="s">
        <v>230</v>
      </c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 t="s">
        <v>231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232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9"/>
      <c r="B14" s="39"/>
      <c r="C14" s="39"/>
      <c r="D14" s="39"/>
      <c r="E14" s="39"/>
      <c r="F14" s="39"/>
      <c r="G14" s="39"/>
      <c r="H14" s="39"/>
      <c r="I14" s="39"/>
    </row>
    <row r="15" spans="1:9" x14ac:dyDescent="0.25">
      <c r="A15" s="41"/>
      <c r="B15" s="42"/>
      <c r="C15" s="42"/>
      <c r="D15" s="42"/>
      <c r="E15" s="129" t="s">
        <v>233</v>
      </c>
      <c r="F15" s="130"/>
      <c r="G15" s="42"/>
      <c r="H15" s="129" t="s">
        <v>234</v>
      </c>
      <c r="I15" s="130"/>
    </row>
    <row r="16" spans="1:9" x14ac:dyDescent="0.25">
      <c r="A16" s="43" t="s">
        <v>235</v>
      </c>
      <c r="B16" s="44" t="s">
        <v>236</v>
      </c>
      <c r="C16" s="44" t="s">
        <v>237</v>
      </c>
      <c r="D16" s="44" t="s">
        <v>238</v>
      </c>
      <c r="E16" s="45"/>
      <c r="F16" s="46"/>
      <c r="G16" s="44" t="s">
        <v>7</v>
      </c>
      <c r="H16" s="131" t="s">
        <v>239</v>
      </c>
      <c r="I16" s="132"/>
    </row>
    <row r="17" spans="1:9" x14ac:dyDescent="0.25">
      <c r="A17" s="45"/>
      <c r="B17" s="47"/>
      <c r="C17" s="47"/>
      <c r="D17" s="47"/>
      <c r="E17" s="48" t="s">
        <v>240</v>
      </c>
      <c r="F17" s="48" t="s">
        <v>241</v>
      </c>
      <c r="G17" s="47"/>
      <c r="H17" s="48" t="s">
        <v>242</v>
      </c>
      <c r="I17" s="48" t="s">
        <v>243</v>
      </c>
    </row>
    <row r="18" spans="1:9" x14ac:dyDescent="0.25">
      <c r="A18" s="64" t="s">
        <v>279</v>
      </c>
      <c r="B18" s="64" t="s">
        <v>280</v>
      </c>
      <c r="C18" s="64" t="s">
        <v>281</v>
      </c>
      <c r="D18" s="64" t="s">
        <v>282</v>
      </c>
      <c r="E18" s="64" t="s">
        <v>283</v>
      </c>
      <c r="F18" s="64" t="s">
        <v>284</v>
      </c>
      <c r="G18" s="64" t="s">
        <v>285</v>
      </c>
      <c r="H18" s="64" t="s">
        <v>286</v>
      </c>
      <c r="I18" s="64" t="s">
        <v>287</v>
      </c>
    </row>
    <row r="19" spans="1:9" ht="112.5" x14ac:dyDescent="0.25">
      <c r="A19" s="65">
        <v>1</v>
      </c>
      <c r="B19" s="66">
        <v>525115</v>
      </c>
      <c r="C19" s="67" t="s">
        <v>288</v>
      </c>
      <c r="D19" s="67" t="s">
        <v>289</v>
      </c>
      <c r="E19" s="68">
        <v>44176</v>
      </c>
      <c r="F19" s="69"/>
      <c r="G19" s="70">
        <v>14170000</v>
      </c>
      <c r="H19" s="70">
        <v>0</v>
      </c>
      <c r="I19" s="70">
        <v>0</v>
      </c>
    </row>
    <row r="20" spans="1:9" ht="123.75" x14ac:dyDescent="0.25">
      <c r="A20" s="65">
        <v>2</v>
      </c>
      <c r="B20" s="66"/>
      <c r="C20" s="67" t="s">
        <v>290</v>
      </c>
      <c r="D20" s="67" t="s">
        <v>291</v>
      </c>
      <c r="E20" s="68">
        <v>44176</v>
      </c>
      <c r="F20" s="69"/>
      <c r="G20" s="70">
        <v>40600000</v>
      </c>
      <c r="H20" s="70">
        <v>0</v>
      </c>
      <c r="I20" s="70">
        <v>0</v>
      </c>
    </row>
    <row r="21" spans="1:9" x14ac:dyDescent="0.25">
      <c r="A21" s="50"/>
      <c r="B21" s="50" t="s">
        <v>292</v>
      </c>
      <c r="C21" s="51"/>
      <c r="D21" s="51"/>
      <c r="E21" s="71"/>
      <c r="F21" s="53"/>
      <c r="G21" s="54">
        <f>SUM(G19:G20)</f>
        <v>54770000</v>
      </c>
      <c r="H21" s="54">
        <v>0</v>
      </c>
      <c r="I21" s="54">
        <f>SUM(I19:I20)</f>
        <v>0</v>
      </c>
    </row>
    <row r="22" spans="1:9" x14ac:dyDescent="0.25">
      <c r="A22" s="56"/>
      <c r="B22" s="56"/>
      <c r="C22" s="57"/>
      <c r="D22" s="57"/>
      <c r="E22" s="72"/>
      <c r="F22" s="59"/>
      <c r="G22" s="60"/>
      <c r="H22" s="60"/>
      <c r="I22" s="60"/>
    </row>
    <row r="23" spans="1:9" x14ac:dyDescent="0.25">
      <c r="A23" s="37" t="s">
        <v>268</v>
      </c>
      <c r="B23" s="37"/>
      <c r="C23" s="37"/>
      <c r="D23" s="37"/>
      <c r="E23" s="37"/>
      <c r="F23" s="37"/>
      <c r="G23" s="37"/>
      <c r="H23" s="37"/>
      <c r="I23" s="37"/>
    </row>
    <row r="24" spans="1:9" x14ac:dyDescent="0.25">
      <c r="A24" s="37" t="s">
        <v>269</v>
      </c>
      <c r="B24" s="37"/>
      <c r="C24" s="37"/>
      <c r="D24" s="37"/>
      <c r="E24" s="37"/>
      <c r="F24" s="37"/>
      <c r="G24" s="37"/>
      <c r="H24" s="37"/>
      <c r="I24" s="37"/>
    </row>
    <row r="25" spans="1:9" x14ac:dyDescent="0.25">
      <c r="A25" s="73"/>
      <c r="B25" s="73"/>
      <c r="C25" s="73"/>
      <c r="D25" s="73"/>
      <c r="E25" s="73"/>
      <c r="F25" s="73"/>
      <c r="G25" s="73"/>
      <c r="H25" s="73"/>
      <c r="I25" s="73"/>
    </row>
    <row r="26" spans="1:9" x14ac:dyDescent="0.25">
      <c r="A26" s="73" t="s">
        <v>270</v>
      </c>
      <c r="B26" s="73"/>
      <c r="C26" s="73"/>
      <c r="D26" s="73"/>
      <c r="E26" s="37"/>
      <c r="F26" s="37"/>
      <c r="G26" s="37"/>
      <c r="H26" s="37"/>
      <c r="I26" s="37"/>
    </row>
    <row r="27" spans="1:9" x14ac:dyDescent="0.25">
      <c r="A27" s="73" t="s">
        <v>271</v>
      </c>
      <c r="B27" s="73"/>
      <c r="C27" s="73"/>
      <c r="D27" s="73"/>
      <c r="E27" s="37"/>
      <c r="F27" s="37"/>
      <c r="G27" s="128" t="s">
        <v>272</v>
      </c>
      <c r="H27" s="128"/>
      <c r="I27" s="128"/>
    </row>
    <row r="28" spans="1:9" x14ac:dyDescent="0.25">
      <c r="A28" s="73"/>
      <c r="B28" s="73"/>
      <c r="C28" s="73"/>
      <c r="D28" s="73"/>
      <c r="E28" s="37"/>
      <c r="F28" s="37"/>
      <c r="G28" s="73"/>
      <c r="H28" s="73"/>
      <c r="I28" s="73"/>
    </row>
    <row r="29" spans="1:9" x14ac:dyDescent="0.25">
      <c r="A29" s="73"/>
      <c r="B29" s="73"/>
      <c r="C29" s="73"/>
      <c r="D29" s="73"/>
      <c r="E29" s="37"/>
      <c r="F29" s="37"/>
      <c r="G29" s="73"/>
      <c r="H29" s="73"/>
      <c r="I29" s="73"/>
    </row>
    <row r="30" spans="1:9" x14ac:dyDescent="0.25">
      <c r="A30" s="73"/>
      <c r="B30" s="73"/>
      <c r="C30" s="73"/>
      <c r="D30" s="73"/>
      <c r="E30" s="37"/>
      <c r="F30" s="37"/>
      <c r="G30" s="73"/>
      <c r="H30" s="73"/>
      <c r="I30" s="73"/>
    </row>
    <row r="31" spans="1:9" x14ac:dyDescent="0.25">
      <c r="A31" s="74" t="s">
        <v>293</v>
      </c>
      <c r="B31" s="74"/>
      <c r="C31" s="74"/>
      <c r="D31" s="73"/>
      <c r="E31" s="37"/>
      <c r="F31" s="37"/>
      <c r="G31" s="133" t="s">
        <v>274</v>
      </c>
      <c r="H31" s="133"/>
      <c r="I31" s="133"/>
    </row>
    <row r="32" spans="1:9" x14ac:dyDescent="0.25">
      <c r="A32" s="73" t="s">
        <v>294</v>
      </c>
      <c r="B32" s="73"/>
      <c r="C32" s="73"/>
      <c r="D32" s="73"/>
      <c r="E32" s="37"/>
      <c r="F32" s="37"/>
      <c r="G32" s="128" t="s">
        <v>295</v>
      </c>
      <c r="H32" s="128"/>
      <c r="I32" s="128"/>
    </row>
    <row r="33" spans="1:9" x14ac:dyDescent="0.25">
      <c r="A33" s="37"/>
      <c r="B33" s="37"/>
      <c r="C33" s="37"/>
      <c r="D33" s="37"/>
      <c r="E33" s="37"/>
      <c r="F33" s="37"/>
      <c r="G33" s="37"/>
      <c r="H33" s="37"/>
      <c r="I33" s="37"/>
    </row>
    <row r="34" spans="1:9" x14ac:dyDescent="0.25">
      <c r="A34" s="75"/>
      <c r="B34" s="75"/>
      <c r="C34" s="75"/>
      <c r="D34" s="75"/>
      <c r="E34" s="75"/>
      <c r="F34" s="75"/>
      <c r="G34" s="75"/>
      <c r="H34" s="75"/>
      <c r="I34" s="75"/>
    </row>
    <row r="35" spans="1:9" x14ac:dyDescent="0.25">
      <c r="A35" s="76"/>
      <c r="B35" s="75"/>
      <c r="C35" s="75"/>
      <c r="D35" s="77"/>
      <c r="E35" s="77"/>
      <c r="F35" s="77"/>
      <c r="G35" s="77"/>
      <c r="H35" s="77"/>
      <c r="I35" s="77"/>
    </row>
    <row r="36" spans="1:9" x14ac:dyDescent="0.25">
      <c r="A36" s="76"/>
      <c r="B36" s="75"/>
      <c r="C36" s="75"/>
      <c r="D36" s="77"/>
      <c r="E36" s="77"/>
      <c r="F36" s="77"/>
      <c r="G36" s="77"/>
      <c r="H36" s="77"/>
      <c r="I36" s="77"/>
    </row>
  </sheetData>
  <mergeCells count="8">
    <mergeCell ref="G31:I31"/>
    <mergeCell ref="G32:I32"/>
    <mergeCell ref="A1:I1"/>
    <mergeCell ref="A2:I2"/>
    <mergeCell ref="E15:F15"/>
    <mergeCell ref="H15:I15"/>
    <mergeCell ref="H16:I16"/>
    <mergeCell ref="G27:I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7" workbookViewId="0">
      <selection activeCell="N15" sqref="N15"/>
    </sheetView>
  </sheetViews>
  <sheetFormatPr defaultRowHeight="15" x14ac:dyDescent="0.25"/>
  <cols>
    <col min="1" max="1" width="4.85546875" customWidth="1"/>
    <col min="2" max="2" width="7.7109375" customWidth="1"/>
    <col min="3" max="3" width="11" customWidth="1"/>
    <col min="4" max="4" width="19.85546875" customWidth="1"/>
    <col min="6" max="6" width="8.42578125" customWidth="1"/>
    <col min="7" max="7" width="12.28515625" customWidth="1"/>
    <col min="8" max="8" width="11.42578125" customWidth="1"/>
    <col min="9" max="9" width="10.85546875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8">
        <v>1</v>
      </c>
      <c r="B5" s="39" t="s">
        <v>220</v>
      </c>
      <c r="C5" s="39"/>
      <c r="D5" s="39" t="s">
        <v>221</v>
      </c>
      <c r="E5" s="39"/>
      <c r="F5" s="39"/>
      <c r="G5" s="39"/>
      <c r="H5" s="37"/>
      <c r="I5" s="37"/>
    </row>
    <row r="6" spans="1:9" x14ac:dyDescent="0.25">
      <c r="A6" s="38">
        <v>2</v>
      </c>
      <c r="B6" s="39" t="s">
        <v>222</v>
      </c>
      <c r="C6" s="39"/>
      <c r="D6" s="39" t="s">
        <v>223</v>
      </c>
      <c r="E6" s="39"/>
      <c r="F6" s="39"/>
      <c r="G6" s="39"/>
      <c r="H6" s="37"/>
      <c r="I6" s="37"/>
    </row>
    <row r="7" spans="1:9" x14ac:dyDescent="0.25">
      <c r="A7" s="38">
        <v>3</v>
      </c>
      <c r="B7" s="39" t="s">
        <v>224</v>
      </c>
      <c r="C7" s="39"/>
      <c r="D7" s="39" t="s">
        <v>225</v>
      </c>
      <c r="E7" s="39"/>
      <c r="F7" s="39"/>
      <c r="G7" s="39"/>
      <c r="H7" s="37"/>
      <c r="I7" s="37"/>
    </row>
    <row r="8" spans="1:9" x14ac:dyDescent="0.25">
      <c r="A8" s="38">
        <v>4</v>
      </c>
      <c r="B8" s="39" t="s">
        <v>226</v>
      </c>
      <c r="C8" s="39"/>
      <c r="D8" s="39" t="s">
        <v>296</v>
      </c>
      <c r="E8" s="39"/>
      <c r="F8" s="39"/>
      <c r="G8" s="39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 t="s">
        <v>228</v>
      </c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37" t="s">
        <v>229</v>
      </c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 t="s">
        <v>230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231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 t="s">
        <v>232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7"/>
      <c r="B15" s="37"/>
      <c r="C15" s="37"/>
      <c r="D15" s="37"/>
      <c r="E15" s="37"/>
      <c r="F15" s="37"/>
      <c r="G15" s="37"/>
      <c r="H15" s="37"/>
      <c r="I15" s="37"/>
    </row>
    <row r="16" spans="1:9" x14ac:dyDescent="0.25">
      <c r="A16" s="41"/>
      <c r="B16" s="42"/>
      <c r="C16" s="42"/>
      <c r="D16" s="42"/>
      <c r="E16" s="129" t="s">
        <v>233</v>
      </c>
      <c r="F16" s="130"/>
      <c r="G16" s="42"/>
      <c r="H16" s="129" t="s">
        <v>234</v>
      </c>
      <c r="I16" s="130"/>
    </row>
    <row r="17" spans="1:9" x14ac:dyDescent="0.25">
      <c r="A17" s="43" t="s">
        <v>235</v>
      </c>
      <c r="B17" s="44" t="s">
        <v>236</v>
      </c>
      <c r="C17" s="44" t="s">
        <v>237</v>
      </c>
      <c r="D17" s="44" t="s">
        <v>238</v>
      </c>
      <c r="E17" s="45"/>
      <c r="F17" s="46"/>
      <c r="G17" s="44" t="s">
        <v>7</v>
      </c>
      <c r="H17" s="131" t="s">
        <v>239</v>
      </c>
      <c r="I17" s="132"/>
    </row>
    <row r="18" spans="1:9" x14ac:dyDescent="0.25">
      <c r="A18" s="45"/>
      <c r="B18" s="47"/>
      <c r="C18" s="47"/>
      <c r="D18" s="47"/>
      <c r="E18" s="48" t="s">
        <v>240</v>
      </c>
      <c r="F18" s="48" t="s">
        <v>241</v>
      </c>
      <c r="G18" s="47"/>
      <c r="H18" s="48" t="s">
        <v>242</v>
      </c>
      <c r="I18" s="48" t="s">
        <v>243</v>
      </c>
    </row>
    <row r="19" spans="1:9" ht="123.75" x14ac:dyDescent="0.25">
      <c r="A19" s="61">
        <v>1</v>
      </c>
      <c r="B19" s="61">
        <v>525121</v>
      </c>
      <c r="C19" s="51" t="s">
        <v>297</v>
      </c>
      <c r="D19" s="51" t="s">
        <v>298</v>
      </c>
      <c r="E19" s="52" t="s">
        <v>299</v>
      </c>
      <c r="F19" s="53"/>
      <c r="G19" s="54">
        <v>46859000</v>
      </c>
      <c r="H19" s="54">
        <v>4259909</v>
      </c>
      <c r="I19" s="54">
        <v>638987</v>
      </c>
    </row>
    <row r="20" spans="1:9" x14ac:dyDescent="0.25">
      <c r="A20" s="78"/>
      <c r="B20" s="78" t="s">
        <v>292</v>
      </c>
      <c r="C20" s="78"/>
      <c r="D20" s="78"/>
      <c r="E20" s="78"/>
      <c r="F20" s="78"/>
      <c r="G20" s="79">
        <f>SUM(G19)</f>
        <v>46859000</v>
      </c>
      <c r="H20" s="79">
        <f t="shared" ref="H20:I20" si="0">SUM(H19)</f>
        <v>4259909</v>
      </c>
      <c r="I20" s="79">
        <f t="shared" si="0"/>
        <v>638987</v>
      </c>
    </row>
    <row r="22" spans="1:9" x14ac:dyDescent="0.25">
      <c r="A22" s="37" t="s">
        <v>268</v>
      </c>
      <c r="B22" s="37"/>
      <c r="C22" s="37"/>
      <c r="D22" s="37"/>
      <c r="E22" s="37"/>
      <c r="F22" s="37"/>
      <c r="G22" s="37"/>
      <c r="H22" s="37"/>
      <c r="I22" s="37"/>
    </row>
    <row r="23" spans="1:9" x14ac:dyDescent="0.25">
      <c r="A23" s="37" t="s">
        <v>269</v>
      </c>
      <c r="B23" s="37"/>
      <c r="C23" s="37"/>
      <c r="D23" s="37"/>
      <c r="E23" s="37"/>
      <c r="F23" s="37"/>
      <c r="G23" s="37"/>
      <c r="H23" s="37"/>
      <c r="I23" s="37"/>
    </row>
    <row r="24" spans="1:9" x14ac:dyDescent="0.25">
      <c r="A24" s="37"/>
      <c r="B24" s="37"/>
      <c r="C24" s="37"/>
      <c r="D24" s="37"/>
      <c r="E24" s="37"/>
      <c r="F24" s="37"/>
      <c r="G24" s="37"/>
      <c r="H24" s="37"/>
      <c r="I24" s="37"/>
    </row>
    <row r="25" spans="1:9" x14ac:dyDescent="0.25">
      <c r="A25" s="37" t="s">
        <v>270</v>
      </c>
      <c r="B25" s="37"/>
      <c r="C25" s="37"/>
      <c r="D25" s="37"/>
      <c r="E25" s="37"/>
      <c r="F25" s="37"/>
      <c r="G25" s="37"/>
      <c r="H25" s="37"/>
      <c r="I25" s="37"/>
    </row>
    <row r="26" spans="1:9" x14ac:dyDescent="0.25">
      <c r="A26" s="37" t="s">
        <v>271</v>
      </c>
      <c r="B26" s="37"/>
      <c r="C26" s="37"/>
      <c r="D26" s="37"/>
      <c r="E26" s="37"/>
      <c r="F26" s="37"/>
      <c r="G26" s="135" t="s">
        <v>272</v>
      </c>
      <c r="H26" s="135"/>
      <c r="I26" s="135"/>
    </row>
    <row r="27" spans="1:9" x14ac:dyDescent="0.25">
      <c r="A27" s="37"/>
      <c r="B27" s="37"/>
      <c r="C27" s="37"/>
      <c r="D27" s="37"/>
      <c r="E27" s="37"/>
      <c r="F27" s="37"/>
      <c r="G27" s="37"/>
      <c r="H27" s="37"/>
      <c r="I27" s="37"/>
    </row>
    <row r="28" spans="1:9" x14ac:dyDescent="0.25">
      <c r="A28" s="37"/>
      <c r="B28" s="37"/>
      <c r="C28" s="37"/>
      <c r="D28" s="37"/>
      <c r="E28" s="37"/>
      <c r="F28" s="37"/>
      <c r="G28" s="37"/>
      <c r="H28" s="37"/>
      <c r="I28" s="37"/>
    </row>
    <row r="29" spans="1:9" x14ac:dyDescent="0.25">
      <c r="A29" s="62" t="s">
        <v>273</v>
      </c>
      <c r="B29" s="62"/>
      <c r="C29" s="62"/>
      <c r="D29" s="37"/>
      <c r="E29" s="37"/>
      <c r="F29" s="37"/>
      <c r="G29" s="134" t="s">
        <v>274</v>
      </c>
      <c r="H29" s="134"/>
      <c r="I29" s="134"/>
    </row>
    <row r="30" spans="1:9" x14ac:dyDescent="0.25">
      <c r="A30" s="37" t="s">
        <v>275</v>
      </c>
      <c r="B30" s="37"/>
      <c r="C30" s="37"/>
      <c r="D30" s="37"/>
      <c r="E30" s="37"/>
      <c r="F30" s="37"/>
      <c r="G30" s="135" t="s">
        <v>276</v>
      </c>
      <c r="H30" s="135"/>
      <c r="I30" s="135"/>
    </row>
    <row r="31" spans="1:9" x14ac:dyDescent="0.25">
      <c r="A31" s="37"/>
      <c r="B31" s="37"/>
      <c r="C31" s="37"/>
      <c r="D31" s="37"/>
      <c r="E31" s="37"/>
      <c r="F31" s="37"/>
      <c r="G31" s="63"/>
      <c r="H31" s="63"/>
      <c r="I31" s="63"/>
    </row>
  </sheetData>
  <mergeCells count="8">
    <mergeCell ref="G29:I29"/>
    <mergeCell ref="G30:I30"/>
    <mergeCell ref="A2:I2"/>
    <mergeCell ref="A3:I3"/>
    <mergeCell ref="E16:F16"/>
    <mergeCell ref="H16:I16"/>
    <mergeCell ref="H17:I17"/>
    <mergeCell ref="G26:I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3"/>
  <sheetViews>
    <sheetView workbookViewId="0">
      <selection activeCell="M12" sqref="M12"/>
    </sheetView>
  </sheetViews>
  <sheetFormatPr defaultRowHeight="15" x14ac:dyDescent="0.25"/>
  <cols>
    <col min="1" max="1" width="5" customWidth="1"/>
    <col min="2" max="2" width="8.140625" customWidth="1"/>
    <col min="3" max="3" width="13.28515625" customWidth="1"/>
    <col min="4" max="4" width="21.28515625" customWidth="1"/>
    <col min="5" max="5" width="9.140625" customWidth="1"/>
    <col min="6" max="6" width="8.42578125" customWidth="1"/>
    <col min="7" max="7" width="13" customWidth="1"/>
    <col min="8" max="8" width="10.42578125" customWidth="1"/>
    <col min="9" max="9" width="10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63">
        <v>1</v>
      </c>
      <c r="B5" s="37" t="s">
        <v>220</v>
      </c>
      <c r="C5" s="37"/>
      <c r="D5" s="80" t="s">
        <v>221</v>
      </c>
      <c r="E5" s="80"/>
      <c r="F5" s="80"/>
      <c r="G5" s="80"/>
      <c r="H5" s="37"/>
      <c r="I5" s="37"/>
    </row>
    <row r="6" spans="1:9" x14ac:dyDescent="0.25">
      <c r="A6" s="63">
        <v>2</v>
      </c>
      <c r="B6" s="37" t="s">
        <v>222</v>
      </c>
      <c r="C6" s="37"/>
      <c r="D6" s="80" t="s">
        <v>223</v>
      </c>
      <c r="E6" s="80"/>
      <c r="F6" s="80"/>
      <c r="G6" s="80"/>
      <c r="H6" s="37"/>
      <c r="I6" s="37"/>
    </row>
    <row r="7" spans="1:9" x14ac:dyDescent="0.25">
      <c r="A7" s="63">
        <v>3</v>
      </c>
      <c r="B7" s="37" t="s">
        <v>224</v>
      </c>
      <c r="C7" s="37"/>
      <c r="D7" s="80" t="s">
        <v>225</v>
      </c>
      <c r="E7" s="80"/>
      <c r="F7" s="80"/>
      <c r="G7" s="80"/>
      <c r="H7" s="37"/>
      <c r="I7" s="37"/>
    </row>
    <row r="8" spans="1:9" x14ac:dyDescent="0.25">
      <c r="A8" s="63">
        <v>4</v>
      </c>
      <c r="B8" s="37" t="s">
        <v>226</v>
      </c>
      <c r="C8" s="37"/>
      <c r="D8" s="80" t="s">
        <v>300</v>
      </c>
      <c r="E8" s="80"/>
      <c r="F8" s="80"/>
      <c r="G8" s="80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 t="s">
        <v>228</v>
      </c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37" t="s">
        <v>229</v>
      </c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 t="s">
        <v>301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302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 t="s">
        <v>303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9"/>
      <c r="B15" s="39"/>
      <c r="C15" s="39"/>
      <c r="D15" s="39"/>
      <c r="E15" s="39"/>
      <c r="F15" s="39"/>
      <c r="G15" s="39"/>
      <c r="H15" s="39"/>
      <c r="I15" s="39"/>
    </row>
    <row r="16" spans="1:9" x14ac:dyDescent="0.25">
      <c r="A16" s="41"/>
      <c r="B16" s="42"/>
      <c r="C16" s="42"/>
      <c r="D16" s="42"/>
      <c r="E16" s="129" t="s">
        <v>233</v>
      </c>
      <c r="F16" s="130"/>
      <c r="G16" s="42"/>
      <c r="H16" s="129" t="s">
        <v>234</v>
      </c>
      <c r="I16" s="130"/>
    </row>
    <row r="17" spans="1:9" x14ac:dyDescent="0.25">
      <c r="A17" s="43" t="s">
        <v>235</v>
      </c>
      <c r="B17" s="44" t="s">
        <v>236</v>
      </c>
      <c r="C17" s="44" t="s">
        <v>237</v>
      </c>
      <c r="D17" s="44" t="s">
        <v>238</v>
      </c>
      <c r="E17" s="45"/>
      <c r="F17" s="46"/>
      <c r="G17" s="44" t="s">
        <v>7</v>
      </c>
      <c r="H17" s="131" t="s">
        <v>239</v>
      </c>
      <c r="I17" s="132"/>
    </row>
    <row r="18" spans="1:9" x14ac:dyDescent="0.25">
      <c r="A18" s="45"/>
      <c r="B18" s="47"/>
      <c r="C18" s="47"/>
      <c r="D18" s="47"/>
      <c r="E18" s="48" t="s">
        <v>240</v>
      </c>
      <c r="F18" s="48" t="s">
        <v>241</v>
      </c>
      <c r="G18" s="47"/>
      <c r="H18" s="48" t="s">
        <v>242</v>
      </c>
      <c r="I18" s="48" t="s">
        <v>243</v>
      </c>
    </row>
    <row r="19" spans="1:9" x14ac:dyDescent="0.25">
      <c r="A19" s="48" t="s">
        <v>279</v>
      </c>
      <c r="B19" s="48" t="s">
        <v>280</v>
      </c>
      <c r="C19" s="48" t="s">
        <v>281</v>
      </c>
      <c r="D19" s="48" t="s">
        <v>282</v>
      </c>
      <c r="E19" s="48" t="s">
        <v>283</v>
      </c>
      <c r="F19" s="48" t="s">
        <v>284</v>
      </c>
      <c r="G19" s="48" t="s">
        <v>285</v>
      </c>
      <c r="H19" s="48" t="s">
        <v>286</v>
      </c>
      <c r="I19" s="48" t="s">
        <v>287</v>
      </c>
    </row>
    <row r="20" spans="1:9" ht="67.5" x14ac:dyDescent="0.25">
      <c r="A20" s="50">
        <v>1</v>
      </c>
      <c r="B20" s="81">
        <v>525112</v>
      </c>
      <c r="C20" s="51" t="s">
        <v>304</v>
      </c>
      <c r="D20" s="51" t="s">
        <v>305</v>
      </c>
      <c r="E20" s="82" t="s">
        <v>306</v>
      </c>
      <c r="F20" s="53"/>
      <c r="G20" s="54">
        <v>3920000</v>
      </c>
      <c r="H20" s="54">
        <v>356364</v>
      </c>
      <c r="I20" s="83">
        <v>142000</v>
      </c>
    </row>
    <row r="21" spans="1:9" x14ac:dyDescent="0.25">
      <c r="A21" s="84"/>
      <c r="B21" s="61" t="s">
        <v>267</v>
      </c>
      <c r="C21" s="85"/>
      <c r="D21" s="86"/>
      <c r="E21" s="87"/>
      <c r="F21" s="53"/>
      <c r="G21" s="54">
        <f>SUM(G20:G20)</f>
        <v>3920000</v>
      </c>
      <c r="H21" s="54">
        <f>SUM(H20:H20)</f>
        <v>356364</v>
      </c>
      <c r="I21" s="83">
        <f>SUM(I20:I20)</f>
        <v>142000</v>
      </c>
    </row>
    <row r="22" spans="1:9" x14ac:dyDescent="0.25">
      <c r="A22" s="88"/>
      <c r="B22" s="89"/>
      <c r="C22" s="89"/>
      <c r="D22" s="89"/>
      <c r="E22" s="90"/>
      <c r="F22" s="91"/>
      <c r="G22" s="92"/>
      <c r="H22" s="92"/>
      <c r="I22" s="92"/>
    </row>
    <row r="24" spans="1:9" x14ac:dyDescent="0.25">
      <c r="A24" s="80" t="s">
        <v>268</v>
      </c>
      <c r="B24" s="80"/>
      <c r="C24" s="80"/>
      <c r="D24" s="80"/>
      <c r="E24" s="80"/>
      <c r="F24" s="80"/>
      <c r="G24" s="80"/>
      <c r="H24" s="80"/>
      <c r="I24" s="80"/>
    </row>
    <row r="25" spans="1:9" x14ac:dyDescent="0.25">
      <c r="A25" s="80" t="s">
        <v>269</v>
      </c>
      <c r="B25" s="80"/>
      <c r="C25" s="80"/>
      <c r="D25" s="80"/>
      <c r="E25" s="80"/>
      <c r="F25" s="80"/>
      <c r="G25" s="80"/>
      <c r="H25" s="80"/>
      <c r="I25" s="80"/>
    </row>
    <row r="26" spans="1:9" x14ac:dyDescent="0.25">
      <c r="A26" s="80"/>
      <c r="B26" s="80"/>
      <c r="C26" s="80"/>
      <c r="D26" s="80"/>
      <c r="E26" s="80"/>
      <c r="F26" s="80"/>
      <c r="G26" s="80"/>
      <c r="H26" s="80"/>
      <c r="I26" s="80"/>
    </row>
    <row r="27" spans="1:9" x14ac:dyDescent="0.25">
      <c r="A27" s="80" t="s">
        <v>270</v>
      </c>
      <c r="B27" s="80"/>
      <c r="C27" s="80"/>
      <c r="D27" s="80"/>
      <c r="E27" s="80"/>
      <c r="F27" s="80"/>
      <c r="G27" s="80"/>
      <c r="H27" s="80"/>
      <c r="I27" s="80"/>
    </row>
    <row r="28" spans="1:9" x14ac:dyDescent="0.25">
      <c r="A28" s="80" t="s">
        <v>271</v>
      </c>
      <c r="B28" s="80"/>
      <c r="C28" s="80"/>
      <c r="D28" s="80"/>
      <c r="E28" s="80"/>
      <c r="F28" s="80"/>
      <c r="G28" s="137" t="s">
        <v>272</v>
      </c>
      <c r="H28" s="137"/>
      <c r="I28" s="137"/>
    </row>
    <row r="29" spans="1:9" x14ac:dyDescent="0.25">
      <c r="A29" s="80"/>
      <c r="B29" s="80"/>
      <c r="C29" s="80"/>
      <c r="D29" s="80"/>
      <c r="E29" s="93"/>
      <c r="F29" s="80"/>
      <c r="G29" s="80"/>
      <c r="H29" s="80"/>
      <c r="I29" s="80"/>
    </row>
    <row r="30" spans="1:9" x14ac:dyDescent="0.25">
      <c r="A30" s="80"/>
      <c r="B30" s="80"/>
      <c r="C30" s="80"/>
      <c r="D30" s="80"/>
      <c r="E30" s="93"/>
      <c r="F30" s="80"/>
      <c r="G30" s="80"/>
      <c r="H30" s="80"/>
      <c r="I30" s="80"/>
    </row>
    <row r="31" spans="1:9" x14ac:dyDescent="0.25">
      <c r="A31" s="80"/>
      <c r="B31" s="80"/>
      <c r="C31" s="80"/>
      <c r="D31" s="80"/>
      <c r="E31" s="80"/>
      <c r="F31" s="80"/>
      <c r="G31" s="80"/>
      <c r="H31" s="80"/>
      <c r="I31" s="80"/>
    </row>
    <row r="32" spans="1:9" x14ac:dyDescent="0.25">
      <c r="A32" s="94" t="s">
        <v>307</v>
      </c>
      <c r="B32" s="94"/>
      <c r="C32" s="94"/>
      <c r="D32" s="80"/>
      <c r="E32" s="80"/>
      <c r="F32" s="80"/>
      <c r="G32" s="136" t="s">
        <v>274</v>
      </c>
      <c r="H32" s="136"/>
      <c r="I32" s="136"/>
    </row>
    <row r="33" spans="1:9" x14ac:dyDescent="0.25">
      <c r="A33" s="80" t="s">
        <v>294</v>
      </c>
      <c r="B33" s="80"/>
      <c r="C33" s="80"/>
      <c r="D33" s="80"/>
      <c r="E33" s="80"/>
      <c r="F33" s="80"/>
      <c r="G33" s="137" t="s">
        <v>276</v>
      </c>
      <c r="H33" s="137"/>
      <c r="I33" s="137"/>
    </row>
  </sheetData>
  <mergeCells count="8">
    <mergeCell ref="G32:I32"/>
    <mergeCell ref="G33:I33"/>
    <mergeCell ref="A2:I2"/>
    <mergeCell ref="A3:I3"/>
    <mergeCell ref="E16:F16"/>
    <mergeCell ref="H16:I16"/>
    <mergeCell ref="H17:I17"/>
    <mergeCell ref="G28:I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opLeftCell="A6" workbookViewId="0">
      <selection sqref="A1:I35"/>
    </sheetView>
  </sheetViews>
  <sheetFormatPr defaultRowHeight="15" x14ac:dyDescent="0.25"/>
  <cols>
    <col min="1" max="1" width="5.85546875" customWidth="1"/>
    <col min="3" max="3" width="10.28515625" customWidth="1"/>
    <col min="4" max="4" width="19" customWidth="1"/>
    <col min="7" max="7" width="11.5703125" customWidth="1"/>
    <col min="8" max="8" width="10.7109375" customWidth="1"/>
    <col min="9" max="9" width="11.42578125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8">
        <v>1</v>
      </c>
      <c r="B5" s="39" t="s">
        <v>220</v>
      </c>
      <c r="C5" s="39"/>
      <c r="D5" s="39" t="s">
        <v>221</v>
      </c>
      <c r="E5" s="39"/>
      <c r="F5" s="39"/>
      <c r="G5" s="39"/>
      <c r="H5" s="37"/>
      <c r="I5" s="37"/>
    </row>
    <row r="6" spans="1:9" x14ac:dyDescent="0.25">
      <c r="A6" s="38">
        <v>2</v>
      </c>
      <c r="B6" s="39" t="s">
        <v>222</v>
      </c>
      <c r="C6" s="39"/>
      <c r="D6" s="39" t="s">
        <v>223</v>
      </c>
      <c r="E6" s="39"/>
      <c r="F6" s="39"/>
      <c r="G6" s="39"/>
      <c r="H6" s="37"/>
      <c r="I6" s="37"/>
    </row>
    <row r="7" spans="1:9" x14ac:dyDescent="0.25">
      <c r="A7" s="38">
        <v>3</v>
      </c>
      <c r="B7" s="39" t="s">
        <v>224</v>
      </c>
      <c r="C7" s="39"/>
      <c r="D7" s="39" t="s">
        <v>225</v>
      </c>
      <c r="E7" s="39"/>
      <c r="F7" s="39"/>
      <c r="G7" s="39"/>
      <c r="H7" s="37"/>
      <c r="I7" s="37"/>
    </row>
    <row r="8" spans="1:9" x14ac:dyDescent="0.25">
      <c r="A8" s="38">
        <v>4</v>
      </c>
      <c r="B8" s="39" t="s">
        <v>226</v>
      </c>
      <c r="C8" s="39"/>
      <c r="D8" s="39" t="s">
        <v>308</v>
      </c>
      <c r="E8" s="39"/>
      <c r="F8" s="39"/>
      <c r="G8" s="39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 t="s">
        <v>228</v>
      </c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37" t="s">
        <v>229</v>
      </c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 t="s">
        <v>301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302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 t="s">
        <v>303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9"/>
      <c r="B15" s="39"/>
      <c r="C15" s="39"/>
      <c r="D15" s="39"/>
      <c r="E15" s="39"/>
      <c r="F15" s="39"/>
      <c r="G15" s="39"/>
      <c r="H15" s="39"/>
      <c r="I15" s="39"/>
    </row>
    <row r="16" spans="1:9" x14ac:dyDescent="0.25">
      <c r="A16" s="41"/>
      <c r="B16" s="42"/>
      <c r="C16" s="42"/>
      <c r="D16" s="42"/>
      <c r="E16" s="129" t="s">
        <v>233</v>
      </c>
      <c r="F16" s="130"/>
      <c r="G16" s="42"/>
      <c r="H16" s="129" t="s">
        <v>234</v>
      </c>
      <c r="I16" s="130"/>
    </row>
    <row r="17" spans="1:9" x14ac:dyDescent="0.25">
      <c r="A17" s="43" t="s">
        <v>235</v>
      </c>
      <c r="B17" s="44" t="s">
        <v>236</v>
      </c>
      <c r="C17" s="44" t="s">
        <v>237</v>
      </c>
      <c r="D17" s="44" t="s">
        <v>238</v>
      </c>
      <c r="E17" s="45"/>
      <c r="F17" s="46"/>
      <c r="G17" s="44" t="s">
        <v>7</v>
      </c>
      <c r="H17" s="131" t="s">
        <v>239</v>
      </c>
      <c r="I17" s="132"/>
    </row>
    <row r="18" spans="1:9" x14ac:dyDescent="0.25">
      <c r="A18" s="45"/>
      <c r="B18" s="47"/>
      <c r="C18" s="47"/>
      <c r="D18" s="47"/>
      <c r="E18" s="48" t="s">
        <v>240</v>
      </c>
      <c r="F18" s="48" t="s">
        <v>241</v>
      </c>
      <c r="G18" s="47"/>
      <c r="H18" s="48" t="s">
        <v>242</v>
      </c>
      <c r="I18" s="48" t="s">
        <v>243</v>
      </c>
    </row>
    <row r="19" spans="1:9" x14ac:dyDescent="0.25">
      <c r="A19" s="48" t="s">
        <v>279</v>
      </c>
      <c r="B19" s="48" t="s">
        <v>280</v>
      </c>
      <c r="C19" s="48" t="s">
        <v>281</v>
      </c>
      <c r="D19" s="48" t="s">
        <v>282</v>
      </c>
      <c r="E19" s="48" t="s">
        <v>283</v>
      </c>
      <c r="F19" s="48" t="s">
        <v>284</v>
      </c>
      <c r="G19" s="48" t="s">
        <v>285</v>
      </c>
      <c r="H19" s="48" t="s">
        <v>286</v>
      </c>
      <c r="I19" s="48" t="s">
        <v>287</v>
      </c>
    </row>
    <row r="20" spans="1:9" ht="78.75" x14ac:dyDescent="0.25">
      <c r="A20" s="50">
        <v>1</v>
      </c>
      <c r="B20" s="81">
        <v>525112</v>
      </c>
      <c r="C20" s="51" t="s">
        <v>309</v>
      </c>
      <c r="D20" s="51" t="s">
        <v>310</v>
      </c>
      <c r="E20" s="82" t="s">
        <v>311</v>
      </c>
      <c r="F20" s="53"/>
      <c r="G20" s="54">
        <v>1700000</v>
      </c>
      <c r="H20" s="54">
        <v>154546</v>
      </c>
      <c r="I20" s="83">
        <v>61818</v>
      </c>
    </row>
    <row r="21" spans="1:9" x14ac:dyDescent="0.25">
      <c r="A21" s="84"/>
      <c r="B21" s="61" t="s">
        <v>267</v>
      </c>
      <c r="C21" s="85"/>
      <c r="D21" s="86"/>
      <c r="E21" s="87"/>
      <c r="F21" s="53"/>
      <c r="G21" s="54">
        <f>SUM(G20:G20)</f>
        <v>1700000</v>
      </c>
      <c r="H21" s="54">
        <f>SUM(H20:H20)</f>
        <v>154546</v>
      </c>
      <c r="I21" s="83">
        <f>SUM(I20:I20)</f>
        <v>61818</v>
      </c>
    </row>
    <row r="22" spans="1:9" x14ac:dyDescent="0.25">
      <c r="A22" s="88"/>
      <c r="B22" s="89"/>
      <c r="C22" s="89"/>
      <c r="D22" s="89"/>
      <c r="E22" s="90"/>
      <c r="F22" s="91"/>
      <c r="G22" s="92"/>
      <c r="H22" s="92"/>
      <c r="I22" s="92"/>
    </row>
    <row r="24" spans="1:9" x14ac:dyDescent="0.25">
      <c r="A24" s="37" t="s">
        <v>268</v>
      </c>
      <c r="B24" s="37"/>
      <c r="C24" s="37"/>
      <c r="D24" s="37"/>
      <c r="E24" s="37"/>
      <c r="F24" s="37"/>
      <c r="G24" s="37"/>
      <c r="H24" s="37"/>
      <c r="I24" s="37"/>
    </row>
    <row r="25" spans="1:9" x14ac:dyDescent="0.25">
      <c r="A25" s="37" t="s">
        <v>269</v>
      </c>
      <c r="B25" s="37"/>
      <c r="C25" s="37"/>
      <c r="D25" s="37"/>
      <c r="E25" s="37"/>
      <c r="F25" s="37"/>
      <c r="G25" s="37"/>
      <c r="H25" s="37"/>
      <c r="I25" s="37"/>
    </row>
    <row r="26" spans="1:9" x14ac:dyDescent="0.25">
      <c r="A26" s="37"/>
      <c r="B26" s="37"/>
      <c r="C26" s="37"/>
      <c r="D26" s="37"/>
      <c r="E26" s="37"/>
      <c r="F26" s="37"/>
      <c r="G26" s="37"/>
      <c r="H26" s="37"/>
      <c r="I26" s="37"/>
    </row>
    <row r="27" spans="1:9" x14ac:dyDescent="0.25">
      <c r="A27" s="37" t="s">
        <v>270</v>
      </c>
      <c r="B27" s="37"/>
      <c r="C27" s="37"/>
      <c r="D27" s="37"/>
      <c r="E27" s="37"/>
      <c r="F27" s="37"/>
      <c r="G27" s="37"/>
      <c r="H27" s="37"/>
      <c r="I27" s="37"/>
    </row>
    <row r="28" spans="1:9" x14ac:dyDescent="0.25">
      <c r="A28" s="37" t="s">
        <v>271</v>
      </c>
      <c r="B28" s="37"/>
      <c r="C28" s="37"/>
      <c r="D28" s="37"/>
      <c r="E28" s="37"/>
      <c r="F28" s="37"/>
      <c r="G28" s="135" t="s">
        <v>272</v>
      </c>
      <c r="H28" s="135"/>
      <c r="I28" s="135"/>
    </row>
    <row r="29" spans="1:9" x14ac:dyDescent="0.25">
      <c r="A29" s="37"/>
      <c r="B29" s="37"/>
      <c r="C29" s="37"/>
      <c r="D29" s="37"/>
      <c r="E29" s="95"/>
      <c r="F29" s="37"/>
      <c r="G29" s="37"/>
      <c r="H29" s="37"/>
      <c r="I29" s="37"/>
    </row>
    <row r="30" spans="1:9" x14ac:dyDescent="0.25">
      <c r="A30" s="37"/>
      <c r="B30" s="37"/>
      <c r="C30" s="37"/>
      <c r="D30" s="37"/>
      <c r="E30" s="95"/>
      <c r="F30" s="37"/>
      <c r="G30" s="37"/>
      <c r="H30" s="37"/>
      <c r="I30" s="37"/>
    </row>
    <row r="31" spans="1:9" x14ac:dyDescent="0.25">
      <c r="A31" s="37"/>
      <c r="B31" s="37"/>
      <c r="C31" s="37"/>
      <c r="D31" s="37"/>
      <c r="E31" s="37"/>
      <c r="F31" s="37"/>
      <c r="G31" s="37"/>
      <c r="H31" s="37"/>
      <c r="I31" s="37"/>
    </row>
    <row r="32" spans="1:9" x14ac:dyDescent="0.25">
      <c r="A32" s="62" t="s">
        <v>307</v>
      </c>
      <c r="B32" s="62"/>
      <c r="C32" s="62"/>
      <c r="D32" s="37"/>
      <c r="E32" s="37"/>
      <c r="F32" s="37"/>
      <c r="G32" s="134" t="s">
        <v>274</v>
      </c>
      <c r="H32" s="134"/>
      <c r="I32" s="134"/>
    </row>
    <row r="33" spans="1:9" x14ac:dyDescent="0.25">
      <c r="A33" s="37" t="s">
        <v>294</v>
      </c>
      <c r="B33" s="37"/>
      <c r="C33" s="37"/>
      <c r="D33" s="37"/>
      <c r="E33" s="37"/>
      <c r="F33" s="37"/>
      <c r="G33" s="135" t="s">
        <v>276</v>
      </c>
      <c r="H33" s="135"/>
      <c r="I33" s="135"/>
    </row>
    <row r="34" spans="1:9" x14ac:dyDescent="0.25">
      <c r="A34" s="96"/>
      <c r="B34" s="96"/>
      <c r="C34" s="96"/>
      <c r="D34" s="96"/>
      <c r="E34" s="96"/>
      <c r="F34" s="96"/>
      <c r="G34" s="96"/>
      <c r="H34" s="96"/>
      <c r="I34" s="96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96"/>
    </row>
  </sheetData>
  <mergeCells count="8">
    <mergeCell ref="G32:I32"/>
    <mergeCell ref="G33:I33"/>
    <mergeCell ref="A2:I2"/>
    <mergeCell ref="A3:I3"/>
    <mergeCell ref="E16:F16"/>
    <mergeCell ref="H16:I16"/>
    <mergeCell ref="H17:I17"/>
    <mergeCell ref="G28:I2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5"/>
  <sheetViews>
    <sheetView topLeftCell="A10" workbookViewId="0">
      <selection sqref="A1:I35"/>
    </sheetView>
  </sheetViews>
  <sheetFormatPr defaultRowHeight="15" x14ac:dyDescent="0.25"/>
  <cols>
    <col min="1" max="1" width="5.28515625" customWidth="1"/>
    <col min="3" max="3" width="11.28515625" customWidth="1"/>
    <col min="4" max="4" width="17.85546875" customWidth="1"/>
    <col min="7" max="7" width="11.5703125" customWidth="1"/>
    <col min="8" max="8" width="10" customWidth="1"/>
    <col min="9" max="9" width="10.5703125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8">
        <v>1</v>
      </c>
      <c r="B5" s="39" t="s">
        <v>220</v>
      </c>
      <c r="C5" s="39"/>
      <c r="D5" s="39" t="s">
        <v>221</v>
      </c>
      <c r="E5" s="39"/>
      <c r="F5" s="39"/>
      <c r="G5" s="39"/>
      <c r="H5" s="37"/>
      <c r="I5" s="37"/>
    </row>
    <row r="6" spans="1:9" x14ac:dyDescent="0.25">
      <c r="A6" s="38">
        <v>2</v>
      </c>
      <c r="B6" s="39" t="s">
        <v>222</v>
      </c>
      <c r="C6" s="39"/>
      <c r="D6" s="39" t="s">
        <v>223</v>
      </c>
      <c r="E6" s="39"/>
      <c r="F6" s="39"/>
      <c r="G6" s="39"/>
      <c r="H6" s="37"/>
      <c r="I6" s="37"/>
    </row>
    <row r="7" spans="1:9" x14ac:dyDescent="0.25">
      <c r="A7" s="38">
        <v>3</v>
      </c>
      <c r="B7" s="39" t="s">
        <v>224</v>
      </c>
      <c r="C7" s="39"/>
      <c r="D7" s="39" t="s">
        <v>225</v>
      </c>
      <c r="E7" s="39"/>
      <c r="F7" s="39"/>
      <c r="G7" s="39"/>
      <c r="H7" s="37"/>
      <c r="I7" s="37"/>
    </row>
    <row r="8" spans="1:9" x14ac:dyDescent="0.25">
      <c r="A8" s="38">
        <v>4</v>
      </c>
      <c r="B8" s="39" t="s">
        <v>226</v>
      </c>
      <c r="C8" s="39"/>
      <c r="D8" s="39" t="s">
        <v>312</v>
      </c>
      <c r="E8" s="39"/>
      <c r="F8" s="39"/>
      <c r="G8" s="39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 t="s">
        <v>228</v>
      </c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37" t="s">
        <v>229</v>
      </c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 t="s">
        <v>301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302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 t="s">
        <v>303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9"/>
      <c r="B15" s="39"/>
      <c r="C15" s="39"/>
      <c r="D15" s="39"/>
      <c r="E15" s="39"/>
      <c r="F15" s="39"/>
      <c r="G15" s="39"/>
      <c r="H15" s="39"/>
      <c r="I15" s="39"/>
    </row>
    <row r="16" spans="1:9" x14ac:dyDescent="0.25">
      <c r="A16" s="41"/>
      <c r="B16" s="42"/>
      <c r="C16" s="42"/>
      <c r="D16" s="42"/>
      <c r="E16" s="129" t="s">
        <v>233</v>
      </c>
      <c r="F16" s="130"/>
      <c r="G16" s="42"/>
      <c r="H16" s="129" t="s">
        <v>234</v>
      </c>
      <c r="I16" s="130"/>
    </row>
    <row r="17" spans="1:9" x14ac:dyDescent="0.25">
      <c r="A17" s="43" t="s">
        <v>235</v>
      </c>
      <c r="B17" s="44" t="s">
        <v>236</v>
      </c>
      <c r="C17" s="44" t="s">
        <v>237</v>
      </c>
      <c r="D17" s="44" t="s">
        <v>238</v>
      </c>
      <c r="E17" s="45"/>
      <c r="F17" s="46"/>
      <c r="G17" s="44" t="s">
        <v>7</v>
      </c>
      <c r="H17" s="131" t="s">
        <v>239</v>
      </c>
      <c r="I17" s="132"/>
    </row>
    <row r="18" spans="1:9" x14ac:dyDescent="0.25">
      <c r="A18" s="45"/>
      <c r="B18" s="47"/>
      <c r="C18" s="47"/>
      <c r="D18" s="47"/>
      <c r="E18" s="48" t="s">
        <v>240</v>
      </c>
      <c r="F18" s="48" t="s">
        <v>241</v>
      </c>
      <c r="G18" s="47"/>
      <c r="H18" s="48" t="s">
        <v>242</v>
      </c>
      <c r="I18" s="48" t="s">
        <v>243</v>
      </c>
    </row>
    <row r="19" spans="1:9" x14ac:dyDescent="0.25">
      <c r="A19" s="48" t="s">
        <v>279</v>
      </c>
      <c r="B19" s="48" t="s">
        <v>280</v>
      </c>
      <c r="C19" s="48" t="s">
        <v>281</v>
      </c>
      <c r="D19" s="48" t="s">
        <v>282</v>
      </c>
      <c r="E19" s="48" t="s">
        <v>283</v>
      </c>
      <c r="F19" s="48" t="s">
        <v>284</v>
      </c>
      <c r="G19" s="48" t="s">
        <v>285</v>
      </c>
      <c r="H19" s="48" t="s">
        <v>286</v>
      </c>
      <c r="I19" s="48" t="s">
        <v>287</v>
      </c>
    </row>
    <row r="20" spans="1:9" ht="112.5" x14ac:dyDescent="0.25">
      <c r="A20" s="50">
        <v>1</v>
      </c>
      <c r="B20" s="81">
        <v>525112</v>
      </c>
      <c r="C20" s="51" t="s">
        <v>313</v>
      </c>
      <c r="D20" s="51" t="s">
        <v>314</v>
      </c>
      <c r="E20" s="82" t="s">
        <v>315</v>
      </c>
      <c r="F20" s="53"/>
      <c r="G20" s="54">
        <v>4462000</v>
      </c>
      <c r="H20" s="54">
        <v>405636</v>
      </c>
      <c r="I20" s="83">
        <v>162255</v>
      </c>
    </row>
    <row r="21" spans="1:9" x14ac:dyDescent="0.25">
      <c r="A21" s="84"/>
      <c r="B21" s="61" t="s">
        <v>267</v>
      </c>
      <c r="C21" s="85"/>
      <c r="D21" s="86"/>
      <c r="E21" s="87"/>
      <c r="F21" s="53"/>
      <c r="G21" s="54">
        <f>SUM(G20)</f>
        <v>4462000</v>
      </c>
      <c r="H21" s="54">
        <f>SUM(H20:H20)</f>
        <v>405636</v>
      </c>
      <c r="I21" s="83">
        <f>SUM(I20:I20)</f>
        <v>162255</v>
      </c>
    </row>
    <row r="22" spans="1:9" x14ac:dyDescent="0.25">
      <c r="A22" s="88"/>
      <c r="B22" s="89"/>
      <c r="C22" s="89"/>
      <c r="D22" s="89"/>
      <c r="E22" s="90"/>
      <c r="F22" s="91"/>
      <c r="G22" s="92"/>
      <c r="H22" s="92"/>
      <c r="I22" s="92"/>
    </row>
    <row r="24" spans="1:9" x14ac:dyDescent="0.25">
      <c r="A24" s="37" t="s">
        <v>268</v>
      </c>
      <c r="B24" s="37"/>
      <c r="C24" s="37"/>
      <c r="D24" s="37"/>
      <c r="E24" s="37"/>
      <c r="F24" s="37"/>
      <c r="G24" s="37"/>
      <c r="H24" s="37"/>
      <c r="I24" s="37"/>
    </row>
    <row r="25" spans="1:9" x14ac:dyDescent="0.25">
      <c r="A25" s="37" t="s">
        <v>269</v>
      </c>
      <c r="B25" s="37"/>
      <c r="C25" s="37"/>
      <c r="D25" s="37"/>
      <c r="E25" s="37"/>
      <c r="F25" s="37"/>
      <c r="G25" s="37"/>
      <c r="H25" s="37"/>
      <c r="I25" s="37"/>
    </row>
    <row r="26" spans="1:9" x14ac:dyDescent="0.25">
      <c r="A26" s="37"/>
      <c r="B26" s="37"/>
      <c r="C26" s="37"/>
      <c r="D26" s="37"/>
      <c r="E26" s="37"/>
      <c r="F26" s="37"/>
      <c r="G26" s="37"/>
      <c r="H26" s="37"/>
      <c r="I26" s="37"/>
    </row>
    <row r="27" spans="1:9" x14ac:dyDescent="0.25">
      <c r="A27" s="37" t="s">
        <v>270</v>
      </c>
      <c r="B27" s="37"/>
      <c r="C27" s="37"/>
      <c r="D27" s="37"/>
      <c r="E27" s="37"/>
      <c r="F27" s="37"/>
      <c r="G27" s="37"/>
      <c r="H27" s="37"/>
      <c r="I27" s="37"/>
    </row>
    <row r="28" spans="1:9" x14ac:dyDescent="0.25">
      <c r="A28" s="37" t="s">
        <v>271</v>
      </c>
      <c r="B28" s="37"/>
      <c r="C28" s="37"/>
      <c r="D28" s="37"/>
      <c r="E28" s="37"/>
      <c r="F28" s="37"/>
      <c r="G28" s="135" t="s">
        <v>272</v>
      </c>
      <c r="H28" s="135"/>
      <c r="I28" s="135"/>
    </row>
    <row r="29" spans="1:9" x14ac:dyDescent="0.25">
      <c r="A29" s="37"/>
      <c r="B29" s="37"/>
      <c r="C29" s="37"/>
      <c r="D29" s="37"/>
      <c r="E29" s="95"/>
      <c r="F29" s="37"/>
      <c r="G29" s="37"/>
      <c r="H29" s="37"/>
      <c r="I29" s="37"/>
    </row>
    <row r="30" spans="1:9" x14ac:dyDescent="0.25">
      <c r="A30" s="37"/>
      <c r="B30" s="37"/>
      <c r="C30" s="37"/>
      <c r="D30" s="37"/>
      <c r="E30" s="95"/>
      <c r="F30" s="37"/>
      <c r="G30" s="37"/>
      <c r="H30" s="37"/>
      <c r="I30" s="37"/>
    </row>
    <row r="31" spans="1:9" x14ac:dyDescent="0.25">
      <c r="A31" s="37"/>
      <c r="B31" s="37"/>
      <c r="C31" s="37"/>
      <c r="D31" s="37"/>
      <c r="E31" s="37"/>
      <c r="F31" s="37"/>
      <c r="G31" s="37"/>
      <c r="H31" s="37"/>
      <c r="I31" s="37"/>
    </row>
    <row r="32" spans="1:9" x14ac:dyDescent="0.25">
      <c r="A32" s="62" t="s">
        <v>307</v>
      </c>
      <c r="B32" s="62"/>
      <c r="C32" s="62"/>
      <c r="D32" s="37"/>
      <c r="E32" s="37"/>
      <c r="F32" s="37"/>
      <c r="G32" s="134" t="s">
        <v>274</v>
      </c>
      <c r="H32" s="134"/>
      <c r="I32" s="134"/>
    </row>
    <row r="33" spans="1:9" x14ac:dyDescent="0.25">
      <c r="A33" s="37" t="s">
        <v>294</v>
      </c>
      <c r="B33" s="37"/>
      <c r="C33" s="37"/>
      <c r="D33" s="37"/>
      <c r="E33" s="37"/>
      <c r="F33" s="37"/>
      <c r="G33" s="135" t="s">
        <v>276</v>
      </c>
      <c r="H33" s="135"/>
      <c r="I33" s="135"/>
    </row>
    <row r="34" spans="1:9" x14ac:dyDescent="0.25">
      <c r="A34" s="96"/>
      <c r="B34" s="96"/>
      <c r="C34" s="96"/>
      <c r="D34" s="96"/>
      <c r="E34" s="96"/>
      <c r="F34" s="96"/>
      <c r="G34" s="96"/>
      <c r="H34" s="96"/>
      <c r="I34" s="96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96"/>
    </row>
  </sheetData>
  <mergeCells count="8">
    <mergeCell ref="G32:I32"/>
    <mergeCell ref="G33:I33"/>
    <mergeCell ref="A2:I2"/>
    <mergeCell ref="A3:I3"/>
    <mergeCell ref="E16:F16"/>
    <mergeCell ref="H16:I16"/>
    <mergeCell ref="H17:I17"/>
    <mergeCell ref="G28:I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"/>
  <sheetViews>
    <sheetView workbookViewId="0">
      <selection activeCell="N14" sqref="N14"/>
    </sheetView>
  </sheetViews>
  <sheetFormatPr defaultRowHeight="15" x14ac:dyDescent="0.25"/>
  <cols>
    <col min="1" max="1" width="5.85546875" customWidth="1"/>
    <col min="2" max="2" width="8.140625" customWidth="1"/>
    <col min="3" max="3" width="10.7109375" customWidth="1"/>
    <col min="4" max="4" width="18.42578125" customWidth="1"/>
    <col min="5" max="6" width="8.5703125" customWidth="1"/>
    <col min="7" max="7" width="10.85546875" customWidth="1"/>
    <col min="8" max="8" width="10.42578125" customWidth="1"/>
    <col min="9" max="9" width="9.7109375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37"/>
      <c r="B4" s="37"/>
      <c r="C4" s="37"/>
      <c r="D4" s="37"/>
      <c r="E4" s="37"/>
      <c r="F4" s="37"/>
      <c r="G4" s="37"/>
      <c r="H4" s="37"/>
      <c r="I4" s="37"/>
    </row>
    <row r="5" spans="1:9" x14ac:dyDescent="0.25">
      <c r="A5" s="38">
        <v>1</v>
      </c>
      <c r="B5" s="39" t="s">
        <v>220</v>
      </c>
      <c r="C5" s="39"/>
      <c r="D5" s="39" t="s">
        <v>221</v>
      </c>
      <c r="E5" s="39"/>
      <c r="F5" s="39"/>
      <c r="G5" s="39"/>
      <c r="H5" s="37"/>
      <c r="I5" s="37"/>
    </row>
    <row r="6" spans="1:9" x14ac:dyDescent="0.25">
      <c r="A6" s="38">
        <v>2</v>
      </c>
      <c r="B6" s="39" t="s">
        <v>222</v>
      </c>
      <c r="C6" s="39"/>
      <c r="D6" s="39" t="s">
        <v>223</v>
      </c>
      <c r="E6" s="39"/>
      <c r="F6" s="39"/>
      <c r="G6" s="39"/>
      <c r="H6" s="37"/>
      <c r="I6" s="37"/>
    </row>
    <row r="7" spans="1:9" x14ac:dyDescent="0.25">
      <c r="A7" s="38">
        <v>3</v>
      </c>
      <c r="B7" s="39" t="s">
        <v>224</v>
      </c>
      <c r="C7" s="39"/>
      <c r="D7" s="39" t="s">
        <v>225</v>
      </c>
      <c r="E7" s="39"/>
      <c r="F7" s="39"/>
      <c r="G7" s="39"/>
      <c r="H7" s="37"/>
      <c r="I7" s="37"/>
    </row>
    <row r="8" spans="1:9" x14ac:dyDescent="0.25">
      <c r="A8" s="38">
        <v>4</v>
      </c>
      <c r="B8" s="39" t="s">
        <v>226</v>
      </c>
      <c r="C8" s="39"/>
      <c r="D8" s="39" t="s">
        <v>316</v>
      </c>
      <c r="E8" s="39"/>
      <c r="F8" s="39"/>
      <c r="G8" s="39"/>
      <c r="H8" s="37"/>
      <c r="I8" s="37"/>
    </row>
    <row r="9" spans="1:9" x14ac:dyDescent="0.25">
      <c r="A9" s="37"/>
      <c r="B9" s="37"/>
      <c r="C9" s="37"/>
      <c r="D9" s="37"/>
      <c r="E9" s="37"/>
      <c r="F9" s="37"/>
      <c r="G9" s="37"/>
      <c r="H9" s="37" t="s">
        <v>228</v>
      </c>
      <c r="I9" s="37"/>
    </row>
    <row r="10" spans="1:9" x14ac:dyDescent="0.25">
      <c r="A10" s="37"/>
      <c r="B10" s="37"/>
      <c r="C10" s="37"/>
      <c r="D10" s="37"/>
      <c r="E10" s="37"/>
      <c r="F10" s="37"/>
      <c r="G10" s="37"/>
      <c r="H10" s="37"/>
      <c r="I10" s="37"/>
    </row>
    <row r="11" spans="1:9" x14ac:dyDescent="0.25">
      <c r="A11" s="37" t="s">
        <v>229</v>
      </c>
      <c r="B11" s="37"/>
      <c r="C11" s="37"/>
      <c r="D11" s="37"/>
      <c r="E11" s="37"/>
      <c r="F11" s="37"/>
      <c r="G11" s="37"/>
      <c r="H11" s="37"/>
      <c r="I11" s="37"/>
    </row>
    <row r="12" spans="1:9" x14ac:dyDescent="0.25">
      <c r="A12" s="37" t="s">
        <v>301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302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 t="s">
        <v>303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9"/>
      <c r="B15" s="39"/>
      <c r="C15" s="39"/>
      <c r="D15" s="39"/>
      <c r="E15" s="39"/>
      <c r="F15" s="39"/>
      <c r="G15" s="39"/>
      <c r="H15" s="39"/>
      <c r="I15" s="39"/>
    </row>
    <row r="16" spans="1:9" x14ac:dyDescent="0.25">
      <c r="A16" s="41"/>
      <c r="B16" s="42"/>
      <c r="C16" s="42"/>
      <c r="D16" s="42"/>
      <c r="E16" s="129" t="s">
        <v>233</v>
      </c>
      <c r="F16" s="130"/>
      <c r="G16" s="42"/>
      <c r="H16" s="129" t="s">
        <v>234</v>
      </c>
      <c r="I16" s="130"/>
    </row>
    <row r="17" spans="1:9" x14ac:dyDescent="0.25">
      <c r="A17" s="43" t="s">
        <v>235</v>
      </c>
      <c r="B17" s="44" t="s">
        <v>236</v>
      </c>
      <c r="C17" s="44" t="s">
        <v>237</v>
      </c>
      <c r="D17" s="44" t="s">
        <v>238</v>
      </c>
      <c r="E17" s="45"/>
      <c r="F17" s="46"/>
      <c r="G17" s="44" t="s">
        <v>7</v>
      </c>
      <c r="H17" s="131" t="s">
        <v>239</v>
      </c>
      <c r="I17" s="132"/>
    </row>
    <row r="18" spans="1:9" x14ac:dyDescent="0.25">
      <c r="A18" s="45"/>
      <c r="B18" s="47"/>
      <c r="C18" s="47"/>
      <c r="D18" s="47"/>
      <c r="E18" s="48" t="s">
        <v>240</v>
      </c>
      <c r="F18" s="48" t="s">
        <v>241</v>
      </c>
      <c r="G18" s="47"/>
      <c r="H18" s="48" t="s">
        <v>242</v>
      </c>
      <c r="I18" s="48" t="s">
        <v>243</v>
      </c>
    </row>
    <row r="19" spans="1:9" x14ac:dyDescent="0.25">
      <c r="A19" s="48" t="s">
        <v>279</v>
      </c>
      <c r="B19" s="48" t="s">
        <v>280</v>
      </c>
      <c r="C19" s="48" t="s">
        <v>281</v>
      </c>
      <c r="D19" s="48" t="s">
        <v>282</v>
      </c>
      <c r="E19" s="48" t="s">
        <v>283</v>
      </c>
      <c r="F19" s="48" t="s">
        <v>284</v>
      </c>
      <c r="G19" s="48" t="s">
        <v>285</v>
      </c>
      <c r="H19" s="48" t="s">
        <v>286</v>
      </c>
      <c r="I19" s="48" t="s">
        <v>287</v>
      </c>
    </row>
    <row r="20" spans="1:9" ht="123.75" x14ac:dyDescent="0.25">
      <c r="A20" s="50">
        <v>1</v>
      </c>
      <c r="B20" s="81">
        <v>525112</v>
      </c>
      <c r="C20" s="51" t="s">
        <v>317</v>
      </c>
      <c r="D20" s="51" t="s">
        <v>318</v>
      </c>
      <c r="E20" s="97" t="s">
        <v>253</v>
      </c>
      <c r="F20" s="53"/>
      <c r="G20" s="54">
        <v>112000</v>
      </c>
      <c r="H20" s="54">
        <v>0</v>
      </c>
      <c r="I20" s="83">
        <v>4500</v>
      </c>
    </row>
    <row r="21" spans="1:9" x14ac:dyDescent="0.25">
      <c r="A21" s="84"/>
      <c r="B21" s="61" t="s">
        <v>267</v>
      </c>
      <c r="C21" s="85"/>
      <c r="D21" s="86"/>
      <c r="E21" s="87"/>
      <c r="F21" s="53"/>
      <c r="G21" s="54">
        <f>SUM(G20:G20)</f>
        <v>112000</v>
      </c>
      <c r="H21" s="54">
        <f>SUM(H20:H20)</f>
        <v>0</v>
      </c>
      <c r="I21" s="83">
        <f>SUM(I20)</f>
        <v>4500</v>
      </c>
    </row>
    <row r="22" spans="1:9" x14ac:dyDescent="0.25">
      <c r="A22" s="88"/>
      <c r="B22" s="89"/>
      <c r="C22" s="89"/>
      <c r="D22" s="89"/>
      <c r="E22" s="90"/>
      <c r="F22" s="91"/>
      <c r="G22" s="92"/>
      <c r="H22" s="92"/>
      <c r="I22" s="92"/>
    </row>
    <row r="24" spans="1:9" x14ac:dyDescent="0.25">
      <c r="A24" s="37" t="s">
        <v>268</v>
      </c>
      <c r="B24" s="37"/>
      <c r="C24" s="37"/>
      <c r="D24" s="37"/>
      <c r="E24" s="37"/>
      <c r="F24" s="37"/>
      <c r="G24" s="37"/>
      <c r="H24" s="37"/>
      <c r="I24" s="37"/>
    </row>
    <row r="25" spans="1:9" x14ac:dyDescent="0.25">
      <c r="A25" s="37" t="s">
        <v>269</v>
      </c>
      <c r="B25" s="37"/>
      <c r="C25" s="37"/>
      <c r="D25" s="37"/>
      <c r="E25" s="37"/>
      <c r="F25" s="37"/>
      <c r="G25" s="37"/>
      <c r="H25" s="37"/>
      <c r="I25" s="37"/>
    </row>
    <row r="26" spans="1:9" x14ac:dyDescent="0.25">
      <c r="A26" s="37"/>
      <c r="B26" s="37"/>
      <c r="C26" s="37"/>
      <c r="D26" s="37"/>
      <c r="E26" s="37"/>
      <c r="F26" s="37"/>
      <c r="G26" s="37"/>
      <c r="H26" s="37"/>
      <c r="I26" s="37"/>
    </row>
    <row r="27" spans="1:9" x14ac:dyDescent="0.25">
      <c r="A27" s="37" t="s">
        <v>270</v>
      </c>
      <c r="B27" s="37"/>
      <c r="C27" s="37"/>
      <c r="D27" s="37"/>
      <c r="E27" s="37"/>
      <c r="F27" s="37"/>
      <c r="G27" s="37"/>
      <c r="H27" s="37"/>
      <c r="I27" s="37"/>
    </row>
    <row r="28" spans="1:9" x14ac:dyDescent="0.25">
      <c r="A28" s="37" t="s">
        <v>271</v>
      </c>
      <c r="B28" s="37"/>
      <c r="C28" s="37"/>
      <c r="D28" s="37"/>
      <c r="E28" s="37"/>
      <c r="F28" s="37"/>
      <c r="G28" s="135" t="s">
        <v>272</v>
      </c>
      <c r="H28" s="135"/>
      <c r="I28" s="135"/>
    </row>
    <row r="29" spans="1:9" x14ac:dyDescent="0.25">
      <c r="A29" s="37"/>
      <c r="B29" s="37"/>
      <c r="C29" s="37"/>
      <c r="D29" s="37"/>
      <c r="E29" s="95"/>
      <c r="F29" s="37"/>
      <c r="G29" s="37"/>
      <c r="H29" s="37"/>
      <c r="I29" s="37"/>
    </row>
    <row r="30" spans="1:9" x14ac:dyDescent="0.25">
      <c r="A30" s="37"/>
      <c r="B30" s="37"/>
      <c r="C30" s="37"/>
      <c r="D30" s="37"/>
      <c r="E30" s="95"/>
      <c r="F30" s="37"/>
      <c r="G30" s="37"/>
      <c r="H30" s="37"/>
      <c r="I30" s="37"/>
    </row>
    <row r="31" spans="1:9" x14ac:dyDescent="0.25">
      <c r="A31" s="37"/>
      <c r="B31" s="37"/>
      <c r="C31" s="37"/>
      <c r="D31" s="37"/>
      <c r="E31" s="37"/>
      <c r="F31" s="37"/>
      <c r="G31" s="37"/>
      <c r="H31" s="37"/>
      <c r="I31" s="37"/>
    </row>
    <row r="32" spans="1:9" x14ac:dyDescent="0.25">
      <c r="A32" s="62" t="s">
        <v>307</v>
      </c>
      <c r="B32" s="62"/>
      <c r="C32" s="62"/>
      <c r="D32" s="37"/>
      <c r="E32" s="37"/>
      <c r="F32" s="37"/>
      <c r="G32" s="134" t="s">
        <v>274</v>
      </c>
      <c r="H32" s="134"/>
      <c r="I32" s="134"/>
    </row>
    <row r="33" spans="1:9" x14ac:dyDescent="0.25">
      <c r="A33" s="37" t="s">
        <v>294</v>
      </c>
      <c r="B33" s="37"/>
      <c r="C33" s="37"/>
      <c r="D33" s="37"/>
      <c r="E33" s="37"/>
      <c r="F33" s="37"/>
      <c r="G33" s="135" t="s">
        <v>276</v>
      </c>
      <c r="H33" s="135"/>
      <c r="I33" s="135"/>
    </row>
    <row r="34" spans="1:9" x14ac:dyDescent="0.25">
      <c r="A34" s="96"/>
      <c r="B34" s="96"/>
      <c r="C34" s="96"/>
      <c r="D34" s="96"/>
      <c r="E34" s="96"/>
      <c r="F34" s="96"/>
      <c r="G34" s="96"/>
      <c r="H34" s="96"/>
      <c r="I34" s="96"/>
    </row>
    <row r="35" spans="1:9" x14ac:dyDescent="0.25">
      <c r="A35" s="96"/>
      <c r="B35" s="96"/>
      <c r="C35" s="96"/>
      <c r="D35" s="96"/>
      <c r="E35" s="96"/>
      <c r="F35" s="96"/>
      <c r="G35" s="96"/>
      <c r="H35" s="96"/>
      <c r="I35" s="96"/>
    </row>
    <row r="36" spans="1:9" x14ac:dyDescent="0.25">
      <c r="A36" s="96"/>
      <c r="B36" s="96"/>
      <c r="C36" s="96"/>
      <c r="D36" s="96"/>
      <c r="E36" s="96"/>
      <c r="F36" s="96"/>
      <c r="G36" s="96"/>
      <c r="H36" s="96"/>
      <c r="I36" s="96"/>
    </row>
  </sheetData>
  <mergeCells count="8">
    <mergeCell ref="G32:I32"/>
    <mergeCell ref="G33:I33"/>
    <mergeCell ref="A2:I2"/>
    <mergeCell ref="A3:I3"/>
    <mergeCell ref="E16:F16"/>
    <mergeCell ref="H16:I16"/>
    <mergeCell ref="H17:I17"/>
    <mergeCell ref="G28:I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22" workbookViewId="0">
      <selection activeCell="G20" sqref="G20"/>
    </sheetView>
  </sheetViews>
  <sheetFormatPr defaultRowHeight="15" x14ac:dyDescent="0.25"/>
  <cols>
    <col min="1" max="1" width="4.28515625" customWidth="1"/>
    <col min="2" max="2" width="8.85546875" customWidth="1"/>
    <col min="3" max="3" width="11.7109375" customWidth="1"/>
    <col min="4" max="4" width="21.85546875" customWidth="1"/>
    <col min="5" max="5" width="9" customWidth="1"/>
    <col min="6" max="6" width="8.5703125" customWidth="1"/>
    <col min="7" max="7" width="12.140625" customWidth="1"/>
    <col min="8" max="8" width="10.85546875" customWidth="1"/>
    <col min="9" max="9" width="10.7109375" customWidth="1"/>
  </cols>
  <sheetData>
    <row r="2" spans="1:9" x14ac:dyDescent="0.25">
      <c r="A2" s="128" t="s">
        <v>218</v>
      </c>
      <c r="B2" s="128"/>
      <c r="C2" s="128"/>
      <c r="D2" s="128"/>
      <c r="E2" s="128"/>
      <c r="F2" s="128"/>
      <c r="G2" s="128"/>
      <c r="H2" s="128"/>
      <c r="I2" s="128"/>
    </row>
    <row r="3" spans="1:9" x14ac:dyDescent="0.25">
      <c r="A3" s="128" t="s">
        <v>219</v>
      </c>
      <c r="B3" s="128"/>
      <c r="C3" s="128"/>
      <c r="D3" s="128"/>
      <c r="E3" s="128"/>
      <c r="F3" s="128"/>
      <c r="G3" s="128"/>
      <c r="H3" s="128"/>
      <c r="I3" s="128"/>
    </row>
    <row r="4" spans="1:9" x14ac:dyDescent="0.25">
      <c r="A4" s="63"/>
      <c r="B4" s="63"/>
      <c r="C4" s="63"/>
      <c r="D4" s="63"/>
      <c r="E4" s="63"/>
      <c r="F4" s="63"/>
      <c r="G4" s="63"/>
      <c r="H4" s="63"/>
      <c r="I4" s="63"/>
    </row>
    <row r="5" spans="1:9" x14ac:dyDescent="0.25">
      <c r="A5" s="37"/>
      <c r="B5" s="37"/>
      <c r="C5" s="37"/>
      <c r="D5" s="37"/>
      <c r="E5" s="37"/>
      <c r="F5" s="37"/>
      <c r="G5" s="37"/>
      <c r="H5" s="37"/>
      <c r="I5" s="37"/>
    </row>
    <row r="6" spans="1:9" x14ac:dyDescent="0.25">
      <c r="A6" s="38">
        <v>1</v>
      </c>
      <c r="B6" s="39" t="s">
        <v>220</v>
      </c>
      <c r="C6" s="39"/>
      <c r="D6" s="39" t="s">
        <v>221</v>
      </c>
      <c r="E6" s="39"/>
      <c r="F6" s="39"/>
      <c r="G6" s="39"/>
      <c r="H6" s="37"/>
      <c r="I6" s="37"/>
    </row>
    <row r="7" spans="1:9" x14ac:dyDescent="0.25">
      <c r="A7" s="38">
        <v>2</v>
      </c>
      <c r="B7" s="39" t="s">
        <v>222</v>
      </c>
      <c r="C7" s="39"/>
      <c r="D7" s="39" t="s">
        <v>223</v>
      </c>
      <c r="E7" s="39"/>
      <c r="F7" s="39"/>
      <c r="G7" s="39"/>
      <c r="H7" s="37"/>
      <c r="I7" s="37"/>
    </row>
    <row r="8" spans="1:9" x14ac:dyDescent="0.25">
      <c r="A8" s="38">
        <v>3</v>
      </c>
      <c r="B8" s="39" t="s">
        <v>224</v>
      </c>
      <c r="C8" s="39"/>
      <c r="D8" s="39" t="s">
        <v>225</v>
      </c>
      <c r="E8" s="39"/>
      <c r="F8" s="39"/>
      <c r="G8" s="39"/>
      <c r="H8" s="37"/>
      <c r="I8" s="37"/>
    </row>
    <row r="9" spans="1:9" x14ac:dyDescent="0.25">
      <c r="A9" s="38">
        <v>4</v>
      </c>
      <c r="B9" s="39" t="s">
        <v>319</v>
      </c>
      <c r="C9" s="39"/>
      <c r="D9" s="39" t="s">
        <v>320</v>
      </c>
      <c r="E9" s="39"/>
      <c r="F9" s="39"/>
      <c r="G9" s="39"/>
      <c r="H9" s="37"/>
      <c r="I9" s="37"/>
    </row>
    <row r="10" spans="1:9" x14ac:dyDescent="0.25">
      <c r="A10" s="38"/>
      <c r="B10" s="39"/>
      <c r="C10" s="39"/>
      <c r="D10" s="39"/>
      <c r="E10" s="39"/>
      <c r="F10" s="39"/>
      <c r="G10" s="98"/>
      <c r="H10" s="98" t="s">
        <v>278</v>
      </c>
      <c r="I10" s="80"/>
    </row>
    <row r="11" spans="1:9" x14ac:dyDescent="0.25">
      <c r="A11" s="39"/>
      <c r="B11" s="39"/>
      <c r="C11" s="39"/>
      <c r="D11" s="39"/>
      <c r="E11" s="39"/>
      <c r="F11" s="39"/>
      <c r="G11" s="39"/>
      <c r="H11" s="80"/>
      <c r="I11" s="80"/>
    </row>
    <row r="12" spans="1:9" x14ac:dyDescent="0.25">
      <c r="A12" s="37" t="s">
        <v>321</v>
      </c>
      <c r="B12" s="37"/>
      <c r="C12" s="37"/>
      <c r="D12" s="37"/>
      <c r="E12" s="37"/>
      <c r="F12" s="37"/>
      <c r="G12" s="37"/>
      <c r="H12" s="37"/>
      <c r="I12" s="37"/>
    </row>
    <row r="13" spans="1:9" x14ac:dyDescent="0.25">
      <c r="A13" s="37" t="s">
        <v>322</v>
      </c>
      <c r="B13" s="37"/>
      <c r="C13" s="37"/>
      <c r="D13" s="37"/>
      <c r="E13" s="37"/>
      <c r="F13" s="37"/>
      <c r="G13" s="37"/>
      <c r="H13" s="37"/>
      <c r="I13" s="37"/>
    </row>
    <row r="14" spans="1:9" x14ac:dyDescent="0.25">
      <c r="A14" s="37" t="s">
        <v>323</v>
      </c>
      <c r="B14" s="37"/>
      <c r="C14" s="37"/>
      <c r="D14" s="37"/>
      <c r="E14" s="37"/>
      <c r="F14" s="37"/>
      <c r="G14" s="37"/>
      <c r="H14" s="37"/>
      <c r="I14" s="37"/>
    </row>
    <row r="15" spans="1:9" x14ac:dyDescent="0.25">
      <c r="A15" s="37" t="s">
        <v>324</v>
      </c>
      <c r="B15" s="37"/>
      <c r="C15" s="37"/>
      <c r="D15" s="37"/>
      <c r="E15" s="37"/>
      <c r="F15" s="37"/>
      <c r="G15" s="37"/>
      <c r="H15" s="37"/>
      <c r="I15" s="37"/>
    </row>
    <row r="16" spans="1:9" x14ac:dyDescent="0.25">
      <c r="A16" s="39"/>
      <c r="B16" s="39"/>
      <c r="C16" s="39"/>
      <c r="D16" s="39"/>
      <c r="E16" s="39"/>
      <c r="F16" s="39"/>
      <c r="G16" s="39"/>
      <c r="H16" s="39"/>
      <c r="I16" s="39"/>
    </row>
    <row r="17" spans="1:9" x14ac:dyDescent="0.25">
      <c r="A17" s="42"/>
      <c r="B17" s="42"/>
      <c r="C17" s="99"/>
      <c r="D17" s="42"/>
      <c r="E17" s="99"/>
      <c r="F17" s="99"/>
      <c r="G17" s="42"/>
      <c r="H17" s="138" t="s">
        <v>234</v>
      </c>
      <c r="I17" s="130"/>
    </row>
    <row r="18" spans="1:9" x14ac:dyDescent="0.25">
      <c r="A18" s="44" t="s">
        <v>235</v>
      </c>
      <c r="B18" s="44" t="s">
        <v>236</v>
      </c>
      <c r="C18" s="100" t="s">
        <v>237</v>
      </c>
      <c r="D18" s="44" t="s">
        <v>325</v>
      </c>
      <c r="E18" s="139" t="s">
        <v>326</v>
      </c>
      <c r="F18" s="139"/>
      <c r="G18" s="44" t="s">
        <v>7</v>
      </c>
      <c r="H18" s="139" t="s">
        <v>239</v>
      </c>
      <c r="I18" s="140"/>
    </row>
    <row r="19" spans="1:9" x14ac:dyDescent="0.25">
      <c r="A19" s="47"/>
      <c r="B19" s="47"/>
      <c r="C19" s="101"/>
      <c r="D19" s="47"/>
      <c r="E19" s="102" t="s">
        <v>240</v>
      </c>
      <c r="F19" s="102" t="s">
        <v>241</v>
      </c>
      <c r="G19" s="47"/>
      <c r="H19" s="48" t="s">
        <v>242</v>
      </c>
      <c r="I19" s="48" t="s">
        <v>243</v>
      </c>
    </row>
    <row r="20" spans="1:9" ht="101.25" x14ac:dyDescent="0.25">
      <c r="A20" s="50">
        <v>1</v>
      </c>
      <c r="B20" s="103">
        <v>525115</v>
      </c>
      <c r="C20" s="51" t="s">
        <v>327</v>
      </c>
      <c r="D20" s="51" t="s">
        <v>328</v>
      </c>
      <c r="E20" s="52">
        <v>44023</v>
      </c>
      <c r="F20" s="53"/>
      <c r="G20" s="54">
        <v>200000</v>
      </c>
      <c r="H20" s="54">
        <v>0</v>
      </c>
      <c r="I20" s="54">
        <v>0</v>
      </c>
    </row>
    <row r="21" spans="1:9" ht="78.75" x14ac:dyDescent="0.25">
      <c r="A21" s="50">
        <v>2</v>
      </c>
      <c r="B21" s="103"/>
      <c r="C21" s="51" t="s">
        <v>329</v>
      </c>
      <c r="D21" s="51" t="s">
        <v>330</v>
      </c>
      <c r="E21" s="52">
        <v>44023</v>
      </c>
      <c r="F21" s="53"/>
      <c r="G21" s="54">
        <v>200000</v>
      </c>
      <c r="H21" s="54">
        <v>0</v>
      </c>
      <c r="I21" s="54">
        <v>0</v>
      </c>
    </row>
    <row r="22" spans="1:9" ht="123.75" x14ac:dyDescent="0.25">
      <c r="A22" s="61">
        <v>3</v>
      </c>
      <c r="B22" s="104"/>
      <c r="C22" s="51" t="s">
        <v>331</v>
      </c>
      <c r="D22" s="51" t="s">
        <v>332</v>
      </c>
      <c r="E22" s="52">
        <v>44176</v>
      </c>
      <c r="F22" s="53"/>
      <c r="G22" s="54">
        <v>300000</v>
      </c>
      <c r="H22" s="54">
        <v>0</v>
      </c>
      <c r="I22" s="54">
        <v>0</v>
      </c>
    </row>
    <row r="23" spans="1:9" ht="123.75" x14ac:dyDescent="0.25">
      <c r="A23" s="61">
        <v>4</v>
      </c>
      <c r="B23" s="104"/>
      <c r="C23" s="51" t="s">
        <v>333</v>
      </c>
      <c r="D23" s="51" t="s">
        <v>332</v>
      </c>
      <c r="E23" s="52" t="s">
        <v>253</v>
      </c>
      <c r="F23" s="53"/>
      <c r="G23" s="54">
        <v>200000</v>
      </c>
      <c r="H23" s="54">
        <v>0</v>
      </c>
      <c r="I23" s="54">
        <v>0</v>
      </c>
    </row>
    <row r="24" spans="1:9" ht="90" x14ac:dyDescent="0.25">
      <c r="A24" s="61">
        <v>5</v>
      </c>
      <c r="B24" s="104"/>
      <c r="C24" s="51" t="s">
        <v>334</v>
      </c>
      <c r="D24" s="51" t="s">
        <v>335</v>
      </c>
      <c r="E24" s="52" t="s">
        <v>336</v>
      </c>
      <c r="F24" s="53"/>
      <c r="G24" s="54">
        <v>200000</v>
      </c>
      <c r="H24" s="54">
        <v>0</v>
      </c>
      <c r="I24" s="54"/>
    </row>
    <row r="25" spans="1:9" x14ac:dyDescent="0.25">
      <c r="A25" s="105"/>
      <c r="B25" s="106" t="s">
        <v>292</v>
      </c>
      <c r="C25" s="107"/>
      <c r="D25" s="107"/>
      <c r="E25" s="108"/>
      <c r="F25" s="108"/>
      <c r="G25" s="109">
        <f>SUM(G20:G24)</f>
        <v>1100000</v>
      </c>
      <c r="H25" s="54">
        <v>0</v>
      </c>
      <c r="I25" s="54">
        <v>0</v>
      </c>
    </row>
    <row r="26" spans="1:9" x14ac:dyDescent="0.25">
      <c r="A26" s="37" t="s">
        <v>337</v>
      </c>
      <c r="B26" s="37"/>
      <c r="C26" s="37"/>
      <c r="D26" s="37"/>
      <c r="E26" s="37"/>
      <c r="F26" s="37"/>
      <c r="G26" s="37"/>
      <c r="H26" s="37"/>
      <c r="I26" s="37"/>
    </row>
    <row r="27" spans="1:9" x14ac:dyDescent="0.25">
      <c r="A27" s="37" t="s">
        <v>338</v>
      </c>
      <c r="B27" s="37"/>
      <c r="C27" s="37"/>
      <c r="D27" s="37"/>
      <c r="E27" s="37"/>
      <c r="F27" s="37"/>
      <c r="G27" s="37"/>
      <c r="H27" s="37"/>
      <c r="I27" s="37"/>
    </row>
    <row r="28" spans="1:9" x14ac:dyDescent="0.25">
      <c r="A28" s="37"/>
      <c r="B28" s="37"/>
      <c r="C28" s="37"/>
      <c r="D28" s="37"/>
      <c r="E28" s="37"/>
      <c r="F28" s="37"/>
      <c r="G28" s="37"/>
      <c r="H28" s="37"/>
      <c r="I28" s="37"/>
    </row>
    <row r="29" spans="1:9" x14ac:dyDescent="0.25">
      <c r="A29" s="37" t="s">
        <v>339</v>
      </c>
      <c r="B29" s="37"/>
      <c r="C29" s="37"/>
      <c r="D29" s="37"/>
      <c r="E29" s="37"/>
      <c r="F29" s="37"/>
      <c r="G29" s="37"/>
      <c r="H29" s="37"/>
      <c r="I29" s="37"/>
    </row>
    <row r="30" spans="1:9" x14ac:dyDescent="0.25">
      <c r="A30" s="37" t="s">
        <v>271</v>
      </c>
      <c r="B30" s="37"/>
      <c r="C30" s="37"/>
      <c r="D30" s="37"/>
      <c r="E30" s="37"/>
      <c r="F30" s="37"/>
      <c r="G30" s="135" t="s">
        <v>272</v>
      </c>
      <c r="H30" s="135"/>
      <c r="I30" s="135"/>
    </row>
    <row r="31" spans="1:9" x14ac:dyDescent="0.25">
      <c r="A31" s="37"/>
      <c r="B31" s="37"/>
      <c r="C31" s="37"/>
      <c r="D31" s="37"/>
      <c r="E31" s="37"/>
      <c r="F31" s="37"/>
      <c r="G31" s="37"/>
      <c r="H31" s="37"/>
      <c r="I31" s="37"/>
    </row>
    <row r="32" spans="1:9" x14ac:dyDescent="0.25">
      <c r="A32" s="37"/>
      <c r="B32" s="37"/>
      <c r="C32" s="37"/>
      <c r="D32" s="37"/>
      <c r="E32" s="37"/>
      <c r="F32" s="37"/>
      <c r="G32" s="37"/>
      <c r="H32" s="37"/>
      <c r="I32" s="37"/>
    </row>
    <row r="33" spans="1:9" x14ac:dyDescent="0.25">
      <c r="A33" s="110" t="s">
        <v>293</v>
      </c>
      <c r="B33" s="110"/>
      <c r="C33" s="110"/>
      <c r="D33" s="37"/>
      <c r="E33" s="37"/>
      <c r="F33" s="37"/>
      <c r="G33" s="134" t="s">
        <v>274</v>
      </c>
      <c r="H33" s="134"/>
      <c r="I33" s="134"/>
    </row>
    <row r="34" spans="1:9" x14ac:dyDescent="0.25">
      <c r="A34" s="37" t="s">
        <v>294</v>
      </c>
      <c r="B34" s="37"/>
      <c r="C34" s="37"/>
      <c r="D34" s="37"/>
      <c r="E34" s="37"/>
      <c r="F34" s="37"/>
      <c r="G34" s="135" t="s">
        <v>276</v>
      </c>
      <c r="H34" s="135"/>
      <c r="I34" s="135"/>
    </row>
  </sheetData>
  <mergeCells count="8">
    <mergeCell ref="G33:I33"/>
    <mergeCell ref="G34:I34"/>
    <mergeCell ref="A2:I2"/>
    <mergeCell ref="A3:I3"/>
    <mergeCell ref="H17:I17"/>
    <mergeCell ref="E18:F18"/>
    <mergeCell ref="H18:I18"/>
    <mergeCell ref="G30:I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Realisasi SPJ ke 12</vt:lpstr>
      <vt:lpstr>f.525113</vt:lpstr>
      <vt:lpstr>f 525115</vt:lpstr>
      <vt:lpstr>f 525121</vt:lpstr>
      <vt:lpstr>fb 525112</vt:lpstr>
      <vt:lpstr>fb 525119</vt:lpstr>
      <vt:lpstr>fc 525112</vt:lpstr>
      <vt:lpstr>f 525112</vt:lpstr>
      <vt:lpstr>f 525115 052</vt:lpstr>
      <vt:lpstr>fb.. 525112</vt:lpstr>
      <vt:lpstr>fc...525112</vt:lpstr>
      <vt:lpstr>fd 525112</vt:lpstr>
      <vt:lpstr>fe 525112...</vt:lpstr>
      <vt:lpstr>052 f 525113</vt:lpstr>
      <vt:lpstr>052 fa 525112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IKA</cp:lastModifiedBy>
  <dcterms:created xsi:type="dcterms:W3CDTF">2020-12-15T08:00:56Z</dcterms:created>
  <dcterms:modified xsi:type="dcterms:W3CDTF">2020-12-16T06:15:05Z</dcterms:modified>
</cp:coreProperties>
</file>