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600" windowWidth="24000" windowHeight="9720"/>
  </bookViews>
  <sheets>
    <sheet name="Search" sheetId="1" r:id="rId1"/>
    <sheet name="Mobile" sheetId="2" r:id="rId2"/>
    <sheet name="Remarketing" sheetId="3" r:id="rId3"/>
  </sheets>
  <definedNames>
    <definedName name="_xlnm.Print_Area" localSheetId="0">Search!$A$1:$V$46</definedName>
  </definedNames>
  <calcPr calcId="152511"/>
</workbook>
</file>

<file path=xl/calcChain.xml><?xml version="1.0" encoding="utf-8"?>
<calcChain xmlns="http://schemas.openxmlformats.org/spreadsheetml/2006/main">
  <c r="D5" i="2" l="1"/>
  <c r="D4" i="2"/>
  <c r="D3" i="2" l="1"/>
  <c r="D2" i="2"/>
  <c r="D5" i="3" l="1"/>
  <c r="D2" i="3"/>
  <c r="D3" i="3"/>
  <c r="D4" i="3"/>
  <c r="T39" i="1" l="1"/>
  <c r="T33" i="1"/>
  <c r="T40" i="1"/>
  <c r="T9" i="1"/>
  <c r="T43" i="1"/>
  <c r="T37" i="1"/>
  <c r="T23" i="1"/>
  <c r="N37" i="1"/>
  <c r="N3" i="1"/>
  <c r="D5" i="1"/>
  <c r="H20" i="1"/>
  <c r="D20" i="1"/>
  <c r="N8" i="1"/>
  <c r="D8" i="1"/>
  <c r="T13" i="1"/>
  <c r="H15" i="1"/>
  <c r="D34" i="1"/>
  <c r="N26" i="1"/>
  <c r="N31" i="1"/>
  <c r="T28" i="1"/>
  <c r="H28" i="1"/>
  <c r="D16" i="1"/>
  <c r="N17" i="1"/>
  <c r="N35" i="1"/>
  <c r="D35" i="1"/>
  <c r="T42" i="1"/>
  <c r="D40" i="1"/>
  <c r="T12" i="1"/>
  <c r="N21" i="1"/>
  <c r="H21" i="1"/>
  <c r="D21" i="1"/>
  <c r="D29" i="1"/>
  <c r="N9" i="1"/>
  <c r="H9" i="1"/>
  <c r="N32" i="1"/>
  <c r="H32" i="1"/>
  <c r="N25" i="1"/>
  <c r="D25" i="1"/>
  <c r="N14" i="1"/>
  <c r="H14" i="1"/>
  <c r="N27" i="1"/>
  <c r="H27" i="1"/>
  <c r="D27" i="1"/>
  <c r="N10" i="1"/>
  <c r="H10" i="1"/>
  <c r="D10" i="1"/>
  <c r="N36" i="1"/>
  <c r="D36" i="1"/>
  <c r="H11" i="1"/>
  <c r="H24" i="1"/>
  <c r="H31" i="1"/>
  <c r="T3" i="1"/>
  <c r="T20" i="1"/>
  <c r="T15" i="1"/>
  <c r="T2" i="1"/>
  <c r="T41" i="1"/>
  <c r="T21" i="1"/>
  <c r="T32" i="1"/>
  <c r="T38" i="1"/>
  <c r="T10" i="1"/>
  <c r="T11" i="1"/>
  <c r="N5" i="1"/>
  <c r="N39" i="1"/>
  <c r="N20" i="1"/>
  <c r="N15" i="1"/>
  <c r="N34" i="1"/>
  <c r="N28" i="1"/>
  <c r="N33" i="1"/>
  <c r="N2" i="1"/>
  <c r="N41" i="1"/>
  <c r="N40" i="1"/>
  <c r="N12" i="1"/>
  <c r="N29" i="1"/>
  <c r="N30" i="1"/>
  <c r="H25" i="1"/>
  <c r="N38" i="1"/>
  <c r="N43" i="1"/>
  <c r="N23" i="1"/>
  <c r="N11" i="1"/>
  <c r="T31" i="1" l="1"/>
  <c r="N13" i="1"/>
  <c r="N42" i="1"/>
  <c r="H7" i="1"/>
  <c r="H37" i="1"/>
  <c r="H4" i="1"/>
  <c r="D22" i="1"/>
  <c r="D30" i="1"/>
  <c r="H29" i="1"/>
  <c r="D19" i="1"/>
  <c r="D6" i="1"/>
  <c r="D17" i="1"/>
  <c r="H16" i="1"/>
  <c r="D26" i="1"/>
  <c r="H34" i="1"/>
  <c r="D24" i="1"/>
  <c r="D18" i="1"/>
  <c r="H5" i="1"/>
  <c r="T14" i="1"/>
  <c r="N7" i="1"/>
  <c r="H19" i="1"/>
  <c r="H35" i="1"/>
  <c r="H18" i="1"/>
  <c r="T4" i="1"/>
  <c r="T22" i="1"/>
  <c r="T30" i="1"/>
  <c r="T19" i="1"/>
  <c r="T6" i="1"/>
  <c r="T17" i="1"/>
  <c r="T26" i="1"/>
  <c r="T24" i="1"/>
  <c r="T18" i="1"/>
  <c r="H6" i="1"/>
  <c r="H23" i="1"/>
  <c r="H43" i="1"/>
  <c r="D38" i="1"/>
  <c r="H12" i="1"/>
  <c r="D41" i="1"/>
  <c r="H42" i="1"/>
  <c r="D2" i="1"/>
  <c r="H33" i="1"/>
  <c r="H13" i="1"/>
  <c r="H39" i="1"/>
  <c r="D3" i="1"/>
  <c r="T7" i="1"/>
  <c r="T36" i="1"/>
  <c r="T27" i="1"/>
  <c r="T25" i="1"/>
  <c r="T29" i="1"/>
  <c r="T35" i="1"/>
  <c r="T16" i="1"/>
  <c r="T34" i="1"/>
  <c r="T8" i="1"/>
  <c r="T5" i="1"/>
  <c r="H2" i="1"/>
  <c r="N16" i="1"/>
  <c r="D37" i="1"/>
  <c r="D4" i="1"/>
  <c r="N4" i="1"/>
  <c r="N22" i="1"/>
  <c r="N19" i="1"/>
  <c r="N6" i="1"/>
  <c r="N24" i="1"/>
  <c r="N18" i="1"/>
  <c r="H38" i="1"/>
  <c r="H41" i="1"/>
  <c r="D28" i="1"/>
  <c r="D11" i="1"/>
  <c r="D15" i="1"/>
  <c r="H3" i="1"/>
  <c r="D32" i="1"/>
  <c r="H36" i="1"/>
  <c r="H40" i="1"/>
  <c r="H8" i="1"/>
  <c r="H30" i="1"/>
  <c r="H26" i="1"/>
  <c r="H22" i="1"/>
  <c r="H17" i="1"/>
  <c r="D7" i="1"/>
  <c r="D23" i="1"/>
  <c r="D43" i="1"/>
  <c r="D14" i="1"/>
  <c r="D9" i="1"/>
  <c r="D12" i="1"/>
  <c r="D42" i="1"/>
  <c r="D33" i="1"/>
  <c r="D31" i="1"/>
  <c r="D13" i="1"/>
  <c r="D39" i="1"/>
  <c r="T5" i="3"/>
  <c r="S25" i="1" l="1"/>
  <c r="T3" i="3" l="1"/>
  <c r="V3" i="3" s="1"/>
  <c r="T2" i="3"/>
  <c r="T4" i="3"/>
  <c r="V4" i="3" s="1"/>
  <c r="S3" i="3"/>
  <c r="S2" i="3"/>
  <c r="S4" i="3"/>
  <c r="N3" i="3"/>
  <c r="N2" i="3"/>
  <c r="N4" i="3"/>
  <c r="P4" i="3" s="1"/>
  <c r="M3" i="3"/>
  <c r="M2" i="3"/>
  <c r="E7" i="3"/>
  <c r="H3" i="3"/>
  <c r="J3" i="3" s="1"/>
  <c r="H2" i="3"/>
  <c r="J2" i="3" s="1"/>
  <c r="H4" i="3"/>
  <c r="G3" i="3"/>
  <c r="G2" i="3"/>
  <c r="G7" i="2"/>
  <c r="M7" i="2" s="1"/>
  <c r="F7" i="2"/>
  <c r="E7" i="2"/>
  <c r="C7" i="2"/>
  <c r="B7" i="2"/>
  <c r="L4" i="2"/>
  <c r="N4" i="2" s="1"/>
  <c r="L5" i="2"/>
  <c r="N5" i="2" s="1"/>
  <c r="H5" i="2"/>
  <c r="I4" i="2"/>
  <c r="K4" i="2" s="1"/>
  <c r="I5" i="2"/>
  <c r="K5" i="2" s="1"/>
  <c r="H4" i="2"/>
  <c r="P2" i="3" l="1"/>
  <c r="V2" i="3"/>
  <c r="P3" i="3"/>
  <c r="Q45" i="1"/>
  <c r="H5" i="3" l="1"/>
  <c r="P33" i="1" l="1"/>
  <c r="R7" i="3" l="1"/>
  <c r="Q7" i="3"/>
  <c r="L7" i="3"/>
  <c r="K7" i="3"/>
  <c r="M4" i="3"/>
  <c r="J4" i="3"/>
  <c r="G4" i="3"/>
  <c r="V5" i="3"/>
  <c r="S5" i="3"/>
  <c r="N5" i="3"/>
  <c r="P5" i="3" s="1"/>
  <c r="M5" i="3"/>
  <c r="J5" i="3"/>
  <c r="G5" i="3"/>
  <c r="F7" i="3"/>
  <c r="C7" i="3"/>
  <c r="B7" i="3"/>
  <c r="V41" i="1"/>
  <c r="V21" i="1"/>
  <c r="P41" i="1"/>
  <c r="P21" i="1"/>
  <c r="P30" i="1"/>
  <c r="P42" i="1"/>
  <c r="M7" i="3" l="1"/>
  <c r="U7" i="3"/>
  <c r="O7" i="3"/>
  <c r="G7" i="3"/>
  <c r="N7" i="3"/>
  <c r="H7" i="3"/>
  <c r="J7" i="3" s="1"/>
  <c r="T7" i="3"/>
  <c r="S7" i="3"/>
  <c r="D7" i="3"/>
  <c r="S41" i="1"/>
  <c r="M41" i="1"/>
  <c r="K45" i="1"/>
  <c r="J41" i="1"/>
  <c r="P7" i="3" l="1"/>
  <c r="V7" i="3"/>
  <c r="G41" i="1"/>
  <c r="S15" i="1" l="1"/>
  <c r="P14" i="1"/>
  <c r="P8" i="1"/>
  <c r="G15" i="1"/>
  <c r="R45" i="1"/>
  <c r="S43" i="1"/>
  <c r="P11" i="1"/>
  <c r="P19" i="1"/>
  <c r="P24" i="1"/>
  <c r="P13" i="1"/>
  <c r="P28" i="1"/>
  <c r="P17" i="1"/>
  <c r="P40" i="1"/>
  <c r="P27" i="1"/>
  <c r="P31" i="1"/>
  <c r="P25" i="1"/>
  <c r="P26" i="1"/>
  <c r="P34" i="1"/>
  <c r="M15" i="1"/>
  <c r="J15" i="1"/>
  <c r="B45" i="1"/>
  <c r="P35" i="1" l="1"/>
  <c r="P12" i="1"/>
  <c r="P16" i="1"/>
  <c r="P39" i="1"/>
  <c r="P6" i="1"/>
  <c r="P37" i="1"/>
  <c r="P22" i="1"/>
  <c r="P2" i="1"/>
  <c r="P15" i="1"/>
  <c r="P43" i="1"/>
  <c r="P32" i="1"/>
  <c r="P3" i="1"/>
  <c r="P18" i="1"/>
  <c r="P38" i="1"/>
  <c r="V15" i="1"/>
  <c r="V11" i="1"/>
  <c r="S11" i="1"/>
  <c r="M11" i="1"/>
  <c r="J11" i="1"/>
  <c r="G11" i="1"/>
  <c r="V33" i="1" l="1"/>
  <c r="V42" i="1"/>
  <c r="S21" i="1"/>
  <c r="S30" i="1"/>
  <c r="S33" i="1"/>
  <c r="S42" i="1"/>
  <c r="V30" i="1"/>
  <c r="L45" i="1"/>
  <c r="M42" i="1"/>
  <c r="M33" i="1"/>
  <c r="M30" i="1"/>
  <c r="M21" i="1"/>
  <c r="J21" i="1"/>
  <c r="J30" i="1"/>
  <c r="J33" i="1"/>
  <c r="J42" i="1"/>
  <c r="G21" i="1"/>
  <c r="G30" i="1"/>
  <c r="G33" i="1"/>
  <c r="G42" i="1"/>
  <c r="V3" i="1" l="1"/>
  <c r="V39" i="1"/>
  <c r="S12" i="1"/>
  <c r="S3" i="1"/>
  <c r="S39" i="1"/>
  <c r="V12" i="1"/>
  <c r="M12" i="1"/>
  <c r="M3" i="1"/>
  <c r="M39" i="1"/>
  <c r="J12" i="1"/>
  <c r="J39" i="1"/>
  <c r="J3" i="1"/>
  <c r="G12" i="1"/>
  <c r="G3" i="1"/>
  <c r="G39" i="1"/>
  <c r="C45" i="1"/>
  <c r="L2" i="2" l="1"/>
  <c r="N2" i="2" s="1"/>
  <c r="I3" i="2"/>
  <c r="K3" i="2" l="1"/>
  <c r="I2" i="2"/>
  <c r="K2" i="2" s="1"/>
  <c r="H3" i="2"/>
  <c r="D7" i="2"/>
  <c r="L7" i="2"/>
  <c r="H2" i="2"/>
  <c r="F45" i="1"/>
  <c r="U45" i="1" s="1"/>
  <c r="I7" i="2" l="1"/>
  <c r="H7" i="2"/>
  <c r="V4" i="1"/>
  <c r="V29" i="1"/>
  <c r="V5" i="1"/>
  <c r="V20" i="1"/>
  <c r="V14" i="1"/>
  <c r="V17" i="1"/>
  <c r="V37" i="1"/>
  <c r="V8" i="1"/>
  <c r="V24" i="1"/>
  <c r="V32" i="1"/>
  <c r="V40" i="1"/>
  <c r="V27" i="1"/>
  <c r="V31" i="1"/>
  <c r="V25" i="1"/>
  <c r="V26" i="1"/>
  <c r="V13" i="1"/>
  <c r="V35" i="1"/>
  <c r="V28" i="1"/>
  <c r="V6" i="1"/>
  <c r="V18" i="1"/>
  <c r="V34" i="1"/>
  <c r="V2" i="1"/>
  <c r="V16" i="1"/>
  <c r="V22" i="1"/>
  <c r="V38" i="1"/>
  <c r="V19" i="1"/>
  <c r="V43" i="1"/>
  <c r="S8" i="1"/>
  <c r="S24" i="1"/>
  <c r="S32" i="1"/>
  <c r="S40" i="1"/>
  <c r="S27" i="1"/>
  <c r="S31" i="1"/>
  <c r="S26" i="1"/>
  <c r="S13" i="1"/>
  <c r="S35" i="1"/>
  <c r="S28" i="1"/>
  <c r="S6" i="1"/>
  <c r="S18" i="1"/>
  <c r="S34" i="1"/>
  <c r="S2" i="1"/>
  <c r="S16" i="1"/>
  <c r="S22" i="1"/>
  <c r="S38" i="1"/>
  <c r="S19" i="1"/>
  <c r="P7" i="1"/>
  <c r="P23" i="1"/>
  <c r="P4" i="1"/>
  <c r="P29" i="1"/>
  <c r="P5" i="1"/>
  <c r="P20" i="1"/>
  <c r="M43" i="1"/>
  <c r="M6" i="1"/>
  <c r="M18" i="1"/>
  <c r="M34" i="1"/>
  <c r="M8" i="1"/>
  <c r="M24" i="1"/>
  <c r="M32" i="1"/>
  <c r="G43" i="1"/>
  <c r="G6" i="1"/>
  <c r="G18" i="1"/>
  <c r="G8" i="1"/>
  <c r="G24" i="1"/>
  <c r="J43" i="1"/>
  <c r="J18" i="1"/>
  <c r="J6" i="1"/>
  <c r="J24" i="1"/>
  <c r="J8" i="1"/>
  <c r="K7" i="2" l="1"/>
  <c r="N7" i="2"/>
  <c r="V9" i="1"/>
  <c r="S9" i="1"/>
  <c r="P9" i="1"/>
  <c r="M9" i="1"/>
  <c r="M19" i="1"/>
  <c r="M38" i="1"/>
  <c r="M28" i="1"/>
  <c r="M35" i="1"/>
  <c r="J38" i="1"/>
  <c r="J19" i="1"/>
  <c r="J9" i="1"/>
  <c r="J35" i="1"/>
  <c r="J28" i="1"/>
  <c r="G9" i="1"/>
  <c r="G19" i="1"/>
  <c r="G38" i="1"/>
  <c r="G28" i="1"/>
  <c r="G35" i="1"/>
  <c r="E45" i="1"/>
  <c r="V23" i="1" l="1"/>
  <c r="V7" i="1"/>
  <c r="V36" i="1"/>
  <c r="V10" i="1"/>
  <c r="S14" i="1"/>
  <c r="S20" i="1"/>
  <c r="S37" i="1"/>
  <c r="S17" i="1"/>
  <c r="S5" i="1"/>
  <c r="S29" i="1"/>
  <c r="S4" i="1"/>
  <c r="S23" i="1"/>
  <c r="S7" i="1"/>
  <c r="S36" i="1"/>
  <c r="S10" i="1"/>
  <c r="M22" i="1"/>
  <c r="M16" i="1"/>
  <c r="J34" i="1"/>
  <c r="J16" i="1"/>
  <c r="J22" i="1"/>
  <c r="S45" i="1" l="1"/>
  <c r="G22" i="1"/>
  <c r="G16" i="1"/>
  <c r="G34" i="1"/>
  <c r="M17" i="1"/>
  <c r="J17" i="1"/>
  <c r="G17" i="1"/>
  <c r="M13" i="1" l="1"/>
  <c r="G13" i="1"/>
  <c r="J13" i="1"/>
  <c r="M26" i="1"/>
  <c r="G26" i="1"/>
  <c r="J26" i="1"/>
  <c r="M25" i="1"/>
  <c r="G25" i="1"/>
  <c r="J25" i="1"/>
  <c r="M31" i="1"/>
  <c r="G31" i="1"/>
  <c r="J31" i="1"/>
  <c r="M27" i="1"/>
  <c r="G27" i="1"/>
  <c r="J27" i="1"/>
  <c r="M40" i="1"/>
  <c r="G40" i="1"/>
  <c r="J40" i="1"/>
  <c r="G32" i="1"/>
  <c r="J32" i="1"/>
  <c r="T45" i="1" l="1"/>
  <c r="M14" i="1"/>
  <c r="J14" i="1"/>
  <c r="G14" i="1"/>
  <c r="M20" i="1"/>
  <c r="J20" i="1"/>
  <c r="G20" i="1"/>
  <c r="M5" i="1"/>
  <c r="J5" i="1"/>
  <c r="G5" i="1"/>
  <c r="M4" i="1"/>
  <c r="J4" i="1"/>
  <c r="G4" i="1"/>
  <c r="G23" i="1" l="1"/>
  <c r="G7" i="1"/>
  <c r="M23" i="1" l="1"/>
  <c r="J23" i="1"/>
  <c r="M7" i="1"/>
  <c r="J7" i="1"/>
  <c r="P36" i="1" l="1"/>
  <c r="P10" i="1"/>
  <c r="J36" i="1"/>
  <c r="J29" i="1"/>
  <c r="J37" i="1"/>
  <c r="J2" i="1"/>
  <c r="J10" i="1"/>
  <c r="V45" i="1" l="1"/>
  <c r="O45" i="1" l="1"/>
  <c r="N45" i="1"/>
  <c r="H45" i="1" l="1"/>
  <c r="J45" i="1" s="1"/>
  <c r="P45" i="1"/>
  <c r="G29" i="1" l="1"/>
  <c r="G10" i="1"/>
  <c r="M10" i="1"/>
  <c r="M29" i="1"/>
  <c r="M37" i="1"/>
  <c r="M36" i="1"/>
  <c r="G37" i="1"/>
  <c r="G36" i="1"/>
  <c r="D45" i="1" l="1"/>
  <c r="M2" i="1"/>
  <c r="M45" i="1" s="1"/>
  <c r="G2" i="1"/>
  <c r="G45" i="1" s="1"/>
</calcChain>
</file>

<file path=xl/sharedStrings.xml><?xml version="1.0" encoding="utf-8"?>
<sst xmlns="http://schemas.openxmlformats.org/spreadsheetml/2006/main" count="116" uniqueCount="72">
  <si>
    <t>Campaign</t>
  </si>
  <si>
    <t>Impressions</t>
  </si>
  <si>
    <t>Clicks</t>
  </si>
  <si>
    <t>CTR</t>
  </si>
  <si>
    <t>Cost</t>
  </si>
  <si>
    <t>Cost-Prev. Week</t>
  </si>
  <si>
    <t>Total</t>
  </si>
  <si>
    <t>Prev. Week</t>
  </si>
  <si>
    <t>CP Click</t>
  </si>
  <si>
    <t>CP Click Prev. Week</t>
  </si>
  <si>
    <t>Conv. Prev. Week</t>
  </si>
  <si>
    <t>Conversions (Orders)</t>
  </si>
  <si>
    <t>CP Order</t>
  </si>
  <si>
    <t>CP Order. Prev. Week</t>
  </si>
  <si>
    <t>Conversions (Registrations)</t>
  </si>
  <si>
    <t>CP Registration</t>
  </si>
  <si>
    <t>Diff.</t>
  </si>
  <si>
    <t>Competitors</t>
  </si>
  <si>
    <t>Google Display - App Android</t>
  </si>
  <si>
    <t>Google Dislpay - App iOS</t>
  </si>
  <si>
    <t>CP Reg. Prev. Week</t>
  </si>
  <si>
    <t>Installs</t>
  </si>
  <si>
    <t>CP inst.</t>
  </si>
  <si>
    <t>CP Inst. Prev. Week</t>
  </si>
  <si>
    <t>Brand</t>
  </si>
  <si>
    <t>Generic</t>
  </si>
  <si>
    <t>Facebook - App Android</t>
  </si>
  <si>
    <t>Facebook - App iOS</t>
  </si>
  <si>
    <t>Remarketing Dominos</t>
  </si>
  <si>
    <t>Remarketing Pizza Fan</t>
  </si>
  <si>
    <t>Remarketing Goody's</t>
  </si>
  <si>
    <t>Remarketing L'Artigiano</t>
  </si>
  <si>
    <t>-</t>
  </si>
  <si>
    <t>Ch.Goodys</t>
  </si>
  <si>
    <t>FO_Ath</t>
  </si>
  <si>
    <t>General_FO</t>
  </si>
  <si>
    <t>FO_Sal</t>
  </si>
  <si>
    <t>FO_Lar</t>
  </si>
  <si>
    <t>Ch.Dominos</t>
  </si>
  <si>
    <t>Ch.Artigiano</t>
  </si>
  <si>
    <t>FO_Pat</t>
  </si>
  <si>
    <t>City_Pat</t>
  </si>
  <si>
    <t>City_Ath</t>
  </si>
  <si>
    <t>FO_Ioa</t>
  </si>
  <si>
    <t>Ch.Benvenuto</t>
  </si>
  <si>
    <t>FO_Her</t>
  </si>
  <si>
    <t>Ch.Pitta_Pappou</t>
  </si>
  <si>
    <t>FO_Vol</t>
  </si>
  <si>
    <t>FO_Ser</t>
  </si>
  <si>
    <t>Ch.Pizza_Fan</t>
  </si>
  <si>
    <t>FO_Kal</t>
  </si>
  <si>
    <t>City_Her</t>
  </si>
  <si>
    <t>FO_Reth</t>
  </si>
  <si>
    <t>City_Lar</t>
  </si>
  <si>
    <t>City_Sal</t>
  </si>
  <si>
    <t>FO_Kav</t>
  </si>
  <si>
    <t>FO_Chalk</t>
  </si>
  <si>
    <t>FO_Koz</t>
  </si>
  <si>
    <t>Ch.Savvas_Kebap</t>
  </si>
  <si>
    <t>FO_Lam</t>
  </si>
  <si>
    <t>Ch.McDonalds</t>
  </si>
  <si>
    <t>Ch.Pizza_Hut</t>
  </si>
  <si>
    <t>City_Ioa</t>
  </si>
  <si>
    <t>FO_Agr</t>
  </si>
  <si>
    <t>Ch.Mikel</t>
  </si>
  <si>
    <t>FO_Trik</t>
  </si>
  <si>
    <t>City_Trik</t>
  </si>
  <si>
    <t>Ch.Benvenuto-Mobile</t>
  </si>
  <si>
    <t>City_Vol</t>
  </si>
  <si>
    <t>Ch.Crepa_Crepa</t>
  </si>
  <si>
    <t>City_Xan</t>
  </si>
  <si>
    <t>Ch.Dominos -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</si>
</sst>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 * #,##0.00_)\ [$€-1]_ ;_ * \(#,##0.00\)\ [$€-1]_ ;_ * &quot;-&quot;??_)\ [$€-1]_ ;_ @_ "/>
    <numFmt numFmtId="166" formatCode="#,##0.00\ [$€-1]"/>
    <numFmt numFmtId="167" formatCode="#,##0.00\ [$€-1]_);\(#,##0.00\ [$€-1]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  <charset val="162"/>
    </font>
    <font>
      <b/>
      <sz val="8"/>
      <color theme="1"/>
      <name val="Calibri"/>
      <family val="2"/>
      <scheme val="minor"/>
    </font>
    <font>
      <b/>
      <sz val="12"/>
      <name val="Verdana"/>
      <family val="2"/>
      <charset val="16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0" fontId="3" fillId="2" borderId="4" xfId="1" applyNumberFormat="1" applyFont="1" applyFill="1" applyBorder="1" applyAlignment="1">
      <alignment horizontal="center" vertical="center" wrapText="1"/>
    </xf>
    <xf numFmtId="10" fontId="0" fillId="3" borderId="5" xfId="1" applyNumberFormat="1" applyFont="1" applyFill="1" applyBorder="1"/>
    <xf numFmtId="0" fontId="0" fillId="0" borderId="1" xfId="0" applyBorder="1"/>
    <xf numFmtId="0" fontId="0" fillId="9" borderId="0" xfId="0" applyFill="1" applyBorder="1"/>
    <xf numFmtId="0" fontId="0" fillId="0" borderId="6" xfId="0" applyBorder="1"/>
    <xf numFmtId="10" fontId="0" fillId="0" borderId="1" xfId="1" applyNumberFormat="1" applyFont="1" applyBorder="1"/>
    <xf numFmtId="164" fontId="0" fillId="0" borderId="1" xfId="2" applyFont="1" applyBorder="1"/>
    <xf numFmtId="164" fontId="0" fillId="0" borderId="1" xfId="0" applyNumberFormat="1" applyBorder="1"/>
    <xf numFmtId="165" fontId="0" fillId="6" borderId="2" xfId="0" applyNumberFormat="1" applyFill="1" applyBorder="1"/>
    <xf numFmtId="165" fontId="0" fillId="14" borderId="0" xfId="0" applyNumberFormat="1" applyFill="1" applyBorder="1"/>
    <xf numFmtId="165" fontId="0" fillId="11" borderId="2" xfId="2" applyNumberFormat="1" applyFont="1" applyFill="1" applyBorder="1"/>
    <xf numFmtId="165" fontId="0" fillId="12" borderId="0" xfId="2" applyNumberFormat="1" applyFont="1" applyFill="1" applyBorder="1"/>
    <xf numFmtId="165" fontId="0" fillId="0" borderId="1" xfId="2" applyNumberFormat="1" applyFont="1" applyBorder="1"/>
    <xf numFmtId="165" fontId="0" fillId="0" borderId="1" xfId="0" applyNumberFormat="1" applyBorder="1"/>
    <xf numFmtId="10" fontId="0" fillId="3" borderId="9" xfId="1" applyNumberFormat="1" applyFont="1" applyFill="1" applyBorder="1"/>
    <xf numFmtId="165" fontId="0" fillId="6" borderId="7" xfId="0" applyNumberFormat="1" applyFill="1" applyBorder="1"/>
    <xf numFmtId="165" fontId="0" fillId="14" borderId="8" xfId="0" applyNumberFormat="1" applyFill="1" applyBorder="1"/>
    <xf numFmtId="0" fontId="0" fillId="9" borderId="8" xfId="0" applyFill="1" applyBorder="1"/>
    <xf numFmtId="165" fontId="0" fillId="11" borderId="7" xfId="2" applyNumberFormat="1" applyFont="1" applyFill="1" applyBorder="1"/>
    <xf numFmtId="165" fontId="0" fillId="12" borderId="8" xfId="2" applyNumberFormat="1" applyFont="1" applyFill="1" applyBorder="1"/>
    <xf numFmtId="165" fontId="0" fillId="13" borderId="9" xfId="2" applyNumberFormat="1" applyFont="1" applyFill="1" applyBorder="1"/>
    <xf numFmtId="165" fontId="0" fillId="13" borderId="5" xfId="2" applyNumberFormat="1" applyFont="1" applyFill="1" applyBorder="1"/>
    <xf numFmtId="10" fontId="0" fillId="3" borderId="12" xfId="1" applyNumberFormat="1" applyFont="1" applyFill="1" applyBorder="1"/>
    <xf numFmtId="165" fontId="0" fillId="6" borderId="10" xfId="0" applyNumberFormat="1" applyFill="1" applyBorder="1"/>
    <xf numFmtId="165" fontId="0" fillId="14" borderId="11" xfId="0" applyNumberFormat="1" applyFill="1" applyBorder="1"/>
    <xf numFmtId="0" fontId="0" fillId="9" borderId="11" xfId="0" applyFill="1" applyBorder="1"/>
    <xf numFmtId="165" fontId="0" fillId="11" borderId="10" xfId="2" applyNumberFormat="1" applyFont="1" applyFill="1" applyBorder="1"/>
    <xf numFmtId="165" fontId="0" fillId="12" borderId="11" xfId="2" applyNumberFormat="1" applyFont="1" applyFill="1" applyBorder="1"/>
    <xf numFmtId="165" fontId="0" fillId="13" borderId="12" xfId="2" applyNumberFormat="1" applyFont="1" applyFill="1" applyBorder="1"/>
    <xf numFmtId="165" fontId="0" fillId="0" borderId="6" xfId="0" applyNumberFormat="1" applyBorder="1"/>
    <xf numFmtId="165" fontId="0" fillId="0" borderId="0" xfId="0" applyNumberFormat="1"/>
    <xf numFmtId="0" fontId="0" fillId="8" borderId="7" xfId="0" applyNumberFormat="1" applyFill="1" applyBorder="1"/>
    <xf numFmtId="0" fontId="0" fillId="8" borderId="2" xfId="0" applyNumberFormat="1" applyFill="1" applyBorder="1"/>
    <xf numFmtId="0" fontId="0" fillId="8" borderId="10" xfId="0" applyNumberFormat="1" applyFill="1" applyBorder="1"/>
    <xf numFmtId="0" fontId="2" fillId="2" borderId="7" xfId="0" applyNumberFormat="1" applyFont="1" applyFill="1" applyBorder="1" applyAlignment="1" applyProtection="1">
      <alignment horizontal="center" vertical="center"/>
    </xf>
    <xf numFmtId="165" fontId="0" fillId="5" borderId="5" xfId="2" applyNumberFormat="1" applyFont="1" applyFill="1" applyBorder="1"/>
    <xf numFmtId="165" fontId="0" fillId="5" borderId="12" xfId="2" applyNumberFormat="1" applyFont="1" applyFill="1" applyBorder="1"/>
    <xf numFmtId="165" fontId="0" fillId="7" borderId="5" xfId="0" applyNumberFormat="1" applyFill="1" applyBorder="1"/>
    <xf numFmtId="165" fontId="0" fillId="7" borderId="12" xfId="0" applyNumberFormat="1" applyFill="1" applyBorder="1"/>
    <xf numFmtId="0" fontId="0" fillId="10" borderId="5" xfId="0" applyFill="1" applyBorder="1"/>
    <xf numFmtId="0" fontId="0" fillId="10" borderId="1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0" fontId="3" fillId="2" borderId="9" xfId="1" applyNumberFormat="1" applyFont="1" applyFill="1" applyBorder="1" applyAlignment="1">
      <alignment horizontal="center" vertical="center" wrapText="1"/>
    </xf>
    <xf numFmtId="165" fontId="0" fillId="7" borderId="9" xfId="0" applyNumberFormat="1" applyFill="1" applyBorder="1"/>
    <xf numFmtId="0" fontId="0" fillId="10" borderId="9" xfId="0" applyFill="1" applyBorder="1"/>
    <xf numFmtId="165" fontId="0" fillId="5" borderId="9" xfId="2" applyNumberFormat="1" applyFont="1" applyFill="1" applyBorder="1"/>
    <xf numFmtId="166" fontId="0" fillId="4" borderId="7" xfId="2" applyNumberFormat="1" applyFont="1" applyFill="1" applyBorder="1"/>
    <xf numFmtId="166" fontId="0" fillId="4" borderId="8" xfId="2" applyNumberFormat="1" applyFont="1" applyFill="1" applyBorder="1"/>
    <xf numFmtId="166" fontId="0" fillId="4" borderId="2" xfId="2" applyNumberFormat="1" applyFont="1" applyFill="1" applyBorder="1"/>
    <xf numFmtId="166" fontId="0" fillId="4" borderId="0" xfId="2" applyNumberFormat="1" applyFont="1" applyFill="1" applyBorder="1"/>
    <xf numFmtId="166" fontId="0" fillId="4" borderId="10" xfId="2" applyNumberFormat="1" applyFont="1" applyFill="1" applyBorder="1"/>
    <xf numFmtId="166" fontId="0" fillId="4" borderId="11" xfId="2" applyNumberFormat="1" applyFont="1" applyFill="1" applyBorder="1"/>
    <xf numFmtId="3" fontId="0" fillId="3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0" fontId="0" fillId="15" borderId="17" xfId="0" applyFill="1" applyBorder="1"/>
    <xf numFmtId="0" fontId="0" fillId="15" borderId="18" xfId="0" applyFill="1" applyBorder="1"/>
    <xf numFmtId="10" fontId="3" fillId="2" borderId="8" xfId="1" applyNumberFormat="1" applyFont="1" applyFill="1" applyBorder="1" applyAlignment="1">
      <alignment horizontal="center" vertical="center" wrapText="1"/>
    </xf>
    <xf numFmtId="166" fontId="0" fillId="0" borderId="6" xfId="0" applyNumberFormat="1" applyBorder="1"/>
    <xf numFmtId="166" fontId="0" fillId="0" borderId="6" xfId="0" applyNumberFormat="1" applyBorder="1" applyAlignment="1">
      <alignment horizontal="center"/>
    </xf>
    <xf numFmtId="165" fontId="0" fillId="0" borderId="6" xfId="0" applyNumberFormat="1" applyFill="1" applyBorder="1"/>
    <xf numFmtId="10" fontId="0" fillId="3" borderId="8" xfId="1" applyNumberFormat="1" applyFont="1" applyFill="1" applyBorder="1" applyAlignment="1">
      <alignment horizontal="center"/>
    </xf>
    <xf numFmtId="10" fontId="0" fillId="3" borderId="1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4" borderId="7" xfId="2" applyNumberFormat="1" applyFont="1" applyFill="1" applyBorder="1" applyAlignment="1">
      <alignment horizontal="center"/>
    </xf>
    <xf numFmtId="166" fontId="0" fillId="4" borderId="10" xfId="2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2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4" borderId="8" xfId="2" applyNumberFormat="1" applyFont="1" applyFill="1" applyBorder="1" applyAlignment="1">
      <alignment horizontal="center"/>
    </xf>
    <xf numFmtId="166" fontId="0" fillId="4" borderId="11" xfId="2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5" borderId="9" xfId="2" applyNumberFormat="1" applyFont="1" applyFill="1" applyBorder="1" applyAlignment="1">
      <alignment horizontal="center"/>
    </xf>
    <xf numFmtId="165" fontId="0" fillId="5" borderId="12" xfId="2" applyNumberFormat="1" applyFont="1" applyFill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10" fontId="0" fillId="0" borderId="6" xfId="1" applyNumberFormat="1" applyFont="1" applyFill="1" applyBorder="1" applyAlignment="1">
      <alignment horizontal="center"/>
    </xf>
    <xf numFmtId="166" fontId="0" fillId="0" borderId="6" xfId="0" applyNumberFormat="1" applyFill="1" applyBorder="1"/>
    <xf numFmtId="0" fontId="0" fillId="0" borderId="0" xfId="0" applyNumberFormat="1"/>
    <xf numFmtId="2" fontId="0" fillId="0" borderId="0" xfId="0" applyNumberFormat="1"/>
    <xf numFmtId="0" fontId="2" fillId="2" borderId="17" xfId="0" applyNumberFormat="1" applyFont="1" applyFill="1" applyBorder="1" applyAlignment="1" applyProtection="1">
      <alignment horizontal="center" vertical="center"/>
    </xf>
    <xf numFmtId="9" fontId="0" fillId="0" borderId="0" xfId="1" applyFont="1"/>
    <xf numFmtId="10" fontId="0" fillId="0" borderId="0" xfId="0" applyNumberFormat="1"/>
    <xf numFmtId="10" fontId="0" fillId="3" borderId="0" xfId="1" applyNumberFormat="1" applyFont="1" applyFill="1" applyBorder="1" applyAlignment="1">
      <alignment horizontal="center"/>
    </xf>
    <xf numFmtId="166" fontId="0" fillId="4" borderId="0" xfId="2" applyNumberFormat="1" applyFont="1" applyFill="1" applyBorder="1" applyAlignment="1">
      <alignment horizontal="center"/>
    </xf>
    <xf numFmtId="0" fontId="0" fillId="15" borderId="19" xfId="0" applyFill="1" applyBorder="1"/>
    <xf numFmtId="166" fontId="0" fillId="4" borderId="2" xfId="2" applyNumberFormat="1" applyFont="1" applyFill="1" applyBorder="1" applyAlignment="1">
      <alignment horizontal="center"/>
    </xf>
    <xf numFmtId="165" fontId="0" fillId="5" borderId="5" xfId="2" applyNumberFormat="1" applyFont="1" applyFill="1" applyBorder="1" applyAlignment="1">
      <alignment horizontal="center"/>
    </xf>
    <xf numFmtId="3" fontId="0" fillId="3" borderId="9" xfId="1" applyNumberFormat="1" applyFont="1" applyFill="1" applyBorder="1" applyAlignment="1">
      <alignment horizontal="center"/>
    </xf>
    <xf numFmtId="167" fontId="0" fillId="0" borderId="6" xfId="0" applyNumberFormat="1" applyBorder="1"/>
    <xf numFmtId="0" fontId="0" fillId="0" borderId="19" xfId="0" applyFill="1" applyBorder="1"/>
    <xf numFmtId="0" fontId="0" fillId="0" borderId="17" xfId="0" applyFill="1" applyBorder="1"/>
    <xf numFmtId="0" fontId="0" fillId="0" borderId="18" xfId="0" applyFill="1" applyBorder="1"/>
    <xf numFmtId="4" fontId="0" fillId="0" borderId="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8" borderId="7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8" borderId="10" xfId="0" applyNumberForma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165" fontId="0" fillId="7" borderId="5" xfId="0" quotePrefix="1" applyNumberFormat="1" applyFill="1" applyBorder="1"/>
    <xf numFmtId="165" fontId="0" fillId="11" borderId="8" xfId="2" applyNumberFormat="1" applyFont="1" applyFill="1" applyBorder="1"/>
    <xf numFmtId="165" fontId="0" fillId="11" borderId="0" xfId="2" applyNumberFormat="1" applyFont="1" applyFill="1" applyBorder="1"/>
    <xf numFmtId="165" fontId="0" fillId="11" borderId="11" xfId="2" applyNumberFormat="1" applyFont="1" applyFill="1" applyBorder="1"/>
    <xf numFmtId="3" fontId="0" fillId="3" borderId="5" xfId="1" quotePrefix="1" applyNumberFormat="1" applyFont="1" applyFill="1" applyBorder="1" applyAlignment="1">
      <alignment horizont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0" fontId="5" fillId="2" borderId="9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5" fillId="2" borderId="4" xfId="1" applyNumberFormat="1" applyFont="1" applyFill="1" applyBorder="1" applyAlignment="1">
      <alignment horizontal="center" vertical="center" wrapText="1"/>
    </xf>
    <xf numFmtId="0" fontId="6" fillId="0" borderId="0" xfId="0" applyFont="1"/>
    <xf numFmtId="10" fontId="0" fillId="3" borderId="9" xfId="1" applyNumberFormat="1" applyFont="1" applyFill="1" applyBorder="1" applyAlignment="1">
      <alignment horizontal="center" vertical="center"/>
    </xf>
    <xf numFmtId="10" fontId="0" fillId="3" borderId="5" xfId="1" applyNumberFormat="1" applyFont="1" applyFill="1" applyBorder="1" applyAlignment="1">
      <alignment horizontal="center" vertical="center"/>
    </xf>
    <xf numFmtId="10" fontId="0" fillId="3" borderId="12" xfId="1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6" borderId="10" xfId="0" applyNumberFormat="1" applyFill="1" applyBorder="1" applyAlignment="1">
      <alignment horizontal="center" vertical="center"/>
    </xf>
    <xf numFmtId="165" fontId="0" fillId="6" borderId="7" xfId="0" applyNumberFormat="1" applyFill="1" applyBorder="1" applyAlignment="1">
      <alignment horizontal="center" vertical="center"/>
    </xf>
    <xf numFmtId="165" fontId="0" fillId="11" borderId="7" xfId="2" applyNumberFormat="1" applyFont="1" applyFill="1" applyBorder="1" applyAlignment="1">
      <alignment horizontal="center" vertical="center"/>
    </xf>
    <xf numFmtId="165" fontId="0" fillId="11" borderId="2" xfId="2" applyNumberFormat="1" applyFont="1" applyFill="1" applyBorder="1" applyAlignment="1">
      <alignment horizontal="center" vertical="center"/>
    </xf>
    <xf numFmtId="165" fontId="0" fillId="11" borderId="10" xfId="2" applyNumberFormat="1" applyFont="1" applyFill="1" applyBorder="1" applyAlignment="1">
      <alignment horizontal="center" vertical="center"/>
    </xf>
    <xf numFmtId="165" fontId="0" fillId="6" borderId="8" xfId="0" applyNumberFormat="1" applyFill="1" applyBorder="1"/>
    <xf numFmtId="165" fontId="0" fillId="6" borderId="0" xfId="0" applyNumberFormat="1" applyFill="1" applyBorder="1"/>
    <xf numFmtId="165" fontId="0" fillId="6" borderId="11" xfId="0" applyNumberFormat="1" applyFill="1" applyBorder="1"/>
    <xf numFmtId="0" fontId="0" fillId="8" borderId="8" xfId="0" applyNumberFormat="1" applyFill="1" applyBorder="1" applyAlignment="1">
      <alignment horizontal="center"/>
    </xf>
    <xf numFmtId="0" fontId="0" fillId="8" borderId="0" xfId="0" applyNumberFormat="1" applyFill="1" applyBorder="1" applyAlignment="1">
      <alignment horizontal="center"/>
    </xf>
    <xf numFmtId="0" fontId="0" fillId="8" borderId="1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vertical="center"/>
    </xf>
    <xf numFmtId="165" fontId="0" fillId="6" borderId="8" xfId="0" applyNumberFormat="1" applyFill="1" applyBorder="1" applyAlignment="1">
      <alignment vertical="center"/>
    </xf>
    <xf numFmtId="165" fontId="0" fillId="6" borderId="2" xfId="0" quotePrefix="1" applyNumberFormat="1" applyFill="1" applyBorder="1" applyAlignment="1">
      <alignment vertical="center"/>
    </xf>
    <xf numFmtId="165" fontId="0" fillId="6" borderId="0" xfId="0" quotePrefix="1" applyNumberFormat="1" applyFill="1" applyBorder="1" applyAlignment="1">
      <alignment vertical="center"/>
    </xf>
    <xf numFmtId="165" fontId="0" fillId="6" borderId="2" xfId="0" applyNumberFormat="1" applyFill="1" applyBorder="1" applyAlignment="1">
      <alignment vertical="center"/>
    </xf>
    <xf numFmtId="165" fontId="0" fillId="6" borderId="0" xfId="0" applyNumberFormat="1" applyFill="1" applyBorder="1" applyAlignment="1">
      <alignment vertical="center"/>
    </xf>
    <xf numFmtId="165" fontId="0" fillId="6" borderId="10" xfId="0" applyNumberFormat="1" applyFill="1" applyBorder="1" applyAlignment="1">
      <alignment vertical="center"/>
    </xf>
    <xf numFmtId="165" fontId="0" fillId="6" borderId="11" xfId="0" applyNumberFormat="1" applyFill="1" applyBorder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7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4.4" x14ac:dyDescent="0.3"/>
  <cols>
    <col min="1" max="1" width="31" bestFit="1" customWidth="1"/>
    <col min="2" max="2" width="9.109375" style="44"/>
    <col min="5" max="5" width="11.109375" bestFit="1" customWidth="1"/>
    <col min="6" max="6" width="13.6640625" customWidth="1"/>
    <col min="7" max="7" width="12.88671875" bestFit="1" customWidth="1"/>
    <col min="14" max="15" width="11.109375" bestFit="1" customWidth="1"/>
    <col min="16" max="16" width="10.33203125" bestFit="1" customWidth="1"/>
    <col min="20" max="21" width="10.5546875" bestFit="1" customWidth="1"/>
    <col min="22" max="22" width="11.33203125" bestFit="1" customWidth="1"/>
  </cols>
  <sheetData>
    <row r="1" spans="1:22" s="131" customFormat="1" ht="63" thickBot="1" x14ac:dyDescent="0.35">
      <c r="A1" s="124" t="s">
        <v>0</v>
      </c>
      <c r="B1" s="125" t="s">
        <v>1</v>
      </c>
      <c r="C1" s="126" t="s">
        <v>2</v>
      </c>
      <c r="D1" s="127" t="s">
        <v>3</v>
      </c>
      <c r="E1" s="128" t="s">
        <v>4</v>
      </c>
      <c r="F1" s="129" t="s">
        <v>5</v>
      </c>
      <c r="G1" s="130" t="s">
        <v>16</v>
      </c>
      <c r="H1" s="128" t="s">
        <v>8</v>
      </c>
      <c r="I1" s="129" t="s">
        <v>9</v>
      </c>
      <c r="J1" s="130" t="s">
        <v>16</v>
      </c>
      <c r="K1" s="128" t="s">
        <v>11</v>
      </c>
      <c r="L1" s="129" t="s">
        <v>10</v>
      </c>
      <c r="M1" s="130" t="s">
        <v>16</v>
      </c>
      <c r="N1" s="128" t="s">
        <v>12</v>
      </c>
      <c r="O1" s="129" t="s">
        <v>13</v>
      </c>
      <c r="P1" s="130" t="s">
        <v>16</v>
      </c>
      <c r="Q1" s="128" t="s">
        <v>14</v>
      </c>
      <c r="R1" s="129" t="s">
        <v>10</v>
      </c>
      <c r="S1" s="130" t="s">
        <v>16</v>
      </c>
      <c r="T1" s="128" t="s">
        <v>15</v>
      </c>
      <c r="U1" s="129" t="s">
        <v>20</v>
      </c>
      <c r="V1" s="130" t="s">
        <v>16</v>
      </c>
    </row>
    <row r="2" spans="1:22" x14ac:dyDescent="0.3">
      <c r="A2" s="89" t="s">
        <v>34</v>
      </c>
      <c r="B2" s="62">
        <v>36524</v>
      </c>
      <c r="C2" s="63">
        <v>4365</v>
      </c>
      <c r="D2" s="132">
        <f t="shared" ref="D2:D43" si="0">+IF(B2=0,"-",C2/B2)</f>
        <v>0.11951045887635528</v>
      </c>
      <c r="E2" s="56">
        <v>1468.1</v>
      </c>
      <c r="F2" s="57">
        <v>1608.78</v>
      </c>
      <c r="G2" s="55">
        <f t="shared" ref="G2:G43" si="1">E2-F2</f>
        <v>-140.68000000000006</v>
      </c>
      <c r="H2" s="137">
        <f t="shared" ref="H2:H43" si="2">+IF(C2=0,0,E2/C2)</f>
        <v>0.33633447880870559</v>
      </c>
      <c r="I2" s="19">
        <v>0.3110556844547564</v>
      </c>
      <c r="J2" s="53">
        <f t="shared" ref="J2:J43" si="3">H2-I2</f>
        <v>2.5278794353949197E-2</v>
      </c>
      <c r="K2" s="34">
        <v>249</v>
      </c>
      <c r="L2" s="20">
        <v>262</v>
      </c>
      <c r="M2" s="54">
        <f t="shared" ref="M2:M43" si="4">K2-L2</f>
        <v>-13</v>
      </c>
      <c r="N2" s="138">
        <f t="shared" ref="N2:N43" si="5">+IF(K2=0,0,E2/K2)</f>
        <v>5.8959839357429713</v>
      </c>
      <c r="O2" s="22">
        <v>6.1403816793893125</v>
      </c>
      <c r="P2" s="23">
        <f t="shared" ref="P2:P43" si="6">N2-O2</f>
        <v>-0.24439774364634115</v>
      </c>
      <c r="Q2" s="34">
        <v>64</v>
      </c>
      <c r="R2" s="20">
        <v>81</v>
      </c>
      <c r="S2" s="54">
        <f t="shared" ref="S2:S43" si="7">Q2-R2</f>
        <v>-17</v>
      </c>
      <c r="T2" s="138">
        <f t="shared" ref="T2:T43" si="8">+IF(Q2=0,0,E2/Q2)</f>
        <v>22.939062499999999</v>
      </c>
      <c r="U2" s="22">
        <v>19.86148148148148</v>
      </c>
      <c r="V2" s="23">
        <f t="shared" ref="V2:V43" si="9">T2-U2</f>
        <v>3.0775810185185186</v>
      </c>
    </row>
    <row r="3" spans="1:22" x14ac:dyDescent="0.3">
      <c r="A3" s="90" t="s">
        <v>25</v>
      </c>
      <c r="B3" s="64">
        <v>30003</v>
      </c>
      <c r="C3" s="65">
        <v>3450</v>
      </c>
      <c r="D3" s="133">
        <f t="shared" si="0"/>
        <v>0.11498850114988501</v>
      </c>
      <c r="E3" s="58">
        <v>2659.22</v>
      </c>
      <c r="F3" s="59">
        <v>2647.02</v>
      </c>
      <c r="G3" s="38">
        <f t="shared" si="1"/>
        <v>12.199999999999818</v>
      </c>
      <c r="H3" s="135">
        <f t="shared" si="2"/>
        <v>0.77078840579710139</v>
      </c>
      <c r="I3" s="12">
        <v>0.71425256341068533</v>
      </c>
      <c r="J3" s="40">
        <f t="shared" si="3"/>
        <v>5.6535842386416069E-2</v>
      </c>
      <c r="K3" s="35">
        <v>378</v>
      </c>
      <c r="L3" s="6">
        <v>393</v>
      </c>
      <c r="M3" s="42">
        <f t="shared" si="4"/>
        <v>-15</v>
      </c>
      <c r="N3" s="139">
        <f t="shared" si="5"/>
        <v>7.0349735449735444</v>
      </c>
      <c r="O3" s="14">
        <v>6.7354198473282443</v>
      </c>
      <c r="P3" s="24">
        <f t="shared" si="6"/>
        <v>0.29955369764530015</v>
      </c>
      <c r="Q3" s="35">
        <v>117</v>
      </c>
      <c r="R3" s="6">
        <v>140</v>
      </c>
      <c r="S3" s="42">
        <f t="shared" si="7"/>
        <v>-23</v>
      </c>
      <c r="T3" s="139">
        <f t="shared" si="8"/>
        <v>22.728376068376068</v>
      </c>
      <c r="U3" s="14">
        <v>18.907285714285713</v>
      </c>
      <c r="V3" s="24">
        <f t="shared" si="9"/>
        <v>3.8210903540903551</v>
      </c>
    </row>
    <row r="4" spans="1:22" x14ac:dyDescent="0.3">
      <c r="A4" s="90" t="s">
        <v>33</v>
      </c>
      <c r="B4" s="64">
        <v>24062</v>
      </c>
      <c r="C4" s="65">
        <v>3967</v>
      </c>
      <c r="D4" s="133">
        <f t="shared" si="0"/>
        <v>0.16486576344443521</v>
      </c>
      <c r="E4" s="58">
        <v>1097.0999999999999</v>
      </c>
      <c r="F4" s="59">
        <v>1048</v>
      </c>
      <c r="G4" s="38">
        <f t="shared" si="1"/>
        <v>49.099999999999909</v>
      </c>
      <c r="H4" s="135">
        <f t="shared" si="2"/>
        <v>0.276556591883035</v>
      </c>
      <c r="I4" s="12">
        <v>0.24434600139892748</v>
      </c>
      <c r="J4" s="40">
        <f t="shared" si="3"/>
        <v>3.2210590484107515E-2</v>
      </c>
      <c r="K4" s="35">
        <v>407</v>
      </c>
      <c r="L4" s="6">
        <v>438</v>
      </c>
      <c r="M4" s="42">
        <f t="shared" si="4"/>
        <v>-31</v>
      </c>
      <c r="N4" s="139">
        <f t="shared" si="5"/>
        <v>2.6955773955773954</v>
      </c>
      <c r="O4" s="14">
        <v>2.3926940639269407</v>
      </c>
      <c r="P4" s="24">
        <f t="shared" si="6"/>
        <v>0.30288333165045467</v>
      </c>
      <c r="Q4" s="35">
        <v>220</v>
      </c>
      <c r="R4" s="6">
        <v>249</v>
      </c>
      <c r="S4" s="42">
        <f t="shared" si="7"/>
        <v>-29</v>
      </c>
      <c r="T4" s="139">
        <f t="shared" si="8"/>
        <v>4.9868181818181814</v>
      </c>
      <c r="U4" s="14">
        <v>4.2088353413654618</v>
      </c>
      <c r="V4" s="24">
        <f t="shared" si="9"/>
        <v>0.77798284045271959</v>
      </c>
    </row>
    <row r="5" spans="1:22" x14ac:dyDescent="0.3">
      <c r="A5" s="90" t="s">
        <v>35</v>
      </c>
      <c r="B5" s="64">
        <v>21905</v>
      </c>
      <c r="C5" s="65">
        <v>1738</v>
      </c>
      <c r="D5" s="133">
        <f t="shared" si="0"/>
        <v>7.9342615841132155E-2</v>
      </c>
      <c r="E5" s="58">
        <v>731.36</v>
      </c>
      <c r="F5" s="59">
        <v>856.62</v>
      </c>
      <c r="G5" s="38">
        <f t="shared" si="1"/>
        <v>-125.25999999999999</v>
      </c>
      <c r="H5" s="135">
        <f t="shared" si="2"/>
        <v>0.42080552359033374</v>
      </c>
      <c r="I5" s="12">
        <v>0.39917054986020506</v>
      </c>
      <c r="J5" s="40">
        <f t="shared" si="3"/>
        <v>2.1634973730128682E-2</v>
      </c>
      <c r="K5" s="35">
        <v>136</v>
      </c>
      <c r="L5" s="6">
        <v>126</v>
      </c>
      <c r="M5" s="42">
        <f t="shared" si="4"/>
        <v>10</v>
      </c>
      <c r="N5" s="139">
        <f t="shared" si="5"/>
        <v>5.3776470588235297</v>
      </c>
      <c r="O5" s="14">
        <v>6.7985714285714289</v>
      </c>
      <c r="P5" s="24">
        <f t="shared" si="6"/>
        <v>-1.4209243697478993</v>
      </c>
      <c r="Q5" s="35">
        <v>52</v>
      </c>
      <c r="R5" s="6">
        <v>50</v>
      </c>
      <c r="S5" s="42">
        <f t="shared" si="7"/>
        <v>2</v>
      </c>
      <c r="T5" s="139">
        <f t="shared" si="8"/>
        <v>14.064615384615385</v>
      </c>
      <c r="U5" s="14">
        <v>17.132400000000001</v>
      </c>
      <c r="V5" s="24">
        <f t="shared" si="9"/>
        <v>-3.0677846153846158</v>
      </c>
    </row>
    <row r="6" spans="1:22" x14ac:dyDescent="0.3">
      <c r="A6" s="90" t="s">
        <v>17</v>
      </c>
      <c r="B6" s="64">
        <v>15236</v>
      </c>
      <c r="C6" s="65">
        <v>1214</v>
      </c>
      <c r="D6" s="133">
        <f t="shared" si="0"/>
        <v>7.9679705959569441E-2</v>
      </c>
      <c r="E6" s="58">
        <v>697.77</v>
      </c>
      <c r="F6" s="59">
        <v>911.87</v>
      </c>
      <c r="G6" s="38">
        <f t="shared" si="1"/>
        <v>-214.10000000000002</v>
      </c>
      <c r="H6" s="135">
        <f t="shared" si="2"/>
        <v>0.57476935749588132</v>
      </c>
      <c r="I6" s="12">
        <v>0.53170262390670553</v>
      </c>
      <c r="J6" s="40">
        <f t="shared" si="3"/>
        <v>4.3066733589175787E-2</v>
      </c>
      <c r="K6" s="35">
        <v>218</v>
      </c>
      <c r="L6" s="6">
        <v>277</v>
      </c>
      <c r="M6" s="42">
        <f t="shared" si="4"/>
        <v>-59</v>
      </c>
      <c r="N6" s="139">
        <f t="shared" si="5"/>
        <v>3.2007798165137613</v>
      </c>
      <c r="O6" s="14">
        <v>3.2919494584837543</v>
      </c>
      <c r="P6" s="24">
        <f t="shared" si="6"/>
        <v>-9.1169641969992998E-2</v>
      </c>
      <c r="Q6" s="35">
        <v>48</v>
      </c>
      <c r="R6" s="6">
        <v>68</v>
      </c>
      <c r="S6" s="42">
        <f t="shared" si="7"/>
        <v>-20</v>
      </c>
      <c r="T6" s="139">
        <f t="shared" si="8"/>
        <v>14.536875</v>
      </c>
      <c r="U6" s="14">
        <v>13.409852941176471</v>
      </c>
      <c r="V6" s="24">
        <f t="shared" si="9"/>
        <v>1.1270220588235293</v>
      </c>
    </row>
    <row r="7" spans="1:22" x14ac:dyDescent="0.3">
      <c r="A7" s="90" t="s">
        <v>24</v>
      </c>
      <c r="B7" s="64">
        <v>11344</v>
      </c>
      <c r="C7" s="65">
        <v>5955</v>
      </c>
      <c r="D7" s="133">
        <f t="shared" si="0"/>
        <v>0.52494710860366711</v>
      </c>
      <c r="E7" s="58">
        <v>568.03</v>
      </c>
      <c r="F7" s="59">
        <v>527.29999999999995</v>
      </c>
      <c r="G7" s="38">
        <f t="shared" si="1"/>
        <v>40.730000000000018</v>
      </c>
      <c r="H7" s="135">
        <f t="shared" si="2"/>
        <v>9.538706968933669E-2</v>
      </c>
      <c r="I7" s="12">
        <v>0.10175607873407949</v>
      </c>
      <c r="J7" s="40">
        <f t="shared" si="3"/>
        <v>-6.3690090447428016E-3</v>
      </c>
      <c r="K7" s="35">
        <v>4821</v>
      </c>
      <c r="L7" s="6">
        <v>3808</v>
      </c>
      <c r="M7" s="42">
        <f t="shared" si="4"/>
        <v>1013</v>
      </c>
      <c r="N7" s="139">
        <f t="shared" si="5"/>
        <v>0.11782410288321925</v>
      </c>
      <c r="O7" s="14">
        <v>0.13847163865546216</v>
      </c>
      <c r="P7" s="24">
        <f t="shared" si="6"/>
        <v>-2.0647535772242917E-2</v>
      </c>
      <c r="Q7" s="35">
        <v>259</v>
      </c>
      <c r="R7" s="6">
        <v>235</v>
      </c>
      <c r="S7" s="42">
        <f t="shared" si="7"/>
        <v>24</v>
      </c>
      <c r="T7" s="139">
        <f t="shared" si="8"/>
        <v>2.193166023166023</v>
      </c>
      <c r="U7" s="14">
        <v>2.2438297872340423</v>
      </c>
      <c r="V7" s="24">
        <f t="shared" si="9"/>
        <v>-5.0663764068019201E-2</v>
      </c>
    </row>
    <row r="8" spans="1:22" x14ac:dyDescent="0.3">
      <c r="A8" s="90" t="s">
        <v>36</v>
      </c>
      <c r="B8" s="64">
        <v>11245</v>
      </c>
      <c r="C8" s="65">
        <v>1219</v>
      </c>
      <c r="D8" s="133">
        <f t="shared" si="0"/>
        <v>0.10840373499333036</v>
      </c>
      <c r="E8" s="58">
        <v>268.58</v>
      </c>
      <c r="F8" s="59">
        <v>269.23</v>
      </c>
      <c r="G8" s="38">
        <f t="shared" si="1"/>
        <v>-0.65000000000003411</v>
      </c>
      <c r="H8" s="135">
        <f t="shared" si="2"/>
        <v>0.22032813781788349</v>
      </c>
      <c r="I8" s="12">
        <v>0.21017174082747855</v>
      </c>
      <c r="J8" s="40">
        <f t="shared" si="3"/>
        <v>1.0156396990404937E-2</v>
      </c>
      <c r="K8" s="35">
        <v>54</v>
      </c>
      <c r="L8" s="6">
        <v>56</v>
      </c>
      <c r="M8" s="42">
        <f t="shared" si="4"/>
        <v>-2</v>
      </c>
      <c r="N8" s="139">
        <f t="shared" si="5"/>
        <v>4.9737037037037037</v>
      </c>
      <c r="O8" s="14">
        <v>4.8076785714285721</v>
      </c>
      <c r="P8" s="24">
        <f t="shared" si="6"/>
        <v>0.1660251322751316</v>
      </c>
      <c r="Q8" s="35">
        <v>21</v>
      </c>
      <c r="R8" s="6">
        <v>24</v>
      </c>
      <c r="S8" s="42">
        <f t="shared" si="7"/>
        <v>-3</v>
      </c>
      <c r="T8" s="139">
        <f t="shared" si="8"/>
        <v>12.789523809523809</v>
      </c>
      <c r="U8" s="14">
        <v>11.217916666666667</v>
      </c>
      <c r="V8" s="24">
        <f t="shared" si="9"/>
        <v>1.5716071428571414</v>
      </c>
    </row>
    <row r="9" spans="1:22" x14ac:dyDescent="0.3">
      <c r="A9" s="90" t="s">
        <v>42</v>
      </c>
      <c r="B9" s="64">
        <v>8502</v>
      </c>
      <c r="C9" s="65">
        <v>860</v>
      </c>
      <c r="D9" s="133">
        <f t="shared" si="0"/>
        <v>0.10115266996000941</v>
      </c>
      <c r="E9" s="58">
        <v>140.87</v>
      </c>
      <c r="F9" s="59">
        <v>163.75</v>
      </c>
      <c r="G9" s="38">
        <f t="shared" si="1"/>
        <v>-22.879999999999995</v>
      </c>
      <c r="H9" s="135">
        <f t="shared" si="2"/>
        <v>0.16380232558139535</v>
      </c>
      <c r="I9" s="12">
        <v>0.16164856860809476</v>
      </c>
      <c r="J9" s="40">
        <f t="shared" si="3"/>
        <v>2.1537569733005857E-3</v>
      </c>
      <c r="K9" s="35">
        <v>55</v>
      </c>
      <c r="L9" s="6">
        <v>51</v>
      </c>
      <c r="M9" s="42">
        <f t="shared" si="4"/>
        <v>4</v>
      </c>
      <c r="N9" s="139">
        <f t="shared" si="5"/>
        <v>2.5612727272727271</v>
      </c>
      <c r="O9" s="14">
        <v>3.2107843137254903</v>
      </c>
      <c r="P9" s="24">
        <f t="shared" si="6"/>
        <v>-0.64951158645276319</v>
      </c>
      <c r="Q9" s="35">
        <v>17</v>
      </c>
      <c r="R9" s="6">
        <v>13</v>
      </c>
      <c r="S9" s="42">
        <f t="shared" si="7"/>
        <v>4</v>
      </c>
      <c r="T9" s="139">
        <f t="shared" si="8"/>
        <v>8.2864705882352947</v>
      </c>
      <c r="U9" s="14">
        <v>12.596153846153847</v>
      </c>
      <c r="V9" s="24">
        <f t="shared" si="9"/>
        <v>-4.309683257918552</v>
      </c>
    </row>
    <row r="10" spans="1:22" x14ac:dyDescent="0.3">
      <c r="A10" s="90" t="s">
        <v>38</v>
      </c>
      <c r="B10" s="64">
        <v>7417</v>
      </c>
      <c r="C10" s="65">
        <v>395</v>
      </c>
      <c r="D10" s="133">
        <f t="shared" si="0"/>
        <v>5.3256033436699476E-2</v>
      </c>
      <c r="E10" s="58">
        <v>198.66</v>
      </c>
      <c r="F10" s="59">
        <v>364.95</v>
      </c>
      <c r="G10" s="38">
        <f t="shared" si="1"/>
        <v>-166.29</v>
      </c>
      <c r="H10" s="135">
        <f t="shared" si="2"/>
        <v>0.50293670886075947</v>
      </c>
      <c r="I10" s="12">
        <v>0.47643603133159268</v>
      </c>
      <c r="J10" s="40">
        <f t="shared" si="3"/>
        <v>2.6500677529166794E-2</v>
      </c>
      <c r="K10" s="35">
        <v>50</v>
      </c>
      <c r="L10" s="6">
        <v>59</v>
      </c>
      <c r="M10" s="42">
        <f t="shared" si="4"/>
        <v>-9</v>
      </c>
      <c r="N10" s="139">
        <f t="shared" si="5"/>
        <v>3.9731999999999998</v>
      </c>
      <c r="O10" s="14">
        <v>6.1855932203389825</v>
      </c>
      <c r="P10" s="24">
        <f t="shared" si="6"/>
        <v>-2.2123932203389827</v>
      </c>
      <c r="Q10" s="35">
        <v>20</v>
      </c>
      <c r="R10" s="6">
        <v>43</v>
      </c>
      <c r="S10" s="42">
        <f t="shared" si="7"/>
        <v>-23</v>
      </c>
      <c r="T10" s="139">
        <f t="shared" si="8"/>
        <v>9.9329999999999998</v>
      </c>
      <c r="U10" s="14">
        <v>8.4872093023255815</v>
      </c>
      <c r="V10" s="24">
        <f t="shared" si="9"/>
        <v>1.4457906976744184</v>
      </c>
    </row>
    <row r="11" spans="1:22" x14ac:dyDescent="0.3">
      <c r="A11" s="90" t="s">
        <v>39</v>
      </c>
      <c r="B11" s="64">
        <v>6685</v>
      </c>
      <c r="C11" s="65">
        <v>1289</v>
      </c>
      <c r="D11" s="133">
        <f t="shared" si="0"/>
        <v>0.19281974569932686</v>
      </c>
      <c r="E11" s="58">
        <v>214.42</v>
      </c>
      <c r="F11" s="59">
        <v>245.37</v>
      </c>
      <c r="G11" s="38">
        <f t="shared" si="1"/>
        <v>-30.950000000000017</v>
      </c>
      <c r="H11" s="135">
        <f t="shared" si="2"/>
        <v>0.16634600465477112</v>
      </c>
      <c r="I11" s="12">
        <v>0.16206737120211362</v>
      </c>
      <c r="J11" s="40">
        <f t="shared" si="3"/>
        <v>4.2786334526574987E-3</v>
      </c>
      <c r="K11" s="35">
        <v>109</v>
      </c>
      <c r="L11" s="6">
        <v>161</v>
      </c>
      <c r="M11" s="42">
        <f t="shared" si="4"/>
        <v>-52</v>
      </c>
      <c r="N11" s="139">
        <f t="shared" si="5"/>
        <v>1.9671559633027522</v>
      </c>
      <c r="O11" s="14">
        <v>1.5240372670807454</v>
      </c>
      <c r="P11" s="24">
        <f t="shared" si="6"/>
        <v>0.44311869622200684</v>
      </c>
      <c r="Q11" s="35">
        <v>66</v>
      </c>
      <c r="R11" s="6">
        <v>84</v>
      </c>
      <c r="S11" s="42">
        <f t="shared" si="7"/>
        <v>-18</v>
      </c>
      <c r="T11" s="139">
        <f t="shared" si="8"/>
        <v>3.2487878787878786</v>
      </c>
      <c r="U11" s="14">
        <v>2.9210714285714285</v>
      </c>
      <c r="V11" s="24">
        <f t="shared" si="9"/>
        <v>0.32771645021645002</v>
      </c>
    </row>
    <row r="12" spans="1:22" x14ac:dyDescent="0.3">
      <c r="A12" s="90" t="s">
        <v>41</v>
      </c>
      <c r="B12" s="64">
        <v>6098</v>
      </c>
      <c r="C12" s="65">
        <v>384</v>
      </c>
      <c r="D12" s="133">
        <f t="shared" si="0"/>
        <v>6.2971466054444078E-2</v>
      </c>
      <c r="E12" s="58">
        <v>176.28</v>
      </c>
      <c r="F12" s="59">
        <v>172.46</v>
      </c>
      <c r="G12" s="38">
        <f t="shared" si="1"/>
        <v>3.8199999999999932</v>
      </c>
      <c r="H12" s="135">
        <f t="shared" si="2"/>
        <v>0.45906249999999998</v>
      </c>
      <c r="I12" s="12">
        <v>0.53064615384615388</v>
      </c>
      <c r="J12" s="40">
        <f t="shared" si="3"/>
        <v>-7.1583653846153894E-2</v>
      </c>
      <c r="K12" s="35">
        <v>12</v>
      </c>
      <c r="L12" s="6">
        <v>10</v>
      </c>
      <c r="M12" s="42">
        <f t="shared" si="4"/>
        <v>2</v>
      </c>
      <c r="N12" s="139">
        <f t="shared" si="5"/>
        <v>14.69</v>
      </c>
      <c r="O12" s="14">
        <v>17.246000000000002</v>
      </c>
      <c r="P12" s="24">
        <f t="shared" si="6"/>
        <v>-2.5560000000000027</v>
      </c>
      <c r="Q12" s="35">
        <v>4</v>
      </c>
      <c r="R12" s="6">
        <v>4</v>
      </c>
      <c r="S12" s="42">
        <f t="shared" si="7"/>
        <v>0</v>
      </c>
      <c r="T12" s="139">
        <f t="shared" si="8"/>
        <v>44.07</v>
      </c>
      <c r="U12" s="14">
        <v>43.115000000000002</v>
      </c>
      <c r="V12" s="24">
        <f t="shared" si="9"/>
        <v>0.95499999999999829</v>
      </c>
    </row>
    <row r="13" spans="1:22" x14ac:dyDescent="0.3">
      <c r="A13" s="90" t="s">
        <v>40</v>
      </c>
      <c r="B13" s="64">
        <v>4713</v>
      </c>
      <c r="C13" s="65">
        <v>680</v>
      </c>
      <c r="D13" s="133">
        <f t="shared" si="0"/>
        <v>0.14428177381710164</v>
      </c>
      <c r="E13" s="58">
        <v>184.03</v>
      </c>
      <c r="F13" s="59">
        <v>143.78</v>
      </c>
      <c r="G13" s="38">
        <f t="shared" si="1"/>
        <v>40.25</v>
      </c>
      <c r="H13" s="135">
        <f t="shared" si="2"/>
        <v>0.27063235294117649</v>
      </c>
      <c r="I13" s="12">
        <v>0.25583629893238435</v>
      </c>
      <c r="J13" s="40">
        <f t="shared" si="3"/>
        <v>1.4796054008792137E-2</v>
      </c>
      <c r="K13" s="35">
        <v>151</v>
      </c>
      <c r="L13" s="6">
        <v>93</v>
      </c>
      <c r="M13" s="42">
        <f t="shared" si="4"/>
        <v>58</v>
      </c>
      <c r="N13" s="139">
        <f t="shared" si="5"/>
        <v>1.2187417218543046</v>
      </c>
      <c r="O13" s="14">
        <v>1.5460215053763442</v>
      </c>
      <c r="P13" s="24">
        <f t="shared" si="6"/>
        <v>-0.32727978352203957</v>
      </c>
      <c r="Q13" s="35">
        <v>27</v>
      </c>
      <c r="R13" s="6">
        <v>27</v>
      </c>
      <c r="S13" s="42">
        <f t="shared" si="7"/>
        <v>0</v>
      </c>
      <c r="T13" s="139">
        <f t="shared" si="8"/>
        <v>6.8159259259259262</v>
      </c>
      <c r="U13" s="14">
        <v>5.3251851851851848</v>
      </c>
      <c r="V13" s="24">
        <f t="shared" si="9"/>
        <v>1.4907407407407414</v>
      </c>
    </row>
    <row r="14" spans="1:22" x14ac:dyDescent="0.3">
      <c r="A14" s="90" t="s">
        <v>46</v>
      </c>
      <c r="B14" s="64">
        <v>4273</v>
      </c>
      <c r="C14" s="65">
        <v>701</v>
      </c>
      <c r="D14" s="133">
        <f t="shared" si="0"/>
        <v>0.16405335829627896</v>
      </c>
      <c r="E14" s="58">
        <v>167.57</v>
      </c>
      <c r="F14" s="59">
        <v>180.68</v>
      </c>
      <c r="G14" s="38">
        <f t="shared" si="1"/>
        <v>-13.110000000000014</v>
      </c>
      <c r="H14" s="135">
        <f t="shared" si="2"/>
        <v>0.23904422253922966</v>
      </c>
      <c r="I14" s="12">
        <v>0.23164102564102565</v>
      </c>
      <c r="J14" s="40">
        <f t="shared" si="3"/>
        <v>7.4031968982040119E-3</v>
      </c>
      <c r="K14" s="35">
        <v>33</v>
      </c>
      <c r="L14" s="6">
        <v>25</v>
      </c>
      <c r="M14" s="42">
        <f t="shared" si="4"/>
        <v>8</v>
      </c>
      <c r="N14" s="139">
        <f t="shared" si="5"/>
        <v>5.0778787878787881</v>
      </c>
      <c r="O14" s="14">
        <v>7.2271999999999998</v>
      </c>
      <c r="P14" s="24">
        <f t="shared" si="6"/>
        <v>-2.1493212121212117</v>
      </c>
      <c r="Q14" s="35">
        <v>11</v>
      </c>
      <c r="R14" s="6">
        <v>8</v>
      </c>
      <c r="S14" s="42">
        <f t="shared" si="7"/>
        <v>3</v>
      </c>
      <c r="T14" s="139">
        <f t="shared" si="8"/>
        <v>15.233636363636363</v>
      </c>
      <c r="U14" s="14">
        <v>22.585000000000001</v>
      </c>
      <c r="V14" s="24">
        <f t="shared" si="9"/>
        <v>-7.3513636363636383</v>
      </c>
    </row>
    <row r="15" spans="1:22" x14ac:dyDescent="0.3">
      <c r="A15" s="90" t="s">
        <v>37</v>
      </c>
      <c r="B15" s="64">
        <v>3033</v>
      </c>
      <c r="C15" s="65">
        <v>609</v>
      </c>
      <c r="D15" s="133">
        <f t="shared" si="0"/>
        <v>0.20079129574678536</v>
      </c>
      <c r="E15" s="58">
        <v>225.77</v>
      </c>
      <c r="F15" s="59">
        <v>261.86</v>
      </c>
      <c r="G15" s="38">
        <f t="shared" si="1"/>
        <v>-36.090000000000003</v>
      </c>
      <c r="H15" s="135">
        <f t="shared" si="2"/>
        <v>0.37072249589490969</v>
      </c>
      <c r="I15" s="12">
        <v>0.374620886981402</v>
      </c>
      <c r="J15" s="40">
        <f t="shared" si="3"/>
        <v>-3.8983910864923144E-3</v>
      </c>
      <c r="K15" s="35">
        <v>161</v>
      </c>
      <c r="L15" s="6">
        <v>164</v>
      </c>
      <c r="M15" s="42">
        <f t="shared" si="4"/>
        <v>-3</v>
      </c>
      <c r="N15" s="139">
        <f t="shared" si="5"/>
        <v>1.4022981366459628</v>
      </c>
      <c r="O15" s="14">
        <v>1.5967073170731707</v>
      </c>
      <c r="P15" s="24">
        <f t="shared" si="6"/>
        <v>-0.19440918042720789</v>
      </c>
      <c r="Q15" s="35">
        <v>13</v>
      </c>
      <c r="R15" s="6">
        <v>19</v>
      </c>
      <c r="S15" s="42">
        <f t="shared" si="7"/>
        <v>-6</v>
      </c>
      <c r="T15" s="139">
        <f t="shared" si="8"/>
        <v>17.366923076923079</v>
      </c>
      <c r="U15" s="14">
        <v>13.782105263157895</v>
      </c>
      <c r="V15" s="24">
        <f t="shared" si="9"/>
        <v>3.5848178137651843</v>
      </c>
    </row>
    <row r="16" spans="1:22" x14ac:dyDescent="0.3">
      <c r="A16" s="90" t="s">
        <v>43</v>
      </c>
      <c r="B16" s="64">
        <v>2937</v>
      </c>
      <c r="C16" s="65">
        <v>513</v>
      </c>
      <c r="D16" s="133">
        <f t="shared" si="0"/>
        <v>0.17466802860061287</v>
      </c>
      <c r="E16" s="58">
        <v>100.96</v>
      </c>
      <c r="F16" s="59">
        <v>87.11</v>
      </c>
      <c r="G16" s="38">
        <f t="shared" si="1"/>
        <v>13.849999999999994</v>
      </c>
      <c r="H16" s="135">
        <f t="shared" si="2"/>
        <v>0.19680311890838206</v>
      </c>
      <c r="I16" s="12">
        <v>0.20117782909930715</v>
      </c>
      <c r="J16" s="40">
        <f t="shared" si="3"/>
        <v>-4.3747101909250852E-3</v>
      </c>
      <c r="K16" s="35">
        <v>35</v>
      </c>
      <c r="L16" s="6">
        <v>33</v>
      </c>
      <c r="M16" s="42">
        <f t="shared" si="4"/>
        <v>2</v>
      </c>
      <c r="N16" s="139">
        <f t="shared" si="5"/>
        <v>2.8845714285714283</v>
      </c>
      <c r="O16" s="14">
        <v>2.6396969696969697</v>
      </c>
      <c r="P16" s="24">
        <f t="shared" si="6"/>
        <v>0.24487445887445869</v>
      </c>
      <c r="Q16" s="35">
        <v>5</v>
      </c>
      <c r="R16" s="6">
        <v>11</v>
      </c>
      <c r="S16" s="42">
        <f t="shared" si="7"/>
        <v>-6</v>
      </c>
      <c r="T16" s="139">
        <f t="shared" si="8"/>
        <v>20.192</v>
      </c>
      <c r="U16" s="14">
        <v>7.919090909090909</v>
      </c>
      <c r="V16" s="24">
        <f t="shared" si="9"/>
        <v>12.272909090909092</v>
      </c>
    </row>
    <row r="17" spans="1:22" x14ac:dyDescent="0.3">
      <c r="A17" s="90" t="s">
        <v>45</v>
      </c>
      <c r="B17" s="64">
        <v>2766</v>
      </c>
      <c r="C17" s="65">
        <v>418</v>
      </c>
      <c r="D17" s="133">
        <f t="shared" si="0"/>
        <v>0.15112075198843095</v>
      </c>
      <c r="E17" s="58">
        <v>97.22</v>
      </c>
      <c r="F17" s="59">
        <v>94.23</v>
      </c>
      <c r="G17" s="38">
        <f t="shared" si="1"/>
        <v>2.9899999999999949</v>
      </c>
      <c r="H17" s="135">
        <f t="shared" si="2"/>
        <v>0.23258373205741625</v>
      </c>
      <c r="I17" s="12">
        <v>0.21319004524886878</v>
      </c>
      <c r="J17" s="40">
        <f t="shared" si="3"/>
        <v>1.9393686808547472E-2</v>
      </c>
      <c r="K17" s="35">
        <v>7</v>
      </c>
      <c r="L17" s="6">
        <v>15</v>
      </c>
      <c r="M17" s="42">
        <f t="shared" si="4"/>
        <v>-8</v>
      </c>
      <c r="N17" s="139">
        <f t="shared" si="5"/>
        <v>13.888571428571428</v>
      </c>
      <c r="O17" s="14">
        <v>6.282</v>
      </c>
      <c r="P17" s="24">
        <f t="shared" si="6"/>
        <v>7.6065714285714279</v>
      </c>
      <c r="Q17" s="35">
        <v>5</v>
      </c>
      <c r="R17" s="6">
        <v>11</v>
      </c>
      <c r="S17" s="42">
        <f t="shared" si="7"/>
        <v>-6</v>
      </c>
      <c r="T17" s="139">
        <f t="shared" si="8"/>
        <v>19.443999999999999</v>
      </c>
      <c r="U17" s="14">
        <v>8.5663636363636364</v>
      </c>
      <c r="V17" s="24">
        <f t="shared" si="9"/>
        <v>10.877636363636363</v>
      </c>
    </row>
    <row r="18" spans="1:22" x14ac:dyDescent="0.3">
      <c r="A18" s="90" t="s">
        <v>47</v>
      </c>
      <c r="B18" s="64">
        <v>2251</v>
      </c>
      <c r="C18" s="65">
        <v>416</v>
      </c>
      <c r="D18" s="133">
        <f t="shared" si="0"/>
        <v>0.18480675255442025</v>
      </c>
      <c r="E18" s="58">
        <v>78.37</v>
      </c>
      <c r="F18" s="59">
        <v>77.06</v>
      </c>
      <c r="G18" s="38">
        <f t="shared" si="1"/>
        <v>1.3100000000000023</v>
      </c>
      <c r="H18" s="135">
        <f t="shared" si="2"/>
        <v>0.18838942307692308</v>
      </c>
      <c r="I18" s="12">
        <v>0.18795121951219512</v>
      </c>
      <c r="J18" s="40">
        <f t="shared" si="3"/>
        <v>4.3820356472795696E-4</v>
      </c>
      <c r="K18" s="35">
        <v>108</v>
      </c>
      <c r="L18" s="6">
        <v>59</v>
      </c>
      <c r="M18" s="42">
        <f t="shared" si="4"/>
        <v>49</v>
      </c>
      <c r="N18" s="139">
        <f t="shared" si="5"/>
        <v>0.72564814814814815</v>
      </c>
      <c r="O18" s="14">
        <v>1.3061016949152542</v>
      </c>
      <c r="P18" s="24">
        <f t="shared" si="6"/>
        <v>-0.58045354676710603</v>
      </c>
      <c r="Q18" s="35">
        <v>6</v>
      </c>
      <c r="R18" s="6">
        <v>14</v>
      </c>
      <c r="S18" s="42">
        <f t="shared" si="7"/>
        <v>-8</v>
      </c>
      <c r="T18" s="139">
        <f t="shared" si="8"/>
        <v>13.061666666666667</v>
      </c>
      <c r="U18" s="14">
        <v>5.5042857142857144</v>
      </c>
      <c r="V18" s="24">
        <f t="shared" si="9"/>
        <v>7.557380952380953</v>
      </c>
    </row>
    <row r="19" spans="1:22" x14ac:dyDescent="0.3">
      <c r="A19" s="90" t="s">
        <v>54</v>
      </c>
      <c r="B19" s="64">
        <v>2100</v>
      </c>
      <c r="C19" s="65">
        <v>276</v>
      </c>
      <c r="D19" s="133">
        <f t="shared" si="0"/>
        <v>0.13142857142857142</v>
      </c>
      <c r="E19" s="58">
        <v>38.229999999999997</v>
      </c>
      <c r="F19" s="59">
        <v>43.06</v>
      </c>
      <c r="G19" s="38">
        <f t="shared" si="1"/>
        <v>-4.8300000000000054</v>
      </c>
      <c r="H19" s="135">
        <f t="shared" si="2"/>
        <v>0.13851449275362318</v>
      </c>
      <c r="I19" s="12">
        <v>0.14071895424836603</v>
      </c>
      <c r="J19" s="40">
        <f t="shared" si="3"/>
        <v>-2.2044614947428487E-3</v>
      </c>
      <c r="K19" s="35">
        <v>19</v>
      </c>
      <c r="L19" s="6">
        <v>11</v>
      </c>
      <c r="M19" s="42">
        <f t="shared" si="4"/>
        <v>8</v>
      </c>
      <c r="N19" s="139">
        <f t="shared" si="5"/>
        <v>2.0121052631578946</v>
      </c>
      <c r="O19" s="14">
        <v>3.9145454545454546</v>
      </c>
      <c r="P19" s="24">
        <f t="shared" si="6"/>
        <v>-1.9024401913875599</v>
      </c>
      <c r="Q19" s="35">
        <v>5</v>
      </c>
      <c r="R19" s="6">
        <v>4</v>
      </c>
      <c r="S19" s="42">
        <f t="shared" si="7"/>
        <v>1</v>
      </c>
      <c r="T19" s="139">
        <f t="shared" si="8"/>
        <v>7.645999999999999</v>
      </c>
      <c r="U19" s="14">
        <v>10.765000000000001</v>
      </c>
      <c r="V19" s="24">
        <f t="shared" si="9"/>
        <v>-3.1190000000000015</v>
      </c>
    </row>
    <row r="20" spans="1:22" x14ac:dyDescent="0.3">
      <c r="A20" s="90" t="s">
        <v>48</v>
      </c>
      <c r="B20" s="64">
        <v>2011</v>
      </c>
      <c r="C20" s="65">
        <v>341</v>
      </c>
      <c r="D20" s="133">
        <f t="shared" si="0"/>
        <v>0.16956737941322725</v>
      </c>
      <c r="E20" s="58">
        <v>70.19</v>
      </c>
      <c r="F20" s="59">
        <v>68.23</v>
      </c>
      <c r="G20" s="38">
        <f t="shared" si="1"/>
        <v>1.9599999999999937</v>
      </c>
      <c r="H20" s="135">
        <f t="shared" si="2"/>
        <v>0.20583577712609971</v>
      </c>
      <c r="I20" s="12">
        <v>0.20126843657817109</v>
      </c>
      <c r="J20" s="40">
        <f t="shared" si="3"/>
        <v>4.5673405479286222E-3</v>
      </c>
      <c r="K20" s="35">
        <v>30</v>
      </c>
      <c r="L20" s="6">
        <v>29</v>
      </c>
      <c r="M20" s="42">
        <f t="shared" si="4"/>
        <v>1</v>
      </c>
      <c r="N20" s="139">
        <f t="shared" si="5"/>
        <v>2.3396666666666666</v>
      </c>
      <c r="O20" s="14">
        <v>2.3527586206896554</v>
      </c>
      <c r="P20" s="24">
        <f t="shared" si="6"/>
        <v>-1.3091954022988794E-2</v>
      </c>
      <c r="Q20" s="35">
        <v>8</v>
      </c>
      <c r="R20" s="6">
        <v>8</v>
      </c>
      <c r="S20" s="42">
        <f t="shared" si="7"/>
        <v>0</v>
      </c>
      <c r="T20" s="139">
        <f t="shared" si="8"/>
        <v>8.7737499999999997</v>
      </c>
      <c r="U20" s="14">
        <v>8.5287500000000005</v>
      </c>
      <c r="V20" s="24">
        <f t="shared" si="9"/>
        <v>0.24499999999999922</v>
      </c>
    </row>
    <row r="21" spans="1:22" x14ac:dyDescent="0.3">
      <c r="A21" s="90" t="s">
        <v>53</v>
      </c>
      <c r="B21" s="64">
        <v>1764</v>
      </c>
      <c r="C21" s="65">
        <v>228</v>
      </c>
      <c r="D21" s="133">
        <f t="shared" si="0"/>
        <v>0.12925170068027211</v>
      </c>
      <c r="E21" s="58">
        <v>24.93</v>
      </c>
      <c r="F21" s="59">
        <v>21.71</v>
      </c>
      <c r="G21" s="38">
        <f t="shared" si="1"/>
        <v>3.2199999999999989</v>
      </c>
      <c r="H21" s="135">
        <f t="shared" si="2"/>
        <v>0.10934210526315789</v>
      </c>
      <c r="I21" s="12">
        <v>7.6985815602836877E-2</v>
      </c>
      <c r="J21" s="40">
        <f t="shared" si="3"/>
        <v>3.2356289660321016E-2</v>
      </c>
      <c r="K21" s="35">
        <v>40</v>
      </c>
      <c r="L21" s="6">
        <v>35</v>
      </c>
      <c r="M21" s="42">
        <f t="shared" si="4"/>
        <v>5</v>
      </c>
      <c r="N21" s="139">
        <f t="shared" si="5"/>
        <v>0.62324999999999997</v>
      </c>
      <c r="O21" s="14">
        <v>0.62028571428571433</v>
      </c>
      <c r="P21" s="24">
        <f t="shared" si="6"/>
        <v>2.9642857142856416E-3</v>
      </c>
      <c r="Q21" s="35">
        <v>3</v>
      </c>
      <c r="R21" s="6">
        <v>4</v>
      </c>
      <c r="S21" s="42">
        <f t="shared" si="7"/>
        <v>-1</v>
      </c>
      <c r="T21" s="139">
        <f t="shared" si="8"/>
        <v>8.31</v>
      </c>
      <c r="U21" s="14">
        <v>5.4275000000000002</v>
      </c>
      <c r="V21" s="24">
        <f t="shared" si="9"/>
        <v>2.8825000000000003</v>
      </c>
    </row>
    <row r="22" spans="1:22" x14ac:dyDescent="0.3">
      <c r="A22" s="90" t="s">
        <v>49</v>
      </c>
      <c r="B22" s="64">
        <v>1554</v>
      </c>
      <c r="C22" s="65">
        <v>100</v>
      </c>
      <c r="D22" s="133">
        <f t="shared" si="0"/>
        <v>6.4350064350064351E-2</v>
      </c>
      <c r="E22" s="58">
        <v>20.87</v>
      </c>
      <c r="F22" s="59">
        <v>33.4</v>
      </c>
      <c r="G22" s="38">
        <f t="shared" si="1"/>
        <v>-12.529999999999998</v>
      </c>
      <c r="H22" s="135">
        <f t="shared" si="2"/>
        <v>0.2087</v>
      </c>
      <c r="I22" s="12">
        <v>0.20874999999999999</v>
      </c>
      <c r="J22" s="40">
        <f t="shared" si="3"/>
        <v>-4.9999999999994493E-5</v>
      </c>
      <c r="K22" s="35">
        <v>2</v>
      </c>
      <c r="L22" s="6">
        <v>6</v>
      </c>
      <c r="M22" s="42">
        <f t="shared" si="4"/>
        <v>-4</v>
      </c>
      <c r="N22" s="139">
        <f t="shared" si="5"/>
        <v>10.435</v>
      </c>
      <c r="O22" s="14">
        <v>5.5666666666666664</v>
      </c>
      <c r="P22" s="24">
        <f t="shared" si="6"/>
        <v>4.8683333333333341</v>
      </c>
      <c r="Q22" s="35">
        <v>1</v>
      </c>
      <c r="R22" s="6">
        <v>3</v>
      </c>
      <c r="S22" s="42">
        <f t="shared" si="7"/>
        <v>-2</v>
      </c>
      <c r="T22" s="139">
        <f t="shared" si="8"/>
        <v>20.87</v>
      </c>
      <c r="U22" s="14">
        <v>11.133333333333333</v>
      </c>
      <c r="V22" s="24">
        <f t="shared" si="9"/>
        <v>9.7366666666666681</v>
      </c>
    </row>
    <row r="23" spans="1:22" x14ac:dyDescent="0.3">
      <c r="A23" s="90" t="s">
        <v>44</v>
      </c>
      <c r="B23" s="64">
        <v>1301</v>
      </c>
      <c r="C23" s="65">
        <v>159</v>
      </c>
      <c r="D23" s="133">
        <f t="shared" si="0"/>
        <v>0.12221368178324366</v>
      </c>
      <c r="E23" s="58">
        <v>72.23</v>
      </c>
      <c r="F23" s="59">
        <v>97.46</v>
      </c>
      <c r="G23" s="38">
        <f t="shared" si="1"/>
        <v>-25.22999999999999</v>
      </c>
      <c r="H23" s="135">
        <f t="shared" si="2"/>
        <v>0.45427672955974846</v>
      </c>
      <c r="I23" s="12">
        <v>0.38674603174603173</v>
      </c>
      <c r="J23" s="40">
        <f t="shared" si="3"/>
        <v>6.7530697813716734E-2</v>
      </c>
      <c r="K23" s="35">
        <v>26</v>
      </c>
      <c r="L23" s="6">
        <v>35</v>
      </c>
      <c r="M23" s="42">
        <f t="shared" si="4"/>
        <v>-9</v>
      </c>
      <c r="N23" s="139">
        <f t="shared" si="5"/>
        <v>2.7780769230769233</v>
      </c>
      <c r="O23" s="14">
        <v>2.7845714285714283</v>
      </c>
      <c r="P23" s="24">
        <f t="shared" si="6"/>
        <v>-6.4945054945049208E-3</v>
      </c>
      <c r="Q23" s="35">
        <v>3</v>
      </c>
      <c r="R23" s="6">
        <v>12</v>
      </c>
      <c r="S23" s="42">
        <f t="shared" si="7"/>
        <v>-9</v>
      </c>
      <c r="T23" s="139">
        <f t="shared" si="8"/>
        <v>24.076666666666668</v>
      </c>
      <c r="U23" s="14">
        <v>8.1216666666666661</v>
      </c>
      <c r="V23" s="24">
        <f t="shared" si="9"/>
        <v>15.955000000000002</v>
      </c>
    </row>
    <row r="24" spans="1:22" x14ac:dyDescent="0.3">
      <c r="A24" s="90" t="s">
        <v>52</v>
      </c>
      <c r="B24" s="64">
        <v>1196</v>
      </c>
      <c r="C24" s="65">
        <v>217</v>
      </c>
      <c r="D24" s="133">
        <f t="shared" si="0"/>
        <v>0.18143812709030099</v>
      </c>
      <c r="E24" s="58">
        <v>41.36</v>
      </c>
      <c r="F24" s="59">
        <v>28.11</v>
      </c>
      <c r="G24" s="38">
        <f t="shared" si="1"/>
        <v>13.25</v>
      </c>
      <c r="H24" s="135">
        <f t="shared" si="2"/>
        <v>0.19059907834101383</v>
      </c>
      <c r="I24" s="12">
        <v>0.19122448979591836</v>
      </c>
      <c r="J24" s="40">
        <f t="shared" si="3"/>
        <v>-6.254114549045231E-4</v>
      </c>
      <c r="K24" s="35">
        <v>24</v>
      </c>
      <c r="L24" s="6">
        <v>8</v>
      </c>
      <c r="M24" s="42">
        <f t="shared" si="4"/>
        <v>16</v>
      </c>
      <c r="N24" s="139">
        <f t="shared" si="5"/>
        <v>1.7233333333333334</v>
      </c>
      <c r="O24" s="14">
        <v>3.5137499999999999</v>
      </c>
      <c r="P24" s="24">
        <f t="shared" si="6"/>
        <v>-1.7904166666666665</v>
      </c>
      <c r="Q24" s="35">
        <v>4</v>
      </c>
      <c r="R24" s="6">
        <v>2</v>
      </c>
      <c r="S24" s="42">
        <f t="shared" si="7"/>
        <v>2</v>
      </c>
      <c r="T24" s="139">
        <f t="shared" si="8"/>
        <v>10.34</v>
      </c>
      <c r="U24" s="14">
        <v>14.055</v>
      </c>
      <c r="V24" s="24">
        <f t="shared" si="9"/>
        <v>-3.7149999999999999</v>
      </c>
    </row>
    <row r="25" spans="1:22" x14ac:dyDescent="0.3">
      <c r="A25" s="90" t="s">
        <v>61</v>
      </c>
      <c r="B25" s="64">
        <v>1130</v>
      </c>
      <c r="C25" s="65">
        <v>112</v>
      </c>
      <c r="D25" s="133">
        <f t="shared" si="0"/>
        <v>9.9115044247787609E-2</v>
      </c>
      <c r="E25" s="58">
        <v>19.989999999999998</v>
      </c>
      <c r="F25" s="59">
        <v>48.26</v>
      </c>
      <c r="G25" s="38">
        <f t="shared" si="1"/>
        <v>-28.27</v>
      </c>
      <c r="H25" s="135">
        <f t="shared" si="2"/>
        <v>0.17848214285714284</v>
      </c>
      <c r="I25" s="12">
        <v>0.18633204633204634</v>
      </c>
      <c r="J25" s="40">
        <f t="shared" si="3"/>
        <v>-7.8499034749034968E-3</v>
      </c>
      <c r="K25" s="35">
        <v>2</v>
      </c>
      <c r="L25" s="6">
        <v>2</v>
      </c>
      <c r="M25" s="42">
        <f t="shared" si="4"/>
        <v>0</v>
      </c>
      <c r="N25" s="139">
        <f t="shared" si="5"/>
        <v>9.9949999999999992</v>
      </c>
      <c r="O25" s="14">
        <v>24.13</v>
      </c>
      <c r="P25" s="24">
        <f t="shared" si="6"/>
        <v>-14.135</v>
      </c>
      <c r="Q25" s="35">
        <v>2</v>
      </c>
      <c r="R25" s="6">
        <v>0</v>
      </c>
      <c r="S25" s="42">
        <f t="shared" si="7"/>
        <v>2</v>
      </c>
      <c r="T25" s="139">
        <f t="shared" si="8"/>
        <v>9.9949999999999992</v>
      </c>
      <c r="U25" s="14">
        <v>0</v>
      </c>
      <c r="V25" s="24">
        <f t="shared" si="9"/>
        <v>9.9949999999999992</v>
      </c>
    </row>
    <row r="26" spans="1:22" x14ac:dyDescent="0.3">
      <c r="A26" s="90" t="s">
        <v>57</v>
      </c>
      <c r="B26" s="64">
        <v>944</v>
      </c>
      <c r="C26" s="65">
        <v>181</v>
      </c>
      <c r="D26" s="133">
        <f t="shared" si="0"/>
        <v>0.19173728813559321</v>
      </c>
      <c r="E26" s="58">
        <v>29.1</v>
      </c>
      <c r="F26" s="59">
        <v>33.090000000000003</v>
      </c>
      <c r="G26" s="38">
        <f t="shared" si="1"/>
        <v>-3.990000000000002</v>
      </c>
      <c r="H26" s="135">
        <f t="shared" si="2"/>
        <v>0.16077348066298344</v>
      </c>
      <c r="I26" s="12">
        <v>0.15985507246376812</v>
      </c>
      <c r="J26" s="40">
        <f t="shared" si="3"/>
        <v>9.1840819921532035E-4</v>
      </c>
      <c r="K26" s="35">
        <v>9</v>
      </c>
      <c r="L26" s="6">
        <v>11</v>
      </c>
      <c r="M26" s="42">
        <f t="shared" si="4"/>
        <v>-2</v>
      </c>
      <c r="N26" s="139">
        <f t="shared" si="5"/>
        <v>3.2333333333333334</v>
      </c>
      <c r="O26" s="14">
        <v>3.0081818181818183</v>
      </c>
      <c r="P26" s="24">
        <f t="shared" si="6"/>
        <v>0.2251515151515151</v>
      </c>
      <c r="Q26" s="35">
        <v>4</v>
      </c>
      <c r="R26" s="6">
        <v>0</v>
      </c>
      <c r="S26" s="42">
        <f t="shared" si="7"/>
        <v>4</v>
      </c>
      <c r="T26" s="139">
        <f t="shared" si="8"/>
        <v>7.2750000000000004</v>
      </c>
      <c r="U26" s="14">
        <v>0</v>
      </c>
      <c r="V26" s="24">
        <f t="shared" si="9"/>
        <v>7.2750000000000004</v>
      </c>
    </row>
    <row r="27" spans="1:22" x14ac:dyDescent="0.3">
      <c r="A27" s="90" t="s">
        <v>60</v>
      </c>
      <c r="B27" s="64">
        <v>873</v>
      </c>
      <c r="C27" s="65">
        <v>58</v>
      </c>
      <c r="D27" s="133">
        <f t="shared" si="0"/>
        <v>6.6437571592210767E-2</v>
      </c>
      <c r="E27" s="58">
        <v>17.72</v>
      </c>
      <c r="F27" s="59">
        <v>15.31</v>
      </c>
      <c r="G27" s="38">
        <f t="shared" si="1"/>
        <v>2.4099999999999984</v>
      </c>
      <c r="H27" s="135">
        <f t="shared" si="2"/>
        <v>0.3055172413793103</v>
      </c>
      <c r="I27" s="12">
        <v>0.30620000000000003</v>
      </c>
      <c r="J27" s="40">
        <f t="shared" si="3"/>
        <v>-6.8275862068972737E-4</v>
      </c>
      <c r="K27" s="35">
        <v>11</v>
      </c>
      <c r="L27" s="6">
        <v>8</v>
      </c>
      <c r="M27" s="42">
        <f t="shared" si="4"/>
        <v>3</v>
      </c>
      <c r="N27" s="139">
        <f t="shared" si="5"/>
        <v>1.6109090909090908</v>
      </c>
      <c r="O27" s="14">
        <v>1.9137500000000001</v>
      </c>
      <c r="P27" s="24">
        <f t="shared" si="6"/>
        <v>-0.30284090909090922</v>
      </c>
      <c r="Q27" s="35">
        <v>0</v>
      </c>
      <c r="R27" s="6">
        <v>1</v>
      </c>
      <c r="S27" s="42">
        <f t="shared" si="7"/>
        <v>-1</v>
      </c>
      <c r="T27" s="139">
        <f t="shared" si="8"/>
        <v>0</v>
      </c>
      <c r="U27" s="14">
        <v>15.31</v>
      </c>
      <c r="V27" s="24">
        <f t="shared" si="9"/>
        <v>-15.31</v>
      </c>
    </row>
    <row r="28" spans="1:22" x14ac:dyDescent="0.3">
      <c r="A28" s="90" t="s">
        <v>50</v>
      </c>
      <c r="B28" s="64">
        <v>864</v>
      </c>
      <c r="C28" s="65">
        <v>187</v>
      </c>
      <c r="D28" s="133">
        <f t="shared" si="0"/>
        <v>0.21643518518518517</v>
      </c>
      <c r="E28" s="58">
        <v>39.869999999999997</v>
      </c>
      <c r="F28" s="59">
        <v>36.1</v>
      </c>
      <c r="G28" s="38">
        <f t="shared" si="1"/>
        <v>3.769999999999996</v>
      </c>
      <c r="H28" s="135">
        <f t="shared" si="2"/>
        <v>0.21320855614973261</v>
      </c>
      <c r="I28" s="12">
        <v>0.20511363636363636</v>
      </c>
      <c r="J28" s="40">
        <f t="shared" si="3"/>
        <v>8.0949197860962496E-3</v>
      </c>
      <c r="K28" s="35">
        <v>9</v>
      </c>
      <c r="L28" s="6">
        <v>4</v>
      </c>
      <c r="M28" s="42">
        <f t="shared" si="4"/>
        <v>5</v>
      </c>
      <c r="N28" s="139">
        <f t="shared" si="5"/>
        <v>4.43</v>
      </c>
      <c r="O28" s="14">
        <v>9.0250000000000004</v>
      </c>
      <c r="P28" s="24">
        <f t="shared" si="6"/>
        <v>-4.5950000000000006</v>
      </c>
      <c r="Q28" s="35">
        <v>2</v>
      </c>
      <c r="R28" s="6">
        <v>1</v>
      </c>
      <c r="S28" s="42">
        <f t="shared" si="7"/>
        <v>1</v>
      </c>
      <c r="T28" s="139">
        <f t="shared" si="8"/>
        <v>19.934999999999999</v>
      </c>
      <c r="U28" s="14">
        <v>36.1</v>
      </c>
      <c r="V28" s="24">
        <f t="shared" si="9"/>
        <v>-16.165000000000003</v>
      </c>
    </row>
    <row r="29" spans="1:22" x14ac:dyDescent="0.3">
      <c r="A29" s="90" t="s">
        <v>62</v>
      </c>
      <c r="B29" s="64">
        <v>744</v>
      </c>
      <c r="C29" s="65">
        <v>136</v>
      </c>
      <c r="D29" s="133">
        <f t="shared" si="0"/>
        <v>0.18279569892473119</v>
      </c>
      <c r="E29" s="58">
        <v>18.54</v>
      </c>
      <c r="F29" s="59">
        <v>7.93</v>
      </c>
      <c r="G29" s="38">
        <f t="shared" si="1"/>
        <v>10.61</v>
      </c>
      <c r="H29" s="135">
        <f t="shared" si="2"/>
        <v>0.1363235294117647</v>
      </c>
      <c r="I29" s="12">
        <v>0.11328571428571428</v>
      </c>
      <c r="J29" s="40">
        <f t="shared" si="3"/>
        <v>2.3037815126050423E-2</v>
      </c>
      <c r="K29" s="35">
        <v>4</v>
      </c>
      <c r="L29" s="6">
        <v>0</v>
      </c>
      <c r="M29" s="42">
        <f t="shared" si="4"/>
        <v>4</v>
      </c>
      <c r="N29" s="139">
        <f t="shared" si="5"/>
        <v>4.6349999999999998</v>
      </c>
      <c r="O29" s="14">
        <v>0</v>
      </c>
      <c r="P29" s="24">
        <f t="shared" si="6"/>
        <v>4.6349999999999998</v>
      </c>
      <c r="Q29" s="35">
        <v>2</v>
      </c>
      <c r="R29" s="6">
        <v>0</v>
      </c>
      <c r="S29" s="42">
        <f t="shared" si="7"/>
        <v>2</v>
      </c>
      <c r="T29" s="139">
        <f t="shared" si="8"/>
        <v>9.27</v>
      </c>
      <c r="U29" s="14">
        <v>0</v>
      </c>
      <c r="V29" s="24">
        <f t="shared" si="9"/>
        <v>9.27</v>
      </c>
    </row>
    <row r="30" spans="1:22" x14ac:dyDescent="0.3">
      <c r="A30" s="90" t="s">
        <v>51</v>
      </c>
      <c r="B30" s="64">
        <v>678</v>
      </c>
      <c r="C30" s="65">
        <v>193</v>
      </c>
      <c r="D30" s="133">
        <f t="shared" si="0"/>
        <v>0.28466076696165193</v>
      </c>
      <c r="E30" s="58">
        <v>33.67</v>
      </c>
      <c r="F30" s="59">
        <v>32.799999999999997</v>
      </c>
      <c r="G30" s="38">
        <f t="shared" si="1"/>
        <v>0.87000000000000455</v>
      </c>
      <c r="H30" s="135">
        <f t="shared" si="2"/>
        <v>0.1744559585492228</v>
      </c>
      <c r="I30" s="12">
        <v>0.17083333333333331</v>
      </c>
      <c r="J30" s="40">
        <f t="shared" si="3"/>
        <v>3.6226252158894912E-3</v>
      </c>
      <c r="K30" s="35">
        <v>4</v>
      </c>
      <c r="L30" s="6">
        <v>3</v>
      </c>
      <c r="M30" s="42">
        <f t="shared" si="4"/>
        <v>1</v>
      </c>
      <c r="N30" s="139">
        <f t="shared" si="5"/>
        <v>8.4175000000000004</v>
      </c>
      <c r="O30" s="14">
        <v>10.933333333333332</v>
      </c>
      <c r="P30" s="24">
        <f t="shared" si="6"/>
        <v>-2.5158333333333314</v>
      </c>
      <c r="Q30" s="35">
        <v>4</v>
      </c>
      <c r="R30" s="6">
        <v>1</v>
      </c>
      <c r="S30" s="42">
        <f t="shared" si="7"/>
        <v>3</v>
      </c>
      <c r="T30" s="139">
        <f t="shared" si="8"/>
        <v>8.4175000000000004</v>
      </c>
      <c r="U30" s="14">
        <v>32.799999999999997</v>
      </c>
      <c r="V30" s="24">
        <f t="shared" si="9"/>
        <v>-24.382499999999997</v>
      </c>
    </row>
    <row r="31" spans="1:22" x14ac:dyDescent="0.3">
      <c r="A31" s="90" t="s">
        <v>55</v>
      </c>
      <c r="B31" s="64">
        <v>668</v>
      </c>
      <c r="C31" s="65">
        <v>103</v>
      </c>
      <c r="D31" s="133">
        <f t="shared" si="0"/>
        <v>0.15419161676646706</v>
      </c>
      <c r="E31" s="58">
        <v>26.36</v>
      </c>
      <c r="F31" s="59">
        <v>25.69</v>
      </c>
      <c r="G31" s="38">
        <f t="shared" si="1"/>
        <v>0.66999999999999815</v>
      </c>
      <c r="H31" s="135">
        <f t="shared" si="2"/>
        <v>0.25592233009708737</v>
      </c>
      <c r="I31" s="12">
        <v>0.24466666666666667</v>
      </c>
      <c r="J31" s="40">
        <f t="shared" si="3"/>
        <v>1.1255663430420698E-2</v>
      </c>
      <c r="K31" s="35">
        <v>9</v>
      </c>
      <c r="L31" s="6">
        <v>4</v>
      </c>
      <c r="M31" s="42">
        <f t="shared" si="4"/>
        <v>5</v>
      </c>
      <c r="N31" s="139">
        <f t="shared" si="5"/>
        <v>2.9288888888888889</v>
      </c>
      <c r="O31" s="14">
        <v>6.4225000000000003</v>
      </c>
      <c r="P31" s="24">
        <f t="shared" si="6"/>
        <v>-3.4936111111111114</v>
      </c>
      <c r="Q31" s="35">
        <v>3</v>
      </c>
      <c r="R31" s="6">
        <v>2</v>
      </c>
      <c r="S31" s="42">
        <f t="shared" si="7"/>
        <v>1</v>
      </c>
      <c r="T31" s="139">
        <f t="shared" si="8"/>
        <v>8.7866666666666671</v>
      </c>
      <c r="U31" s="14">
        <v>12.845000000000001</v>
      </c>
      <c r="V31" s="24">
        <f t="shared" si="9"/>
        <v>-4.0583333333333336</v>
      </c>
    </row>
    <row r="32" spans="1:22" x14ac:dyDescent="0.3">
      <c r="A32" s="90" t="s">
        <v>58</v>
      </c>
      <c r="B32" s="64">
        <v>662</v>
      </c>
      <c r="C32" s="65">
        <v>72</v>
      </c>
      <c r="D32" s="133">
        <f t="shared" si="0"/>
        <v>0.10876132930513595</v>
      </c>
      <c r="E32" s="58">
        <v>19.05</v>
      </c>
      <c r="F32" s="59">
        <v>14.64</v>
      </c>
      <c r="G32" s="38">
        <f t="shared" si="1"/>
        <v>4.41</v>
      </c>
      <c r="H32" s="135">
        <f t="shared" si="2"/>
        <v>0.26458333333333334</v>
      </c>
      <c r="I32" s="12">
        <v>0.26618181818181819</v>
      </c>
      <c r="J32" s="40">
        <f t="shared" si="3"/>
        <v>-1.5984848484848491E-3</v>
      </c>
      <c r="K32" s="35">
        <v>3</v>
      </c>
      <c r="L32" s="6">
        <v>1</v>
      </c>
      <c r="M32" s="42">
        <f t="shared" si="4"/>
        <v>2</v>
      </c>
      <c r="N32" s="139">
        <f t="shared" si="5"/>
        <v>6.3500000000000005</v>
      </c>
      <c r="O32" s="14">
        <v>14.64</v>
      </c>
      <c r="P32" s="24">
        <f t="shared" si="6"/>
        <v>-8.2899999999999991</v>
      </c>
      <c r="Q32" s="35">
        <v>1</v>
      </c>
      <c r="R32" s="6">
        <v>0</v>
      </c>
      <c r="S32" s="42">
        <f t="shared" si="7"/>
        <v>1</v>
      </c>
      <c r="T32" s="139">
        <f t="shared" si="8"/>
        <v>19.05</v>
      </c>
      <c r="U32" s="14">
        <v>0</v>
      </c>
      <c r="V32" s="24">
        <f t="shared" si="9"/>
        <v>19.05</v>
      </c>
    </row>
    <row r="33" spans="1:22" x14ac:dyDescent="0.3">
      <c r="A33" s="90" t="s">
        <v>56</v>
      </c>
      <c r="B33" s="64">
        <v>617</v>
      </c>
      <c r="C33" s="65">
        <v>76</v>
      </c>
      <c r="D33" s="133">
        <f t="shared" si="0"/>
        <v>0.12317666126418152</v>
      </c>
      <c r="E33" s="58">
        <v>24.58</v>
      </c>
      <c r="F33" s="59">
        <v>41.48</v>
      </c>
      <c r="G33" s="38">
        <f t="shared" si="1"/>
        <v>-16.899999999999999</v>
      </c>
      <c r="H33" s="135">
        <f t="shared" si="2"/>
        <v>0.32342105263157894</v>
      </c>
      <c r="I33" s="12">
        <v>0.31664122137404577</v>
      </c>
      <c r="J33" s="40">
        <f t="shared" si="3"/>
        <v>6.7798312575331754E-3</v>
      </c>
      <c r="K33" s="35">
        <v>2</v>
      </c>
      <c r="L33" s="6">
        <v>3</v>
      </c>
      <c r="M33" s="42">
        <f t="shared" si="4"/>
        <v>-1</v>
      </c>
      <c r="N33" s="139">
        <f t="shared" si="5"/>
        <v>12.29</v>
      </c>
      <c r="O33" s="14">
        <v>13.826666666666666</v>
      </c>
      <c r="P33" s="24">
        <f t="shared" si="6"/>
        <v>-1.5366666666666671</v>
      </c>
      <c r="Q33" s="35">
        <v>2</v>
      </c>
      <c r="R33" s="6">
        <v>2</v>
      </c>
      <c r="S33" s="42">
        <f t="shared" si="7"/>
        <v>0</v>
      </c>
      <c r="T33" s="139">
        <f t="shared" si="8"/>
        <v>12.29</v>
      </c>
      <c r="U33" s="14">
        <v>20.74</v>
      </c>
      <c r="V33" s="24">
        <f t="shared" si="9"/>
        <v>-8.4499999999999993</v>
      </c>
    </row>
    <row r="34" spans="1:22" x14ac:dyDescent="0.3">
      <c r="A34" s="90" t="s">
        <v>59</v>
      </c>
      <c r="B34" s="64">
        <v>600</v>
      </c>
      <c r="C34" s="65">
        <v>118</v>
      </c>
      <c r="D34" s="133">
        <f t="shared" si="0"/>
        <v>0.19666666666666666</v>
      </c>
      <c r="E34" s="58">
        <v>20.5</v>
      </c>
      <c r="F34" s="59">
        <v>27</v>
      </c>
      <c r="G34" s="38">
        <f t="shared" si="1"/>
        <v>-6.5</v>
      </c>
      <c r="H34" s="135">
        <f t="shared" si="2"/>
        <v>0.17372881355932204</v>
      </c>
      <c r="I34" s="12">
        <v>0.19014084507042253</v>
      </c>
      <c r="J34" s="40">
        <f t="shared" si="3"/>
        <v>-1.6412031511100489E-2</v>
      </c>
      <c r="K34" s="35">
        <v>5</v>
      </c>
      <c r="L34" s="6">
        <v>5</v>
      </c>
      <c r="M34" s="42">
        <f t="shared" si="4"/>
        <v>0</v>
      </c>
      <c r="N34" s="139">
        <f t="shared" si="5"/>
        <v>4.0999999999999996</v>
      </c>
      <c r="O34" s="14">
        <v>5.4</v>
      </c>
      <c r="P34" s="24">
        <f t="shared" si="6"/>
        <v>-1.3000000000000007</v>
      </c>
      <c r="Q34" s="35">
        <v>1</v>
      </c>
      <c r="R34" s="6">
        <v>2</v>
      </c>
      <c r="S34" s="42">
        <f t="shared" si="7"/>
        <v>-1</v>
      </c>
      <c r="T34" s="139">
        <f t="shared" si="8"/>
        <v>20.5</v>
      </c>
      <c r="U34" s="14">
        <v>13.5</v>
      </c>
      <c r="V34" s="24">
        <f t="shared" si="9"/>
        <v>7</v>
      </c>
    </row>
    <row r="35" spans="1:22" x14ac:dyDescent="0.3">
      <c r="A35" s="90" t="s">
        <v>63</v>
      </c>
      <c r="B35" s="64">
        <v>598</v>
      </c>
      <c r="C35" s="65">
        <v>101</v>
      </c>
      <c r="D35" s="133">
        <f t="shared" si="0"/>
        <v>0.16889632107023411</v>
      </c>
      <c r="E35" s="58">
        <v>11.64</v>
      </c>
      <c r="F35" s="59">
        <v>10.9</v>
      </c>
      <c r="G35" s="38">
        <f t="shared" si="1"/>
        <v>0.74000000000000021</v>
      </c>
      <c r="H35" s="135">
        <f t="shared" si="2"/>
        <v>0.11524752475247525</v>
      </c>
      <c r="I35" s="12">
        <v>9.9090909090909091E-2</v>
      </c>
      <c r="J35" s="40">
        <f t="shared" si="3"/>
        <v>1.6156615661566162E-2</v>
      </c>
      <c r="K35" s="35">
        <v>5</v>
      </c>
      <c r="L35" s="6">
        <v>1</v>
      </c>
      <c r="M35" s="42">
        <f t="shared" si="4"/>
        <v>4</v>
      </c>
      <c r="N35" s="139">
        <f t="shared" si="5"/>
        <v>2.3280000000000003</v>
      </c>
      <c r="O35" s="14">
        <v>10.9</v>
      </c>
      <c r="P35" s="24">
        <f t="shared" si="6"/>
        <v>-8.5719999999999992</v>
      </c>
      <c r="Q35" s="35">
        <v>1</v>
      </c>
      <c r="R35" s="6">
        <v>1</v>
      </c>
      <c r="S35" s="42">
        <f t="shared" si="7"/>
        <v>0</v>
      </c>
      <c r="T35" s="139">
        <f t="shared" si="8"/>
        <v>11.64</v>
      </c>
      <c r="U35" s="14">
        <v>10.9</v>
      </c>
      <c r="V35" s="24">
        <f t="shared" si="9"/>
        <v>0.74000000000000021</v>
      </c>
    </row>
    <row r="36" spans="1:22" x14ac:dyDescent="0.3">
      <c r="A36" s="90" t="s">
        <v>69</v>
      </c>
      <c r="B36" s="64">
        <v>421</v>
      </c>
      <c r="C36" s="65">
        <v>97</v>
      </c>
      <c r="D36" s="133">
        <f t="shared" si="0"/>
        <v>0.23040380047505937</v>
      </c>
      <c r="E36" s="58">
        <v>2.65</v>
      </c>
      <c r="F36" s="59">
        <v>3.95</v>
      </c>
      <c r="G36" s="38">
        <f t="shared" si="1"/>
        <v>-1.3000000000000003</v>
      </c>
      <c r="H36" s="135">
        <f t="shared" si="2"/>
        <v>2.7319587628865979E-2</v>
      </c>
      <c r="I36" s="12">
        <v>3.319327731092437E-2</v>
      </c>
      <c r="J36" s="40">
        <f t="shared" si="3"/>
        <v>-5.8736896820583903E-3</v>
      </c>
      <c r="K36" s="35">
        <v>9</v>
      </c>
      <c r="L36" s="6">
        <v>15</v>
      </c>
      <c r="M36" s="42">
        <f t="shared" si="4"/>
        <v>-6</v>
      </c>
      <c r="N36" s="139">
        <f t="shared" si="5"/>
        <v>0.29444444444444445</v>
      </c>
      <c r="O36" s="14">
        <v>0.26333333333333336</v>
      </c>
      <c r="P36" s="24">
        <f t="shared" si="6"/>
        <v>3.1111111111111089E-2</v>
      </c>
      <c r="Q36" s="35">
        <v>1</v>
      </c>
      <c r="R36" s="6">
        <v>1</v>
      </c>
      <c r="S36" s="42">
        <f t="shared" si="7"/>
        <v>0</v>
      </c>
      <c r="T36" s="139">
        <f t="shared" si="8"/>
        <v>2.65</v>
      </c>
      <c r="U36" s="14">
        <v>3.95</v>
      </c>
      <c r="V36" s="24">
        <f t="shared" si="9"/>
        <v>-1.3000000000000003</v>
      </c>
    </row>
    <row r="37" spans="1:22" x14ac:dyDescent="0.3">
      <c r="A37" s="90" t="s">
        <v>67</v>
      </c>
      <c r="B37" s="64">
        <v>372</v>
      </c>
      <c r="C37" s="65">
        <v>4</v>
      </c>
      <c r="D37" s="133">
        <f t="shared" si="0"/>
        <v>1.0752688172043012E-2</v>
      </c>
      <c r="E37" s="58">
        <v>1.82</v>
      </c>
      <c r="F37" s="59">
        <v>12.43</v>
      </c>
      <c r="G37" s="38">
        <f t="shared" si="1"/>
        <v>-10.61</v>
      </c>
      <c r="H37" s="135">
        <f t="shared" si="2"/>
        <v>0.45500000000000002</v>
      </c>
      <c r="I37" s="12">
        <v>0.47807692307692307</v>
      </c>
      <c r="J37" s="40">
        <f t="shared" si="3"/>
        <v>-2.307692307692305E-2</v>
      </c>
      <c r="K37" s="35">
        <v>0</v>
      </c>
      <c r="L37" s="6">
        <v>0</v>
      </c>
      <c r="M37" s="42">
        <f t="shared" si="4"/>
        <v>0</v>
      </c>
      <c r="N37" s="139">
        <f t="shared" si="5"/>
        <v>0</v>
      </c>
      <c r="O37" s="14">
        <v>0</v>
      </c>
      <c r="P37" s="24">
        <f t="shared" si="6"/>
        <v>0</v>
      </c>
      <c r="Q37" s="35">
        <v>0</v>
      </c>
      <c r="R37" s="6">
        <v>0</v>
      </c>
      <c r="S37" s="42">
        <f t="shared" si="7"/>
        <v>0</v>
      </c>
      <c r="T37" s="139">
        <f t="shared" si="8"/>
        <v>0</v>
      </c>
      <c r="U37" s="14">
        <v>0</v>
      </c>
      <c r="V37" s="24">
        <f t="shared" si="9"/>
        <v>0</v>
      </c>
    </row>
    <row r="38" spans="1:22" x14ac:dyDescent="0.3">
      <c r="A38" s="90" t="s">
        <v>64</v>
      </c>
      <c r="B38" s="64">
        <v>307</v>
      </c>
      <c r="C38" s="65">
        <v>61</v>
      </c>
      <c r="D38" s="133">
        <f t="shared" si="0"/>
        <v>0.1986970684039088</v>
      </c>
      <c r="E38" s="58">
        <v>6.73</v>
      </c>
      <c r="F38" s="59">
        <v>5.45</v>
      </c>
      <c r="G38" s="38">
        <f t="shared" si="1"/>
        <v>1.2800000000000002</v>
      </c>
      <c r="H38" s="135">
        <f t="shared" si="2"/>
        <v>0.11032786885245903</v>
      </c>
      <c r="I38" s="12">
        <v>9.5614035087719304E-2</v>
      </c>
      <c r="J38" s="40">
        <f t="shared" si="3"/>
        <v>1.4713833764739725E-2</v>
      </c>
      <c r="K38" s="35">
        <v>2</v>
      </c>
      <c r="L38" s="6">
        <v>1</v>
      </c>
      <c r="M38" s="42">
        <f t="shared" si="4"/>
        <v>1</v>
      </c>
      <c r="N38" s="139">
        <f t="shared" si="5"/>
        <v>3.3650000000000002</v>
      </c>
      <c r="O38" s="14">
        <v>5.45</v>
      </c>
      <c r="P38" s="24">
        <f t="shared" si="6"/>
        <v>-2.085</v>
      </c>
      <c r="Q38" s="35">
        <v>2</v>
      </c>
      <c r="R38" s="6">
        <v>1</v>
      </c>
      <c r="S38" s="42">
        <f t="shared" si="7"/>
        <v>1</v>
      </c>
      <c r="T38" s="139">
        <f t="shared" si="8"/>
        <v>3.3650000000000002</v>
      </c>
      <c r="U38" s="14">
        <v>5.45</v>
      </c>
      <c r="V38" s="24">
        <f t="shared" si="9"/>
        <v>-2.085</v>
      </c>
    </row>
    <row r="39" spans="1:22" x14ac:dyDescent="0.3">
      <c r="A39" s="90" t="s">
        <v>65</v>
      </c>
      <c r="B39" s="64">
        <v>273</v>
      </c>
      <c r="C39" s="65">
        <v>42</v>
      </c>
      <c r="D39" s="133">
        <f t="shared" si="0"/>
        <v>0.15384615384615385</v>
      </c>
      <c r="E39" s="58">
        <v>5.22</v>
      </c>
      <c r="F39" s="59">
        <v>9.6</v>
      </c>
      <c r="G39" s="38">
        <f t="shared" si="1"/>
        <v>-4.38</v>
      </c>
      <c r="H39" s="135">
        <f t="shared" si="2"/>
        <v>0.12428571428571428</v>
      </c>
      <c r="I39" s="12">
        <v>0.14117647058823529</v>
      </c>
      <c r="J39" s="40">
        <f t="shared" si="3"/>
        <v>-1.6890756302521015E-2</v>
      </c>
      <c r="K39" s="35">
        <v>3</v>
      </c>
      <c r="L39" s="6">
        <v>2</v>
      </c>
      <c r="M39" s="42">
        <f t="shared" si="4"/>
        <v>1</v>
      </c>
      <c r="N39" s="139">
        <f t="shared" si="5"/>
        <v>1.74</v>
      </c>
      <c r="O39" s="14">
        <v>4.8</v>
      </c>
      <c r="P39" s="24">
        <f t="shared" si="6"/>
        <v>-3.0599999999999996</v>
      </c>
      <c r="Q39" s="35">
        <v>0</v>
      </c>
      <c r="R39" s="6">
        <v>0</v>
      </c>
      <c r="S39" s="42">
        <f t="shared" si="7"/>
        <v>0</v>
      </c>
      <c r="T39" s="139">
        <f t="shared" si="8"/>
        <v>0</v>
      </c>
      <c r="U39" s="14">
        <v>0</v>
      </c>
      <c r="V39" s="24">
        <f t="shared" si="9"/>
        <v>0</v>
      </c>
    </row>
    <row r="40" spans="1:22" x14ac:dyDescent="0.3">
      <c r="A40" s="91" t="s">
        <v>66</v>
      </c>
      <c r="B40" s="64">
        <v>245</v>
      </c>
      <c r="C40" s="65">
        <v>41</v>
      </c>
      <c r="D40" s="133">
        <f t="shared" si="0"/>
        <v>0.16734693877551021</v>
      </c>
      <c r="E40" s="58">
        <v>4.09</v>
      </c>
      <c r="F40" s="59">
        <v>5.59</v>
      </c>
      <c r="G40" s="38">
        <f t="shared" si="1"/>
        <v>-1.5</v>
      </c>
      <c r="H40" s="135">
        <f t="shared" si="2"/>
        <v>9.9756097560975601E-2</v>
      </c>
      <c r="I40" s="12">
        <v>9.8070175438596488E-2</v>
      </c>
      <c r="J40" s="40">
        <f t="shared" si="3"/>
        <v>1.6859221223791132E-3</v>
      </c>
      <c r="K40" s="35">
        <v>1</v>
      </c>
      <c r="L40" s="6">
        <v>0</v>
      </c>
      <c r="M40" s="42">
        <f t="shared" si="4"/>
        <v>1</v>
      </c>
      <c r="N40" s="139">
        <f t="shared" si="5"/>
        <v>4.09</v>
      </c>
      <c r="O40" s="14">
        <v>0</v>
      </c>
      <c r="P40" s="24">
        <f t="shared" si="6"/>
        <v>4.09</v>
      </c>
      <c r="Q40" s="35">
        <v>0</v>
      </c>
      <c r="R40" s="6">
        <v>0</v>
      </c>
      <c r="S40" s="42">
        <f t="shared" si="7"/>
        <v>0</v>
      </c>
      <c r="T40" s="139">
        <f t="shared" si="8"/>
        <v>0</v>
      </c>
      <c r="U40" s="14">
        <v>0</v>
      </c>
      <c r="V40" s="24">
        <f t="shared" si="9"/>
        <v>0</v>
      </c>
    </row>
    <row r="41" spans="1:22" x14ac:dyDescent="0.3">
      <c r="A41" s="91" t="s">
        <v>68</v>
      </c>
      <c r="B41" s="64">
        <v>210</v>
      </c>
      <c r="C41" s="65">
        <v>39</v>
      </c>
      <c r="D41" s="133">
        <f t="shared" si="0"/>
        <v>0.18571428571428572</v>
      </c>
      <c r="E41" s="58">
        <v>4.05</v>
      </c>
      <c r="F41" s="59">
        <v>4.28</v>
      </c>
      <c r="G41" s="38">
        <f t="shared" si="1"/>
        <v>-0.23000000000000043</v>
      </c>
      <c r="H41" s="135">
        <f t="shared" si="2"/>
        <v>0.10384615384615384</v>
      </c>
      <c r="I41" s="12">
        <v>0.11888888888888889</v>
      </c>
      <c r="J41" s="40">
        <f t="shared" si="3"/>
        <v>-1.5042735042735053E-2</v>
      </c>
      <c r="K41" s="35">
        <v>2</v>
      </c>
      <c r="L41" s="6">
        <v>0</v>
      </c>
      <c r="M41" s="42">
        <f t="shared" si="4"/>
        <v>2</v>
      </c>
      <c r="N41" s="139">
        <f t="shared" si="5"/>
        <v>2.0249999999999999</v>
      </c>
      <c r="O41" s="14">
        <v>0</v>
      </c>
      <c r="P41" s="24">
        <f t="shared" si="6"/>
        <v>2.0249999999999999</v>
      </c>
      <c r="Q41" s="35">
        <v>1</v>
      </c>
      <c r="R41" s="6">
        <v>0</v>
      </c>
      <c r="S41" s="42">
        <f t="shared" si="7"/>
        <v>1</v>
      </c>
      <c r="T41" s="139">
        <f t="shared" si="8"/>
        <v>4.05</v>
      </c>
      <c r="U41" s="14">
        <v>0</v>
      </c>
      <c r="V41" s="24">
        <f t="shared" si="9"/>
        <v>4.05</v>
      </c>
    </row>
    <row r="42" spans="1:22" x14ac:dyDescent="0.3">
      <c r="A42" s="91" t="s">
        <v>70</v>
      </c>
      <c r="B42" s="64">
        <v>142</v>
      </c>
      <c r="C42" s="65">
        <v>38</v>
      </c>
      <c r="D42" s="133">
        <f t="shared" si="0"/>
        <v>0.26760563380281688</v>
      </c>
      <c r="E42" s="58">
        <v>1.01</v>
      </c>
      <c r="F42" s="59">
        <v>1.57</v>
      </c>
      <c r="G42" s="38">
        <f t="shared" si="1"/>
        <v>-0.56000000000000005</v>
      </c>
      <c r="H42" s="135">
        <f t="shared" si="2"/>
        <v>2.6578947368421053E-2</v>
      </c>
      <c r="I42" s="12">
        <v>3.8292682926829268E-2</v>
      </c>
      <c r="J42" s="40">
        <f t="shared" si="3"/>
        <v>-1.1713735558408215E-2</v>
      </c>
      <c r="K42" s="35">
        <v>0</v>
      </c>
      <c r="L42" s="6">
        <v>2</v>
      </c>
      <c r="M42" s="42">
        <f t="shared" si="4"/>
        <v>-2</v>
      </c>
      <c r="N42" s="139">
        <f t="shared" si="5"/>
        <v>0</v>
      </c>
      <c r="O42" s="14">
        <v>0.78500000000000003</v>
      </c>
      <c r="P42" s="24">
        <f t="shared" si="6"/>
        <v>-0.78500000000000003</v>
      </c>
      <c r="Q42" s="35">
        <v>0</v>
      </c>
      <c r="R42" s="6">
        <v>1</v>
      </c>
      <c r="S42" s="42">
        <f t="shared" si="7"/>
        <v>-1</v>
      </c>
      <c r="T42" s="139">
        <f t="shared" si="8"/>
        <v>0</v>
      </c>
      <c r="U42" s="14">
        <v>1.57</v>
      </c>
      <c r="V42" s="24">
        <f t="shared" si="9"/>
        <v>-1.57</v>
      </c>
    </row>
    <row r="43" spans="1:22" ht="15" thickBot="1" x14ac:dyDescent="0.35">
      <c r="A43" s="92" t="s">
        <v>71</v>
      </c>
      <c r="B43" s="66">
        <v>48</v>
      </c>
      <c r="C43" s="67">
        <v>1</v>
      </c>
      <c r="D43" s="134">
        <f t="shared" si="0"/>
        <v>2.0833333333333332E-2</v>
      </c>
      <c r="E43" s="60">
        <v>0.5</v>
      </c>
      <c r="F43" s="61">
        <v>4.4000000000000004</v>
      </c>
      <c r="G43" s="39">
        <f t="shared" si="1"/>
        <v>-3.9000000000000004</v>
      </c>
      <c r="H43" s="136">
        <f t="shared" si="2"/>
        <v>0.5</v>
      </c>
      <c r="I43" s="27">
        <v>0.44000000000000006</v>
      </c>
      <c r="J43" s="41">
        <f t="shared" si="3"/>
        <v>5.9999999999999942E-2</v>
      </c>
      <c r="K43" s="36">
        <v>0</v>
      </c>
      <c r="L43" s="28">
        <v>0</v>
      </c>
      <c r="M43" s="43">
        <f t="shared" si="4"/>
        <v>0</v>
      </c>
      <c r="N43" s="140">
        <f t="shared" si="5"/>
        <v>0</v>
      </c>
      <c r="O43" s="30">
        <v>0</v>
      </c>
      <c r="P43" s="31">
        <f t="shared" si="6"/>
        <v>0</v>
      </c>
      <c r="Q43" s="36">
        <v>0</v>
      </c>
      <c r="R43" s="28">
        <v>0</v>
      </c>
      <c r="S43" s="43">
        <f t="shared" si="7"/>
        <v>0</v>
      </c>
      <c r="T43" s="140">
        <f t="shared" si="8"/>
        <v>0</v>
      </c>
      <c r="U43" s="30">
        <v>0</v>
      </c>
      <c r="V43" s="31">
        <f t="shared" si="9"/>
        <v>0</v>
      </c>
    </row>
    <row r="44" spans="1:22" ht="8.25" customHeight="1" thickBot="1" x14ac:dyDescent="0.35">
      <c r="B44" s="46"/>
      <c r="C44" s="46"/>
      <c r="E44" s="48"/>
    </row>
    <row r="45" spans="1:22" ht="17.25" customHeight="1" thickBot="1" x14ac:dyDescent="0.35">
      <c r="A45" s="7" t="s">
        <v>6</v>
      </c>
      <c r="B45" s="47">
        <f>SUM(B2:B43)</f>
        <v>219316</v>
      </c>
      <c r="C45" s="47">
        <f>SUM(C2:C43)</f>
        <v>31154</v>
      </c>
      <c r="D45" s="8">
        <f>C45/B45</f>
        <v>0.14205073957212425</v>
      </c>
      <c r="E45" s="49">
        <f>SUM(E2:E43)</f>
        <v>9629.2099999999991</v>
      </c>
      <c r="F45" s="16">
        <f>SUM(F2:F43)</f>
        <v>10292.51</v>
      </c>
      <c r="G45" s="15">
        <f>SUM(G2:G43)</f>
        <v>-663.30000000000041</v>
      </c>
      <c r="H45" s="16">
        <f>E45/C45</f>
        <v>0.30908422674455927</v>
      </c>
      <c r="I45" s="16">
        <v>0.30422410735398442</v>
      </c>
      <c r="J45" s="73">
        <f t="shared" ref="J45" si="10">H45-I45</f>
        <v>4.8601193905748463E-3</v>
      </c>
      <c r="K45" s="5">
        <f>SUM(K2:K43)</f>
        <v>7205</v>
      </c>
      <c r="L45" s="5">
        <f>SUM(L2:L43)</f>
        <v>6216</v>
      </c>
      <c r="M45" s="5">
        <f>SUM(M2:M43)</f>
        <v>989</v>
      </c>
      <c r="N45" s="16">
        <f>E45/K45</f>
        <v>1.3364621790423317</v>
      </c>
      <c r="O45" s="16">
        <f>F45/L45</f>
        <v>1.6558092020592021</v>
      </c>
      <c r="P45" s="32">
        <f>N45-O45</f>
        <v>-0.31934702301687046</v>
      </c>
      <c r="Q45" s="5">
        <f>SUM(Q2:Q43)</f>
        <v>1005</v>
      </c>
      <c r="R45" s="5">
        <f>SUM(R2:R43)</f>
        <v>1127</v>
      </c>
      <c r="S45" s="5">
        <f>SUM(S2:S43)</f>
        <v>-122</v>
      </c>
      <c r="T45" s="16">
        <f>E45/Q45</f>
        <v>9.5813034825870638</v>
      </c>
      <c r="U45" s="32">
        <f>F45/R45</f>
        <v>9.1326619343389535</v>
      </c>
      <c r="V45" s="32">
        <f>T45-U45</f>
        <v>0.44864154824811031</v>
      </c>
    </row>
    <row r="46" spans="1:22" ht="15" hidden="1" thickBot="1" x14ac:dyDescent="0.35">
      <c r="A46" s="7" t="s">
        <v>7</v>
      </c>
      <c r="B46" s="45">
        <v>359518</v>
      </c>
      <c r="C46" s="5">
        <v>44362</v>
      </c>
      <c r="D46" s="8">
        <v>0.12339298727741031</v>
      </c>
      <c r="E46" s="9">
        <v>6466.2400000000007</v>
      </c>
      <c r="F46" s="9">
        <v>8074.9200000000037</v>
      </c>
      <c r="G46" s="9">
        <v>-1608.6800000000007</v>
      </c>
      <c r="H46" s="5">
        <v>915</v>
      </c>
      <c r="I46" s="5">
        <v>1073</v>
      </c>
      <c r="J46" s="5">
        <v>-158</v>
      </c>
      <c r="K46" s="5">
        <v>5103</v>
      </c>
      <c r="L46" s="5">
        <v>5385</v>
      </c>
      <c r="M46" s="5">
        <v>-282</v>
      </c>
      <c r="N46" s="10">
        <v>7.0669289617486344</v>
      </c>
      <c r="O46" s="10">
        <v>7.5255545200372822</v>
      </c>
      <c r="P46" s="10">
        <v>-0.45862555828864782</v>
      </c>
    </row>
    <row r="48" spans="1:22" x14ac:dyDescent="0.3">
      <c r="B48" s="46"/>
      <c r="G48" s="33"/>
    </row>
    <row r="49" spans="5:18" x14ac:dyDescent="0.3">
      <c r="E49" s="33"/>
      <c r="F49" s="33"/>
      <c r="G49" s="48"/>
    </row>
    <row r="50" spans="5:18" x14ac:dyDescent="0.3">
      <c r="O50" s="98"/>
    </row>
    <row r="53" spans="5:18" x14ac:dyDescent="0.3">
      <c r="R53" s="98"/>
    </row>
    <row r="67" spans="3:3" x14ac:dyDescent="0.3">
      <c r="C67" s="98"/>
    </row>
  </sheetData>
  <sortState ref="A2:V43">
    <sortCondition descending="1" ref="B2:B43"/>
  </sortState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4.4" x14ac:dyDescent="0.3"/>
  <cols>
    <col min="1" max="1" width="31" bestFit="1" customWidth="1"/>
    <col min="2" max="2" width="15" style="44" customWidth="1"/>
    <col min="3" max="3" width="8.5546875" customWidth="1"/>
    <col min="4" max="4" width="8.5546875" style="44" customWidth="1"/>
    <col min="5" max="5" width="9.109375" style="44"/>
    <col min="6" max="6" width="11.109375" style="44" bestFit="1" customWidth="1"/>
    <col min="7" max="7" width="17.5546875" style="44" customWidth="1"/>
    <col min="8" max="8" width="12.88671875" style="44" bestFit="1" customWidth="1"/>
    <col min="10" max="10" width="16.44140625" customWidth="1"/>
    <col min="13" max="13" width="11.6640625" bestFit="1" customWidth="1"/>
  </cols>
  <sheetData>
    <row r="1" spans="1:14" ht="21" thickBot="1" x14ac:dyDescent="0.35">
      <c r="A1" s="37" t="s">
        <v>0</v>
      </c>
      <c r="B1" s="50" t="s">
        <v>1</v>
      </c>
      <c r="C1" s="51" t="s">
        <v>2</v>
      </c>
      <c r="D1" s="70" t="s">
        <v>3</v>
      </c>
      <c r="E1" s="70" t="s">
        <v>21</v>
      </c>
      <c r="F1" s="50" t="s">
        <v>4</v>
      </c>
      <c r="G1" s="51" t="s">
        <v>5</v>
      </c>
      <c r="H1" s="52" t="s">
        <v>16</v>
      </c>
      <c r="I1" s="1" t="s">
        <v>8</v>
      </c>
      <c r="J1" s="2" t="s">
        <v>9</v>
      </c>
      <c r="K1" s="3" t="s">
        <v>16</v>
      </c>
      <c r="L1" s="1" t="s">
        <v>22</v>
      </c>
      <c r="M1" s="2" t="s">
        <v>23</v>
      </c>
      <c r="N1" s="3" t="s">
        <v>16</v>
      </c>
    </row>
    <row r="2" spans="1:14" x14ac:dyDescent="0.3">
      <c r="A2" s="68" t="s">
        <v>18</v>
      </c>
      <c r="B2" s="62">
        <v>1165612</v>
      </c>
      <c r="C2" s="63">
        <v>7247</v>
      </c>
      <c r="D2" s="74">
        <f>C2/B2</f>
        <v>6.2173347563340116E-3</v>
      </c>
      <c r="E2" s="105">
        <v>40</v>
      </c>
      <c r="F2" s="77">
        <v>101.65</v>
      </c>
      <c r="G2" s="83">
        <v>100.93</v>
      </c>
      <c r="H2" s="86">
        <f t="shared" ref="H2:H5" si="0">F2-G2</f>
        <v>0.71999999999999886</v>
      </c>
      <c r="I2" s="18">
        <f>F2/C2</f>
        <v>1.4026493721539949E-2</v>
      </c>
      <c r="J2" s="19">
        <v>1.2949704901206057E-2</v>
      </c>
      <c r="K2" s="53">
        <f t="shared" ref="K2:K5" si="1">I2-J2</f>
        <v>1.0767888203338915E-3</v>
      </c>
      <c r="L2" s="147">
        <f t="shared" ref="L2:L5" si="2">F2/E2</f>
        <v>2.5412500000000002</v>
      </c>
      <c r="M2" s="148">
        <v>1.9409615384615386</v>
      </c>
      <c r="N2" s="53">
        <f t="shared" ref="N2:N5" si="3">L2-M2</f>
        <v>0.6002884615384616</v>
      </c>
    </row>
    <row r="3" spans="1:14" x14ac:dyDescent="0.3">
      <c r="A3" s="102" t="s">
        <v>19</v>
      </c>
      <c r="B3" s="64">
        <v>499825</v>
      </c>
      <c r="C3" s="65">
        <v>7230</v>
      </c>
      <c r="D3" s="100">
        <f>C3/B3</f>
        <v>1.446506277197019E-2</v>
      </c>
      <c r="E3" s="123" t="s">
        <v>32</v>
      </c>
      <c r="F3" s="103">
        <v>103.55</v>
      </c>
      <c r="G3" s="101">
        <v>100.76</v>
      </c>
      <c r="H3" s="104">
        <f t="shared" si="0"/>
        <v>2.789999999999992</v>
      </c>
      <c r="I3" s="11">
        <f t="shared" ref="I3:I7" si="4">F3/C3</f>
        <v>1.4322268326417704E-2</v>
      </c>
      <c r="J3" s="12">
        <v>1.4332859174964439E-2</v>
      </c>
      <c r="K3" s="40">
        <f t="shared" si="1"/>
        <v>-1.0590848546734172E-5</v>
      </c>
      <c r="L3" s="149">
        <v>0</v>
      </c>
      <c r="M3" s="150">
        <v>0</v>
      </c>
      <c r="N3" s="119" t="s">
        <v>32</v>
      </c>
    </row>
    <row r="4" spans="1:14" x14ac:dyDescent="0.3">
      <c r="A4" s="102" t="s">
        <v>26</v>
      </c>
      <c r="B4" s="64">
        <v>87291</v>
      </c>
      <c r="C4" s="65">
        <v>806</v>
      </c>
      <c r="D4" s="100">
        <f>C4/B4</f>
        <v>9.2334834060785187E-3</v>
      </c>
      <c r="E4" s="65">
        <v>117</v>
      </c>
      <c r="F4" s="103">
        <v>105</v>
      </c>
      <c r="G4" s="101">
        <v>105</v>
      </c>
      <c r="H4" s="104">
        <f t="shared" si="0"/>
        <v>0</v>
      </c>
      <c r="I4" s="11">
        <f t="shared" si="4"/>
        <v>0.13027295285359802</v>
      </c>
      <c r="J4" s="12">
        <v>7.6419213973799124E-2</v>
      </c>
      <c r="K4" s="40">
        <f t="shared" si="1"/>
        <v>5.3853738879798899E-2</v>
      </c>
      <c r="L4" s="151">
        <f t="shared" si="2"/>
        <v>0.89743589743589747</v>
      </c>
      <c r="M4" s="152">
        <v>0.73943661971830987</v>
      </c>
      <c r="N4" s="40">
        <f t="shared" si="3"/>
        <v>0.15799927771758759</v>
      </c>
    </row>
    <row r="5" spans="1:14" ht="15" thickBot="1" x14ac:dyDescent="0.35">
      <c r="A5" s="69" t="s">
        <v>27</v>
      </c>
      <c r="B5" s="66">
        <v>97739</v>
      </c>
      <c r="C5" s="67">
        <v>404</v>
      </c>
      <c r="D5" s="75">
        <f>C5/B5</f>
        <v>4.1334574734752756E-3</v>
      </c>
      <c r="E5" s="67">
        <v>95</v>
      </c>
      <c r="F5" s="78">
        <v>105</v>
      </c>
      <c r="G5" s="84">
        <v>105</v>
      </c>
      <c r="H5" s="87">
        <f t="shared" si="0"/>
        <v>0</v>
      </c>
      <c r="I5" s="26">
        <f t="shared" si="4"/>
        <v>0.25990099009900991</v>
      </c>
      <c r="J5" s="27">
        <v>0.20547945205479451</v>
      </c>
      <c r="K5" s="41">
        <f t="shared" si="1"/>
        <v>5.4421538044215401E-2</v>
      </c>
      <c r="L5" s="153">
        <f t="shared" si="2"/>
        <v>1.1052631578947369</v>
      </c>
      <c r="M5" s="154">
        <v>0.81395348837209303</v>
      </c>
      <c r="N5" s="41">
        <f t="shared" si="3"/>
        <v>0.29130966952264392</v>
      </c>
    </row>
    <row r="6" spans="1:14" ht="8.25" customHeight="1" thickBot="1" x14ac:dyDescent="0.35">
      <c r="B6" s="46"/>
      <c r="C6" s="46"/>
      <c r="D6" s="46"/>
      <c r="F6" s="79"/>
    </row>
    <row r="7" spans="1:14" ht="17.25" customHeight="1" thickBot="1" x14ac:dyDescent="0.35">
      <c r="A7" s="7" t="s">
        <v>6</v>
      </c>
      <c r="B7" s="47">
        <f>SUM(B2:B5)</f>
        <v>1850467</v>
      </c>
      <c r="C7" s="47">
        <f>SUM(C2:C5)</f>
        <v>15687</v>
      </c>
      <c r="D7" s="93">
        <f>C7/B7</f>
        <v>8.4773195090752772E-3</v>
      </c>
      <c r="E7" s="47">
        <f>SUM(E2:E5)</f>
        <v>252</v>
      </c>
      <c r="F7" s="80">
        <f>SUM(F2:F5)</f>
        <v>415.2</v>
      </c>
      <c r="G7" s="85">
        <f>SUM(G2:G5)</f>
        <v>411.69</v>
      </c>
      <c r="H7" s="88">
        <f>SUM(H2:H3)</f>
        <v>3.5099999999999909</v>
      </c>
      <c r="I7" s="73">
        <f t="shared" si="4"/>
        <v>2.6467775865366226E-2</v>
      </c>
      <c r="J7" s="72">
        <v>0.08</v>
      </c>
      <c r="K7" s="71">
        <f>I7-J7</f>
        <v>-5.353222413463378E-2</v>
      </c>
      <c r="L7" s="94">
        <f>F7/E7</f>
        <v>1.6476190476190475</v>
      </c>
      <c r="M7" s="72">
        <f>G7/883</f>
        <v>0.46624009060022648</v>
      </c>
      <c r="N7" s="106">
        <f>L7-M7</f>
        <v>1.1813789570188211</v>
      </c>
    </row>
    <row r="8" spans="1:14" ht="15" hidden="1" thickBot="1" x14ac:dyDescent="0.35">
      <c r="A8" s="7" t="s">
        <v>7</v>
      </c>
      <c r="B8" s="45">
        <v>359518</v>
      </c>
      <c r="C8" s="5">
        <v>44362</v>
      </c>
      <c r="D8" s="45"/>
      <c r="E8" s="76">
        <v>0.12339298727741031</v>
      </c>
      <c r="F8" s="81">
        <v>6466.2400000000007</v>
      </c>
      <c r="G8" s="81">
        <v>8074.9200000000037</v>
      </c>
      <c r="H8" s="81">
        <v>-1608.6800000000007</v>
      </c>
    </row>
    <row r="10" spans="1:14" x14ac:dyDescent="0.3">
      <c r="F10" s="79"/>
      <c r="G10" s="82"/>
      <c r="H10" s="82"/>
    </row>
    <row r="11" spans="1:14" x14ac:dyDescent="0.3">
      <c r="C11" s="44"/>
      <c r="F11" s="82"/>
      <c r="G11" s="82"/>
    </row>
    <row r="12" spans="1:14" x14ac:dyDescent="0.3">
      <c r="B12"/>
      <c r="C12" s="95"/>
      <c r="D12" s="95"/>
      <c r="E12" s="99"/>
      <c r="F12" s="95"/>
      <c r="G12" s="48"/>
      <c r="H12" s="95"/>
      <c r="I12" s="95"/>
      <c r="J12" s="95"/>
    </row>
    <row r="13" spans="1:14" x14ac:dyDescent="0.3">
      <c r="B13"/>
      <c r="C13" s="95"/>
      <c r="D13" s="95"/>
      <c r="E13" s="99"/>
      <c r="F13" s="96"/>
      <c r="G13" s="48"/>
      <c r="H13" s="95"/>
      <c r="I13" s="95"/>
    </row>
    <row r="14" spans="1:14" x14ac:dyDescent="0.3">
      <c r="B14"/>
      <c r="D14"/>
      <c r="E14"/>
      <c r="F14" s="96"/>
      <c r="G14"/>
      <c r="H14"/>
    </row>
    <row r="15" spans="1:14" x14ac:dyDescent="0.3">
      <c r="B15"/>
      <c r="D15"/>
      <c r="E15"/>
      <c r="F15"/>
      <c r="G15"/>
      <c r="H15"/>
    </row>
    <row r="17" spans="2:9" x14ac:dyDescent="0.3">
      <c r="B17" s="95"/>
      <c r="C17" s="95"/>
      <c r="D17" s="99"/>
      <c r="E17" s="95"/>
      <c r="F17" s="95"/>
      <c r="G17" s="95"/>
      <c r="H17" s="95"/>
      <c r="I17" s="95"/>
    </row>
    <row r="18" spans="2:9" x14ac:dyDescent="0.3">
      <c r="B18" s="95"/>
      <c r="C18" s="95"/>
      <c r="D18" s="99"/>
      <c r="E18" s="95"/>
      <c r="F18" s="95"/>
      <c r="G18" s="95"/>
      <c r="H18" s="95"/>
      <c r="I18" s="95"/>
    </row>
    <row r="19" spans="2:9" x14ac:dyDescent="0.3">
      <c r="B19"/>
      <c r="D19" s="99"/>
      <c r="E19" s="96"/>
      <c r="F19"/>
      <c r="G19"/>
      <c r="H19"/>
    </row>
    <row r="20" spans="2:9" x14ac:dyDescent="0.3">
      <c r="B20" s="95"/>
      <c r="C20" s="95"/>
      <c r="D20" s="99"/>
      <c r="E20" s="95"/>
      <c r="F20" s="95"/>
      <c r="G20" s="95"/>
      <c r="H20" s="95"/>
      <c r="I20" s="95"/>
    </row>
  </sheetData>
  <pageMargins left="0.7" right="0.7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:E5"/>
    </sheetView>
  </sheetViews>
  <sheetFormatPr defaultRowHeight="14.4" x14ac:dyDescent="0.3"/>
  <cols>
    <col min="1" max="1" width="25.5546875" customWidth="1"/>
    <col min="2" max="2" width="12.88671875" style="44" customWidth="1"/>
    <col min="3" max="3" width="8" customWidth="1"/>
    <col min="4" max="4" width="8.5546875" style="44" customWidth="1"/>
    <col min="5" max="5" width="9.109375" style="44"/>
    <col min="6" max="6" width="11.109375" style="44" bestFit="1" customWidth="1"/>
    <col min="7" max="7" width="12.33203125" style="44" customWidth="1"/>
    <col min="8" max="8" width="9.109375" style="44" customWidth="1"/>
    <col min="10" max="10" width="10.33203125" customWidth="1"/>
    <col min="11" max="12" width="9.109375" style="44"/>
    <col min="13" max="13" width="8.33203125" style="44" customWidth="1"/>
    <col min="14" max="14" width="10.33203125" customWidth="1"/>
    <col min="16" max="16" width="11.5546875" customWidth="1"/>
    <col min="20" max="20" width="10.5546875" customWidth="1"/>
    <col min="21" max="21" width="10.5546875" bestFit="1" customWidth="1"/>
    <col min="22" max="22" width="12.109375" customWidth="1"/>
  </cols>
  <sheetData>
    <row r="1" spans="1:22" ht="31.2" thickBot="1" x14ac:dyDescent="0.35">
      <c r="A1" s="97" t="s">
        <v>0</v>
      </c>
      <c r="B1" s="50" t="s">
        <v>1</v>
      </c>
      <c r="C1" s="51" t="s">
        <v>2</v>
      </c>
      <c r="D1" s="52" t="s">
        <v>3</v>
      </c>
      <c r="E1" s="1" t="s">
        <v>4</v>
      </c>
      <c r="F1" s="2" t="s">
        <v>5</v>
      </c>
      <c r="G1" s="3" t="s">
        <v>16</v>
      </c>
      <c r="H1" s="1" t="s">
        <v>8</v>
      </c>
      <c r="I1" s="2" t="s">
        <v>9</v>
      </c>
      <c r="J1" s="3" t="s">
        <v>16</v>
      </c>
      <c r="K1" s="1" t="s">
        <v>11</v>
      </c>
      <c r="L1" s="2" t="s">
        <v>10</v>
      </c>
      <c r="M1" s="3" t="s">
        <v>16</v>
      </c>
      <c r="N1" s="1" t="s">
        <v>12</v>
      </c>
      <c r="O1" s="2" t="s">
        <v>13</v>
      </c>
      <c r="P1" s="3" t="s">
        <v>16</v>
      </c>
      <c r="Q1" s="1" t="s">
        <v>14</v>
      </c>
      <c r="R1" s="2" t="s">
        <v>10</v>
      </c>
      <c r="S1" s="3" t="s">
        <v>16</v>
      </c>
      <c r="T1" s="1" t="s">
        <v>15</v>
      </c>
      <c r="U1" s="2" t="s">
        <v>20</v>
      </c>
      <c r="V1" s="3" t="s">
        <v>16</v>
      </c>
    </row>
    <row r="2" spans="1:22" x14ac:dyDescent="0.3">
      <c r="A2" s="108" t="s">
        <v>30</v>
      </c>
      <c r="B2" s="62">
        <v>662949</v>
      </c>
      <c r="C2" s="63">
        <v>882</v>
      </c>
      <c r="D2" s="17">
        <f>C2/B2</f>
        <v>1.3304190820108335E-3</v>
      </c>
      <c r="E2" s="56">
        <v>210.65</v>
      </c>
      <c r="F2" s="57">
        <v>207.23</v>
      </c>
      <c r="G2" s="86">
        <f>E2-F2</f>
        <v>3.4200000000000159</v>
      </c>
      <c r="H2" s="18">
        <f>E2/C2</f>
        <v>0.23883219954648527</v>
      </c>
      <c r="I2" s="141">
        <v>0.24847721822541965</v>
      </c>
      <c r="J2" s="53">
        <f>H2-I2</f>
        <v>-9.6450186789343861E-3</v>
      </c>
      <c r="K2" s="112" t="e">
        <v>#VALUE!</v>
      </c>
      <c r="L2" s="144">
        <v>93</v>
      </c>
      <c r="M2" s="115" t="e">
        <f>K2-L2</f>
        <v>#VALUE!</v>
      </c>
      <c r="N2" s="21" t="e">
        <f>E2/K2</f>
        <v>#VALUE!</v>
      </c>
      <c r="O2" s="120">
        <v>2.2282795698924729</v>
      </c>
      <c r="P2" s="23" t="e">
        <f>N2-O2</f>
        <v>#VALUE!</v>
      </c>
      <c r="Q2" s="34" t="e">
        <v>#VALUE!</v>
      </c>
      <c r="R2" s="20">
        <v>27</v>
      </c>
      <c r="S2" s="54" t="e">
        <f>Q2-R2</f>
        <v>#VALUE!</v>
      </c>
      <c r="T2" s="21" t="e">
        <f>E2/Q2</f>
        <v>#VALUE!</v>
      </c>
      <c r="U2" s="22">
        <v>7.6751851851851844</v>
      </c>
      <c r="V2" s="23" t="e">
        <f>T2-U2</f>
        <v>#VALUE!</v>
      </c>
    </row>
    <row r="3" spans="1:22" x14ac:dyDescent="0.3">
      <c r="A3" s="107" t="s">
        <v>29</v>
      </c>
      <c r="B3" s="64">
        <v>252096</v>
      </c>
      <c r="C3" s="65">
        <v>332</v>
      </c>
      <c r="D3" s="4">
        <f>C3/B3</f>
        <v>1.3169586189388169E-3</v>
      </c>
      <c r="E3" s="58">
        <v>69.510000000000005</v>
      </c>
      <c r="F3" s="59">
        <v>70.959999999999994</v>
      </c>
      <c r="G3" s="104">
        <f>E3-F3</f>
        <v>-1.4499999999999886</v>
      </c>
      <c r="H3" s="11">
        <f>E3/C3</f>
        <v>0.2093674698795181</v>
      </c>
      <c r="I3" s="142">
        <v>0.18872340425531914</v>
      </c>
      <c r="J3" s="40">
        <f>H3-I3</f>
        <v>2.064406562419896E-2</v>
      </c>
      <c r="K3" s="113" t="e">
        <v>#VALUE!</v>
      </c>
      <c r="L3" s="145">
        <v>4</v>
      </c>
      <c r="M3" s="116" t="e">
        <f>K3-L3</f>
        <v>#VALUE!</v>
      </c>
      <c r="N3" s="13" t="e">
        <f>E3/K3</f>
        <v>#VALUE!</v>
      </c>
      <c r="O3" s="121">
        <v>17.739999999999998</v>
      </c>
      <c r="P3" s="24" t="e">
        <f>N3-O3</f>
        <v>#VALUE!</v>
      </c>
      <c r="Q3" s="35" t="e">
        <v>#VALUE!</v>
      </c>
      <c r="R3" s="6">
        <v>0</v>
      </c>
      <c r="S3" s="42" t="e">
        <f>Q3-R3</f>
        <v>#VALUE!</v>
      </c>
      <c r="T3" s="13" t="e">
        <f>E3/Q3</f>
        <v>#VALUE!</v>
      </c>
      <c r="U3" s="14" t="e">
        <v>#DIV/0!</v>
      </c>
      <c r="V3" s="24" t="e">
        <f>T3-U3</f>
        <v>#VALUE!</v>
      </c>
    </row>
    <row r="4" spans="1:22" x14ac:dyDescent="0.3">
      <c r="A4" s="107" t="s">
        <v>31</v>
      </c>
      <c r="B4" s="64">
        <v>239364</v>
      </c>
      <c r="C4" s="65">
        <v>333</v>
      </c>
      <c r="D4" s="4">
        <f>C4/B4</f>
        <v>1.3911866446082118E-3</v>
      </c>
      <c r="E4" s="58">
        <v>69.73</v>
      </c>
      <c r="F4" s="59">
        <v>70.650000000000006</v>
      </c>
      <c r="G4" s="104">
        <f>E4-F4</f>
        <v>-0.92000000000000171</v>
      </c>
      <c r="H4" s="11">
        <f>E4/C4</f>
        <v>0.20939939939939942</v>
      </c>
      <c r="I4" s="142">
        <v>0.20840707964601771</v>
      </c>
      <c r="J4" s="40">
        <f>H4-I4</f>
        <v>9.9231975338170963E-4</v>
      </c>
      <c r="K4" s="113" t="e">
        <v>#VALUE!</v>
      </c>
      <c r="L4" s="145">
        <v>2</v>
      </c>
      <c r="M4" s="116" t="e">
        <f>K4-L4</f>
        <v>#VALUE!</v>
      </c>
      <c r="N4" s="13" t="e">
        <f>E4/K4</f>
        <v>#VALUE!</v>
      </c>
      <c r="O4" s="121">
        <v>35.325000000000003</v>
      </c>
      <c r="P4" s="24" t="e">
        <f>N4-O4</f>
        <v>#VALUE!</v>
      </c>
      <c r="Q4" s="35" t="e">
        <v>#VALUE!</v>
      </c>
      <c r="R4" s="6">
        <v>0</v>
      </c>
      <c r="S4" s="42" t="e">
        <f>Q4-R4</f>
        <v>#VALUE!</v>
      </c>
      <c r="T4" s="13" t="e">
        <f>E4/Q4</f>
        <v>#VALUE!</v>
      </c>
      <c r="U4" s="14" t="e">
        <v>#DIV/0!</v>
      </c>
      <c r="V4" s="24" t="e">
        <f>T4-U4</f>
        <v>#VALUE!</v>
      </c>
    </row>
    <row r="5" spans="1:22" ht="15" thickBot="1" x14ac:dyDescent="0.35">
      <c r="A5" s="109" t="s">
        <v>28</v>
      </c>
      <c r="B5" s="66">
        <v>161556</v>
      </c>
      <c r="C5" s="67">
        <v>296</v>
      </c>
      <c r="D5" s="25">
        <f>C5/B5</f>
        <v>1.8321820297605785E-3</v>
      </c>
      <c r="E5" s="60">
        <v>70.38</v>
      </c>
      <c r="F5" s="61">
        <v>71.849999999999994</v>
      </c>
      <c r="G5" s="87">
        <f>E5-F5</f>
        <v>-1.4699999999999989</v>
      </c>
      <c r="H5" s="26">
        <f>E5/C5</f>
        <v>0.23777027027027026</v>
      </c>
      <c r="I5" s="143">
        <v>0.22453124999999999</v>
      </c>
      <c r="J5" s="41">
        <f>H5-I5</f>
        <v>1.3239020270270269E-2</v>
      </c>
      <c r="K5" s="114" t="e">
        <v>#VALUE!</v>
      </c>
      <c r="L5" s="146">
        <v>11</v>
      </c>
      <c r="M5" s="117" t="e">
        <f>K5-L5</f>
        <v>#VALUE!</v>
      </c>
      <c r="N5" s="29" t="e">
        <f>E5/K5</f>
        <v>#VALUE!</v>
      </c>
      <c r="O5" s="122">
        <v>6.5318181818181813</v>
      </c>
      <c r="P5" s="31" t="e">
        <f>N5-O5</f>
        <v>#VALUE!</v>
      </c>
      <c r="Q5" s="36" t="e">
        <v>#VALUE!</v>
      </c>
      <c r="R5" s="28">
        <v>0</v>
      </c>
      <c r="S5" s="43" t="e">
        <f>Q5-R5</f>
        <v>#VALUE!</v>
      </c>
      <c r="T5" s="29" t="e">
        <f>E5/Q5</f>
        <v>#VALUE!</v>
      </c>
      <c r="U5" s="30" t="e">
        <v>#DIV/0!</v>
      </c>
      <c r="V5" s="31" t="e">
        <f>T5-U5</f>
        <v>#VALUE!</v>
      </c>
    </row>
    <row r="6" spans="1:22" ht="8.25" customHeight="1" thickBot="1" x14ac:dyDescent="0.35">
      <c r="B6" s="46"/>
      <c r="C6" s="46"/>
      <c r="D6" s="46"/>
      <c r="F6" s="79"/>
    </row>
    <row r="7" spans="1:22" ht="17.25" customHeight="1" thickBot="1" x14ac:dyDescent="0.35">
      <c r="A7" s="7" t="s">
        <v>6</v>
      </c>
      <c r="B7" s="47">
        <f>SUM(B2:B5)</f>
        <v>1315965</v>
      </c>
      <c r="C7" s="47">
        <f>SUM(C2:C5)</f>
        <v>1843</v>
      </c>
      <c r="D7" s="93">
        <f>C7/B7</f>
        <v>1.4004931742105603E-3</v>
      </c>
      <c r="E7" s="110">
        <f>SUM(E2:E5)</f>
        <v>420.27000000000004</v>
      </c>
      <c r="F7" s="80">
        <f>SUM(F2:F5)</f>
        <v>420.69000000000005</v>
      </c>
      <c r="G7" s="85">
        <f>SUM(G2:G5)</f>
        <v>-0.41999999999997328</v>
      </c>
      <c r="H7" s="88">
        <f>E7/C7</f>
        <v>0.22803581117742813</v>
      </c>
      <c r="I7" s="73">
        <v>0.22508828250401286</v>
      </c>
      <c r="J7" s="111">
        <f>H7-I7</f>
        <v>2.9475286734152728E-3</v>
      </c>
      <c r="K7" s="47" t="e">
        <f>SUM(K2:K5)</f>
        <v>#VALUE!</v>
      </c>
      <c r="L7" s="47">
        <f>SUM(L2:L5)</f>
        <v>110</v>
      </c>
      <c r="M7" s="47" t="e">
        <f>K7-L7</f>
        <v>#VALUE!</v>
      </c>
      <c r="N7" s="88" t="e">
        <f>E7/K7</f>
        <v>#VALUE!</v>
      </c>
      <c r="O7" s="73">
        <f>F7/L7</f>
        <v>3.8244545454545458</v>
      </c>
      <c r="P7" s="72" t="e">
        <f>N7-O7</f>
        <v>#VALUE!</v>
      </c>
      <c r="Q7" s="47" t="e">
        <f>SUM(Q2:Q5)</f>
        <v>#VALUE!</v>
      </c>
      <c r="R7" s="47">
        <f>SUM(R2:R5)</f>
        <v>27</v>
      </c>
      <c r="S7" s="47" t="e">
        <f>Q7-R7</f>
        <v>#VALUE!</v>
      </c>
      <c r="T7" s="72" t="e">
        <f>E7/Q7</f>
        <v>#VALUE!</v>
      </c>
      <c r="U7" s="72">
        <f>F7/R7</f>
        <v>15.581111111111113</v>
      </c>
      <c r="V7" s="72" t="e">
        <f>T7-U7</f>
        <v>#VALUE!</v>
      </c>
    </row>
    <row r="8" spans="1:22" ht="15" hidden="1" thickBot="1" x14ac:dyDescent="0.35">
      <c r="A8" s="7" t="s">
        <v>7</v>
      </c>
      <c r="B8" s="45">
        <v>359518</v>
      </c>
      <c r="C8" s="5">
        <v>44362</v>
      </c>
      <c r="D8" s="45"/>
      <c r="E8" s="76">
        <v>0.12339298727741031</v>
      </c>
      <c r="F8" s="81">
        <v>6466.2400000000007</v>
      </c>
      <c r="G8" s="81">
        <v>8074.9200000000037</v>
      </c>
      <c r="H8" s="81">
        <v>-1608.6800000000007</v>
      </c>
    </row>
    <row r="10" spans="1:22" x14ac:dyDescent="0.3">
      <c r="F10" s="79"/>
      <c r="H10" s="82"/>
    </row>
    <row r="11" spans="1:22" x14ac:dyDescent="0.3">
      <c r="B11"/>
      <c r="D11"/>
      <c r="E11"/>
      <c r="F11"/>
      <c r="H11"/>
    </row>
    <row r="12" spans="1:22" x14ac:dyDescent="0.3">
      <c r="B12"/>
      <c r="C12" s="95"/>
      <c r="D12" s="95"/>
      <c r="E12" s="99"/>
      <c r="F12" s="95"/>
      <c r="G12" s="118"/>
      <c r="H12" s="95"/>
      <c r="I12" s="95"/>
      <c r="J12" s="95"/>
      <c r="L12" s="79"/>
    </row>
    <row r="13" spans="1:22" x14ac:dyDescent="0.3">
      <c r="B13"/>
      <c r="C13" s="95"/>
      <c r="D13" s="95"/>
      <c r="E13" s="99"/>
      <c r="F13" s="95"/>
      <c r="G13" s="118"/>
      <c r="H13" s="95"/>
      <c r="I13" s="95"/>
      <c r="J13" s="95"/>
      <c r="N13" s="44"/>
    </row>
    <row r="14" spans="1:22" x14ac:dyDescent="0.3">
      <c r="B14"/>
      <c r="C14" s="95"/>
      <c r="D14" s="95"/>
      <c r="E14" s="99"/>
      <c r="F14" s="95"/>
      <c r="G14" s="118"/>
      <c r="H14" s="95"/>
      <c r="I14" s="95"/>
    </row>
    <row r="15" spans="1:22" x14ac:dyDescent="0.3">
      <c r="B15"/>
      <c r="D15"/>
      <c r="E15"/>
      <c r="F15"/>
      <c r="H15"/>
    </row>
    <row r="16" spans="1:22" x14ac:dyDescent="0.3">
      <c r="B16"/>
      <c r="D16"/>
      <c r="E16" s="95"/>
      <c r="F16" s="95"/>
      <c r="G16" s="118"/>
      <c r="H16" s="95"/>
    </row>
    <row r="17" spans="2:8" x14ac:dyDescent="0.3">
      <c r="B17"/>
      <c r="D17"/>
      <c r="E17" s="95"/>
      <c r="F17" s="95"/>
      <c r="G17" s="118"/>
      <c r="H17" s="95"/>
    </row>
    <row r="18" spans="2:8" x14ac:dyDescent="0.3">
      <c r="B18"/>
      <c r="D18"/>
      <c r="E18"/>
      <c r="F18"/>
      <c r="H18"/>
    </row>
    <row r="19" spans="2:8" x14ac:dyDescent="0.3">
      <c r="B19"/>
      <c r="D19" s="95"/>
      <c r="E19" s="95"/>
      <c r="F19" s="95"/>
      <c r="G19" s="118"/>
      <c r="H19"/>
    </row>
    <row r="20" spans="2:8" x14ac:dyDescent="0.3">
      <c r="B20"/>
      <c r="D20"/>
      <c r="E20"/>
      <c r="F20" s="96"/>
      <c r="H20"/>
    </row>
    <row r="21" spans="2:8" x14ac:dyDescent="0.3">
      <c r="B21"/>
      <c r="D21"/>
      <c r="E21"/>
      <c r="F21"/>
      <c r="H21"/>
    </row>
    <row r="22" spans="2:8" x14ac:dyDescent="0.3">
      <c r="B22"/>
      <c r="D22" s="95"/>
      <c r="E22" s="95"/>
      <c r="F22" s="95"/>
      <c r="G22" s="118"/>
      <c r="H22"/>
    </row>
    <row r="23" spans="2:8" x14ac:dyDescent="0.3">
      <c r="B23"/>
      <c r="D23" s="95"/>
      <c r="E23" s="95"/>
      <c r="F23" s="95"/>
      <c r="G23" s="118"/>
      <c r="H23"/>
    </row>
    <row r="24" spans="2:8" x14ac:dyDescent="0.3">
      <c r="B24"/>
      <c r="D24"/>
      <c r="E24"/>
      <c r="F24" s="96"/>
      <c r="H24"/>
    </row>
    <row r="25" spans="2:8" x14ac:dyDescent="0.3">
      <c r="B25"/>
      <c r="D25"/>
      <c r="E25"/>
      <c r="F25"/>
      <c r="H25"/>
    </row>
  </sheetData>
  <sortState ref="A2:V5">
    <sortCondition descending="1" ref="B2:B5"/>
  </sortState>
  <pageMargins left="0.7" right="0.7" top="0.75" bottom="0.75" header="0.3" footer="0.3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Search</vt:lpstr>
      <vt:lpstr>Mobile</vt:lpstr>
      <vt:lpstr>Remarketing</vt:lpstr>
      <vt:lpstr>Search!Print_Area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2015-01-22T11:10:12Z</dcterms:modified>
</cp:coreProperties>
</file>