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50" windowWidth="21420" windowHeight="8205"/>
  </bookViews>
  <sheets>
    <sheet name="Arkusz1" sheetId="1" r:id="rId1"/>
    <sheet name="Arkusz2" sheetId="2" r:id="rId2"/>
    <sheet name="Arkusz3" sheetId="3" r:id="rId3"/>
  </sheets>
  <definedNames>
    <definedName name="kraina" localSheetId="0">Arkusz1!$A$2:$E$51</definedName>
  </definedNames>
  <calcPr calcId="124519"/>
</workbook>
</file>

<file path=xl/calcChain.xml><?xml version="1.0" encoding="utf-8"?>
<calcChain xmlns="http://schemas.openxmlformats.org/spreadsheetml/2006/main">
  <c r="AF3" i="1"/>
  <c r="AG3"/>
  <c r="AH3"/>
  <c r="AI3"/>
  <c r="AJ3"/>
  <c r="AK3"/>
  <c r="AL3"/>
  <c r="AM3"/>
  <c r="AN3"/>
  <c r="AO3"/>
  <c r="AP3"/>
  <c r="AF4"/>
  <c r="AG4"/>
  <c r="AH4"/>
  <c r="AI4"/>
  <c r="AJ4"/>
  <c r="AK4"/>
  <c r="AL4"/>
  <c r="AM4"/>
  <c r="AN4"/>
  <c r="AO4"/>
  <c r="AP4"/>
  <c r="AF5"/>
  <c r="AG5"/>
  <c r="AH5"/>
  <c r="AI5"/>
  <c r="AJ5"/>
  <c r="AK5"/>
  <c r="AL5"/>
  <c r="AM5"/>
  <c r="AN5"/>
  <c r="AO5"/>
  <c r="AP5"/>
  <c r="AF6"/>
  <c r="AG6"/>
  <c r="AH6"/>
  <c r="AI6"/>
  <c r="AJ6"/>
  <c r="AK6"/>
  <c r="AL6"/>
  <c r="AM6"/>
  <c r="AN6"/>
  <c r="AO6"/>
  <c r="AP6"/>
  <c r="AF7"/>
  <c r="AG7"/>
  <c r="AH7"/>
  <c r="AI7"/>
  <c r="AJ7"/>
  <c r="AK7"/>
  <c r="AL7"/>
  <c r="AM7"/>
  <c r="AN7"/>
  <c r="AO7"/>
  <c r="AP7"/>
  <c r="AF8"/>
  <c r="AG8"/>
  <c r="AH8"/>
  <c r="AI8"/>
  <c r="AJ8"/>
  <c r="AK8"/>
  <c r="AL8"/>
  <c r="AM8"/>
  <c r="AN8"/>
  <c r="AO8"/>
  <c r="AP8"/>
  <c r="AF9"/>
  <c r="AG9"/>
  <c r="AH9"/>
  <c r="AI9"/>
  <c r="AJ9"/>
  <c r="AK9"/>
  <c r="AL9"/>
  <c r="AM9"/>
  <c r="AN9"/>
  <c r="AO9"/>
  <c r="AP9"/>
  <c r="AF10"/>
  <c r="AG10"/>
  <c r="AH10"/>
  <c r="AI10"/>
  <c r="AJ10"/>
  <c r="AK10"/>
  <c r="AL10"/>
  <c r="AM10"/>
  <c r="AN10"/>
  <c r="AO10"/>
  <c r="AP10"/>
  <c r="AF11"/>
  <c r="AG11"/>
  <c r="AH11"/>
  <c r="AI11"/>
  <c r="AJ11"/>
  <c r="AK11"/>
  <c r="AL11"/>
  <c r="AM11"/>
  <c r="AN11"/>
  <c r="AO11"/>
  <c r="AP11"/>
  <c r="AF12"/>
  <c r="AG12"/>
  <c r="AH12"/>
  <c r="AI12"/>
  <c r="AJ12"/>
  <c r="AK12"/>
  <c r="AL12"/>
  <c r="AM12"/>
  <c r="AN12"/>
  <c r="AO12"/>
  <c r="AP12"/>
  <c r="AF13"/>
  <c r="AG13"/>
  <c r="AH13"/>
  <c r="AI13"/>
  <c r="AJ13"/>
  <c r="AK13"/>
  <c r="AL13"/>
  <c r="AM13"/>
  <c r="AN13"/>
  <c r="AO13"/>
  <c r="AP13"/>
  <c r="AF14"/>
  <c r="AG14"/>
  <c r="AH14"/>
  <c r="AI14"/>
  <c r="AJ14"/>
  <c r="AK14"/>
  <c r="AL14"/>
  <c r="AM14"/>
  <c r="AN14"/>
  <c r="AO14"/>
  <c r="AP14"/>
  <c r="AF15"/>
  <c r="AG15"/>
  <c r="AH15"/>
  <c r="AI15"/>
  <c r="AJ15"/>
  <c r="AK15"/>
  <c r="AL15"/>
  <c r="AM15"/>
  <c r="AN15"/>
  <c r="AO15"/>
  <c r="AP15"/>
  <c r="AF16"/>
  <c r="AG16"/>
  <c r="AH16"/>
  <c r="AI16"/>
  <c r="AJ16"/>
  <c r="AK16"/>
  <c r="AL16"/>
  <c r="AM16"/>
  <c r="AN16"/>
  <c r="AO16"/>
  <c r="AP16"/>
  <c r="AF17"/>
  <c r="AG17"/>
  <c r="AH17"/>
  <c r="AI17"/>
  <c r="AJ17"/>
  <c r="AK17"/>
  <c r="AL17"/>
  <c r="AM17"/>
  <c r="AN17"/>
  <c r="AO17"/>
  <c r="AP17"/>
  <c r="AF18"/>
  <c r="AG18"/>
  <c r="AH18"/>
  <c r="AI18"/>
  <c r="AJ18"/>
  <c r="AK18"/>
  <c r="AL18"/>
  <c r="AM18"/>
  <c r="AN18"/>
  <c r="AO18"/>
  <c r="AP18"/>
  <c r="AF19"/>
  <c r="AG19"/>
  <c r="AH19"/>
  <c r="AI19"/>
  <c r="AJ19"/>
  <c r="AK19"/>
  <c r="AL19"/>
  <c r="AM19"/>
  <c r="AN19"/>
  <c r="AO19"/>
  <c r="AP19"/>
  <c r="AF20"/>
  <c r="AG20"/>
  <c r="AH20"/>
  <c r="AI20"/>
  <c r="AJ20"/>
  <c r="AK20"/>
  <c r="AL20"/>
  <c r="AM20"/>
  <c r="AN20"/>
  <c r="AO20"/>
  <c r="AP20"/>
  <c r="AF21"/>
  <c r="AG21"/>
  <c r="AH21"/>
  <c r="AI21"/>
  <c r="AJ21"/>
  <c r="AK21"/>
  <c r="AL21"/>
  <c r="AM21"/>
  <c r="AN21"/>
  <c r="AO21"/>
  <c r="AP21"/>
  <c r="AF22"/>
  <c r="AG22"/>
  <c r="AH22"/>
  <c r="AI22"/>
  <c r="AJ22"/>
  <c r="AK22"/>
  <c r="AL22"/>
  <c r="AM22"/>
  <c r="AN22"/>
  <c r="AO22"/>
  <c r="AP22"/>
  <c r="AF23"/>
  <c r="AG23"/>
  <c r="AH23"/>
  <c r="AI23"/>
  <c r="AJ23"/>
  <c r="AK23"/>
  <c r="AL23"/>
  <c r="AM23"/>
  <c r="AN23"/>
  <c r="AO23"/>
  <c r="AP23"/>
  <c r="AF24"/>
  <c r="AG24"/>
  <c r="AH24"/>
  <c r="AI24"/>
  <c r="AJ24"/>
  <c r="AK24"/>
  <c r="AL24"/>
  <c r="AM24"/>
  <c r="AN24"/>
  <c r="AO24"/>
  <c r="AP24"/>
  <c r="AF25"/>
  <c r="AG25"/>
  <c r="AH25"/>
  <c r="AI25"/>
  <c r="AJ25"/>
  <c r="AK25"/>
  <c r="AL25"/>
  <c r="AM25"/>
  <c r="AN25"/>
  <c r="AO25"/>
  <c r="AP25"/>
  <c r="AF26"/>
  <c r="AG26"/>
  <c r="AH26"/>
  <c r="AI26"/>
  <c r="AJ26"/>
  <c r="AK26"/>
  <c r="AL26"/>
  <c r="AM26"/>
  <c r="AN26"/>
  <c r="AO26"/>
  <c r="AP26"/>
  <c r="AF27"/>
  <c r="AG27"/>
  <c r="AH27"/>
  <c r="AI27"/>
  <c r="AJ27"/>
  <c r="AK27"/>
  <c r="AL27"/>
  <c r="AM27"/>
  <c r="AN27"/>
  <c r="AO27"/>
  <c r="AP27"/>
  <c r="AF28"/>
  <c r="AG28"/>
  <c r="AH28"/>
  <c r="AI28"/>
  <c r="AJ28"/>
  <c r="AK28"/>
  <c r="AL28"/>
  <c r="AM28"/>
  <c r="AN28"/>
  <c r="AO28"/>
  <c r="AP28"/>
  <c r="AF29"/>
  <c r="AG29"/>
  <c r="AH29"/>
  <c r="AI29"/>
  <c r="AJ29"/>
  <c r="AK29"/>
  <c r="AL29"/>
  <c r="AM29"/>
  <c r="AN29"/>
  <c r="AO29"/>
  <c r="AP29"/>
  <c r="AF30"/>
  <c r="AG30"/>
  <c r="AH30"/>
  <c r="AI30"/>
  <c r="AJ30"/>
  <c r="AK30"/>
  <c r="AL30"/>
  <c r="AM30"/>
  <c r="AN30"/>
  <c r="AO30"/>
  <c r="AP30"/>
  <c r="AF31"/>
  <c r="AG31"/>
  <c r="AH31"/>
  <c r="AI31"/>
  <c r="AJ31"/>
  <c r="AK31"/>
  <c r="AL31"/>
  <c r="AM31"/>
  <c r="AN31"/>
  <c r="AO31"/>
  <c r="AP31"/>
  <c r="AF32"/>
  <c r="AG32"/>
  <c r="AH32"/>
  <c r="AI32"/>
  <c r="AJ32"/>
  <c r="AK32"/>
  <c r="AL32"/>
  <c r="AM32"/>
  <c r="AN32"/>
  <c r="AO32"/>
  <c r="AP32"/>
  <c r="AF33"/>
  <c r="AG33"/>
  <c r="AH33"/>
  <c r="AI33"/>
  <c r="AJ33"/>
  <c r="AK33"/>
  <c r="AL33"/>
  <c r="AM33"/>
  <c r="AN33"/>
  <c r="AO33"/>
  <c r="AP33"/>
  <c r="AF34"/>
  <c r="AG34"/>
  <c r="AH34"/>
  <c r="AI34"/>
  <c r="AJ34"/>
  <c r="AK34"/>
  <c r="AL34"/>
  <c r="AM34"/>
  <c r="AN34"/>
  <c r="AO34"/>
  <c r="AP34"/>
  <c r="AF35"/>
  <c r="AG35"/>
  <c r="AH35"/>
  <c r="AI35"/>
  <c r="AJ35"/>
  <c r="AK35"/>
  <c r="AL35"/>
  <c r="AM35"/>
  <c r="AN35"/>
  <c r="AO35"/>
  <c r="AP35"/>
  <c r="AF36"/>
  <c r="AG36"/>
  <c r="AH36"/>
  <c r="AI36"/>
  <c r="AJ36"/>
  <c r="AK36"/>
  <c r="AL36"/>
  <c r="AM36"/>
  <c r="AN36"/>
  <c r="AO36"/>
  <c r="AP36"/>
  <c r="AF37"/>
  <c r="AG37"/>
  <c r="AH37"/>
  <c r="AI37"/>
  <c r="AJ37"/>
  <c r="AK37"/>
  <c r="AL37"/>
  <c r="AM37"/>
  <c r="AN37"/>
  <c r="AO37"/>
  <c r="AP37"/>
  <c r="AF38"/>
  <c r="AG38"/>
  <c r="AH38"/>
  <c r="AI38"/>
  <c r="AJ38"/>
  <c r="AK38"/>
  <c r="AL38"/>
  <c r="AM38"/>
  <c r="AN38"/>
  <c r="AO38"/>
  <c r="AP38"/>
  <c r="AF39"/>
  <c r="AG39"/>
  <c r="AH39"/>
  <c r="AI39"/>
  <c r="AJ39"/>
  <c r="AK39"/>
  <c r="AL39"/>
  <c r="AM39"/>
  <c r="AN39"/>
  <c r="AO39"/>
  <c r="AP39"/>
  <c r="AF40"/>
  <c r="AG40"/>
  <c r="AH40"/>
  <c r="AI40"/>
  <c r="AJ40"/>
  <c r="AK40"/>
  <c r="AL40"/>
  <c r="AM40"/>
  <c r="AN40"/>
  <c r="AO40"/>
  <c r="AP40"/>
  <c r="AF41"/>
  <c r="AG41"/>
  <c r="AH41"/>
  <c r="AI41"/>
  <c r="AJ41"/>
  <c r="AK41"/>
  <c r="AL41"/>
  <c r="AM41"/>
  <c r="AN41"/>
  <c r="AO41"/>
  <c r="AP41"/>
  <c r="AF42"/>
  <c r="AG42"/>
  <c r="AH42"/>
  <c r="AI42"/>
  <c r="AJ42"/>
  <c r="AK42"/>
  <c r="AL42"/>
  <c r="AM42"/>
  <c r="AN42"/>
  <c r="AO42"/>
  <c r="AP42"/>
  <c r="AF43"/>
  <c r="AG43"/>
  <c r="AH43"/>
  <c r="AI43"/>
  <c r="AJ43"/>
  <c r="AK43"/>
  <c r="AL43"/>
  <c r="AM43"/>
  <c r="AN43"/>
  <c r="AO43"/>
  <c r="AP43"/>
  <c r="AF44"/>
  <c r="AG44"/>
  <c r="AH44"/>
  <c r="AI44"/>
  <c r="AJ44"/>
  <c r="AK44"/>
  <c r="AL44"/>
  <c r="AM44"/>
  <c r="AN44"/>
  <c r="AO44"/>
  <c r="AP44"/>
  <c r="AF45"/>
  <c r="AG45"/>
  <c r="AH45"/>
  <c r="AI45"/>
  <c r="AJ45"/>
  <c r="AK45"/>
  <c r="AL45"/>
  <c r="AM45"/>
  <c r="AN45"/>
  <c r="AO45"/>
  <c r="AP45"/>
  <c r="AF46"/>
  <c r="AG46"/>
  <c r="AH46"/>
  <c r="AI46"/>
  <c r="AJ46"/>
  <c r="AK46"/>
  <c r="AL46"/>
  <c r="AM46"/>
  <c r="AN46"/>
  <c r="AO46"/>
  <c r="AP46"/>
  <c r="AF47"/>
  <c r="AG47"/>
  <c r="AH47"/>
  <c r="AI47"/>
  <c r="AJ47"/>
  <c r="AK47"/>
  <c r="AL47"/>
  <c r="AM47"/>
  <c r="AN47"/>
  <c r="AO47"/>
  <c r="AP47"/>
  <c r="AF48"/>
  <c r="AG48"/>
  <c r="AH48"/>
  <c r="AI48"/>
  <c r="AJ48"/>
  <c r="AK48"/>
  <c r="AL48"/>
  <c r="AM48"/>
  <c r="AN48"/>
  <c r="AO48"/>
  <c r="AP48"/>
  <c r="AF49"/>
  <c r="AG49"/>
  <c r="AH49"/>
  <c r="AI49"/>
  <c r="AJ49"/>
  <c r="AK49"/>
  <c r="AL49"/>
  <c r="AM49"/>
  <c r="AN49"/>
  <c r="AO49"/>
  <c r="AP49"/>
  <c r="AF50"/>
  <c r="AG50"/>
  <c r="AH50"/>
  <c r="AI50"/>
  <c r="AJ50"/>
  <c r="AK50"/>
  <c r="AL50"/>
  <c r="AM50"/>
  <c r="AN50"/>
  <c r="AO50"/>
  <c r="AP50"/>
  <c r="AF51"/>
  <c r="AG51"/>
  <c r="AH51"/>
  <c r="AI51"/>
  <c r="AJ51"/>
  <c r="AK51"/>
  <c r="AL51"/>
  <c r="AM51"/>
  <c r="AN51"/>
  <c r="AO51"/>
  <c r="AP51"/>
  <c r="AG2"/>
  <c r="AH2"/>
  <c r="AI2"/>
  <c r="AJ2"/>
  <c r="AK2"/>
  <c r="AL2"/>
  <c r="AM2"/>
  <c r="AN2"/>
  <c r="AO2"/>
  <c r="AP2"/>
  <c r="AF2"/>
  <c r="AQ3"/>
  <c r="AQ4"/>
  <c r="AQ5"/>
  <c r="AQ6"/>
  <c r="AQ7"/>
  <c r="AQ8"/>
  <c r="AQ9"/>
  <c r="AQ10"/>
  <c r="AQ11"/>
  <c r="AQ12"/>
  <c r="AQ13"/>
  <c r="AQ14"/>
  <c r="AQ15"/>
  <c r="AQ16"/>
  <c r="AQ17"/>
  <c r="AQ18"/>
  <c r="AQ19"/>
  <c r="AQ20"/>
  <c r="AQ21"/>
  <c r="AQ22"/>
  <c r="AQ23"/>
  <c r="AQ24"/>
  <c r="AQ25"/>
  <c r="AQ26"/>
  <c r="AQ27"/>
  <c r="AQ28"/>
  <c r="AQ29"/>
  <c r="AQ30"/>
  <c r="AQ31"/>
  <c r="AQ32"/>
  <c r="AQ33"/>
  <c r="AQ34"/>
  <c r="AQ35"/>
  <c r="AQ36"/>
  <c r="AQ37"/>
  <c r="AQ38"/>
  <c r="AQ39"/>
  <c r="AQ40"/>
  <c r="AQ41"/>
  <c r="AQ42"/>
  <c r="AQ43"/>
  <c r="AQ44"/>
  <c r="AQ45"/>
  <c r="AQ46"/>
  <c r="AQ47"/>
  <c r="AQ48"/>
  <c r="AQ49"/>
  <c r="AQ50"/>
  <c r="AQ51"/>
  <c r="AC3"/>
  <c r="AC4"/>
  <c r="AC5"/>
  <c r="AC6"/>
  <c r="AC7"/>
  <c r="AC8"/>
  <c r="AC9"/>
  <c r="AC10"/>
  <c r="AC11"/>
  <c r="AC12"/>
  <c r="AC13"/>
  <c r="AC14"/>
  <c r="AC15"/>
  <c r="AC16"/>
  <c r="AC17"/>
  <c r="AC18"/>
  <c r="AC19"/>
  <c r="AC20"/>
  <c r="AC21"/>
  <c r="AC22"/>
  <c r="AC23"/>
  <c r="AC24"/>
  <c r="AC25"/>
  <c r="AC26"/>
  <c r="AC27"/>
  <c r="AC28"/>
  <c r="AC29"/>
  <c r="AC30"/>
  <c r="AC31"/>
  <c r="AC32"/>
  <c r="AC33"/>
  <c r="AC34"/>
  <c r="AC35"/>
  <c r="AC36"/>
  <c r="AC37"/>
  <c r="AC38"/>
  <c r="AC39"/>
  <c r="AC40"/>
  <c r="AC41"/>
  <c r="AC42"/>
  <c r="AC43"/>
  <c r="AC44"/>
  <c r="AC45"/>
  <c r="AC46"/>
  <c r="AC47"/>
  <c r="AC48"/>
  <c r="AC49"/>
  <c r="AC50"/>
  <c r="AC51"/>
  <c r="AC2"/>
  <c r="AE3"/>
  <c r="AE4"/>
  <c r="AE5"/>
  <c r="AE6"/>
  <c r="AE7"/>
  <c r="AE8"/>
  <c r="AE9"/>
  <c r="AE10"/>
  <c r="AE11"/>
  <c r="AE12"/>
  <c r="AE13"/>
  <c r="AE14"/>
  <c r="AE15"/>
  <c r="AE16"/>
  <c r="AE17"/>
  <c r="AE18"/>
  <c r="AE19"/>
  <c r="AE20"/>
  <c r="AE21"/>
  <c r="AE22"/>
  <c r="AE23"/>
  <c r="AE24"/>
  <c r="AE25"/>
  <c r="AE26"/>
  <c r="AE27"/>
  <c r="AE28"/>
  <c r="AE29"/>
  <c r="AE30"/>
  <c r="AE31"/>
  <c r="AE32"/>
  <c r="AE33"/>
  <c r="AE34"/>
  <c r="AE35"/>
  <c r="AE36"/>
  <c r="AE37"/>
  <c r="AE38"/>
  <c r="AE39"/>
  <c r="AE40"/>
  <c r="AE41"/>
  <c r="AE42"/>
  <c r="AE43"/>
  <c r="AE44"/>
  <c r="AE45"/>
  <c r="AE46"/>
  <c r="AE47"/>
  <c r="AE48"/>
  <c r="AE49"/>
  <c r="AE50"/>
  <c r="AE51"/>
  <c r="AD3"/>
  <c r="AD4"/>
  <c r="AD5"/>
  <c r="AD6"/>
  <c r="AD7"/>
  <c r="AD8"/>
  <c r="AD9"/>
  <c r="AD10"/>
  <c r="AD11"/>
  <c r="AD12"/>
  <c r="AD13"/>
  <c r="AD14"/>
  <c r="AD15"/>
  <c r="AD16"/>
  <c r="AD17"/>
  <c r="AD18"/>
  <c r="AD19"/>
  <c r="AD20"/>
  <c r="AD21"/>
  <c r="AD22"/>
  <c r="AD23"/>
  <c r="AD24"/>
  <c r="AD25"/>
  <c r="AD26"/>
  <c r="AD27"/>
  <c r="AD28"/>
  <c r="AD29"/>
  <c r="AD30"/>
  <c r="AD31"/>
  <c r="AD32"/>
  <c r="AD33"/>
  <c r="AD34"/>
  <c r="AD35"/>
  <c r="AD36"/>
  <c r="AD37"/>
  <c r="AD38"/>
  <c r="AD39"/>
  <c r="AD40"/>
  <c r="AD41"/>
  <c r="AD42"/>
  <c r="AD43"/>
  <c r="AD44"/>
  <c r="AD45"/>
  <c r="AD46"/>
  <c r="AD47"/>
  <c r="AD48"/>
  <c r="AD49"/>
  <c r="AD50"/>
  <c r="AD51"/>
  <c r="AE2"/>
  <c r="AD2"/>
  <c r="X52"/>
  <c r="Y52"/>
  <c r="Z52"/>
  <c r="AA52"/>
  <c r="W52"/>
  <c r="AA3"/>
  <c r="AA4"/>
  <c r="AA5"/>
  <c r="AA6"/>
  <c r="AA7"/>
  <c r="AA8"/>
  <c r="AA9"/>
  <c r="AA10"/>
  <c r="AA11"/>
  <c r="AA12"/>
  <c r="AA13"/>
  <c r="AA14"/>
  <c r="AA15"/>
  <c r="AA16"/>
  <c r="AA17"/>
  <c r="AA18"/>
  <c r="AA19"/>
  <c r="AA20"/>
  <c r="AA21"/>
  <c r="AA22"/>
  <c r="AA23"/>
  <c r="AA24"/>
  <c r="AA25"/>
  <c r="AA26"/>
  <c r="AA27"/>
  <c r="AA28"/>
  <c r="AA29"/>
  <c r="AA30"/>
  <c r="AA31"/>
  <c r="AA32"/>
  <c r="AA33"/>
  <c r="AA34"/>
  <c r="AA35"/>
  <c r="AA36"/>
  <c r="AA37"/>
  <c r="AA38"/>
  <c r="AA39"/>
  <c r="AA40"/>
  <c r="AA41"/>
  <c r="AA42"/>
  <c r="AA43"/>
  <c r="AA44"/>
  <c r="AA45"/>
  <c r="AA46"/>
  <c r="AA47"/>
  <c r="AA48"/>
  <c r="AA49"/>
  <c r="AA50"/>
  <c r="AA51"/>
  <c r="Z3"/>
  <c r="Z4"/>
  <c r="Z5"/>
  <c r="Z6"/>
  <c r="Z7"/>
  <c r="Z8"/>
  <c r="Z9"/>
  <c r="Z10"/>
  <c r="Z11"/>
  <c r="Z12"/>
  <c r="Z13"/>
  <c r="Z14"/>
  <c r="Z15"/>
  <c r="Z16"/>
  <c r="Z17"/>
  <c r="Z18"/>
  <c r="Z19"/>
  <c r="Z20"/>
  <c r="Z21"/>
  <c r="Z22"/>
  <c r="Z23"/>
  <c r="Z24"/>
  <c r="Z25"/>
  <c r="Z26"/>
  <c r="Z27"/>
  <c r="Z28"/>
  <c r="Z29"/>
  <c r="Z30"/>
  <c r="Z31"/>
  <c r="Z32"/>
  <c r="Z33"/>
  <c r="Z34"/>
  <c r="Z35"/>
  <c r="Z36"/>
  <c r="Z37"/>
  <c r="Z38"/>
  <c r="Z39"/>
  <c r="Z40"/>
  <c r="Z41"/>
  <c r="Z42"/>
  <c r="Z43"/>
  <c r="Z44"/>
  <c r="Z45"/>
  <c r="Z46"/>
  <c r="Z47"/>
  <c r="Z48"/>
  <c r="Z49"/>
  <c r="Z50"/>
  <c r="Z51"/>
  <c r="Y3"/>
  <c r="Y4"/>
  <c r="Y5"/>
  <c r="Y6"/>
  <c r="Y7"/>
  <c r="Y8"/>
  <c r="Y9"/>
  <c r="Y10"/>
  <c r="Y11"/>
  <c r="Y12"/>
  <c r="Y13"/>
  <c r="Y14"/>
  <c r="Y15"/>
  <c r="Y16"/>
  <c r="Y17"/>
  <c r="Y18"/>
  <c r="Y19"/>
  <c r="Y20"/>
  <c r="Y21"/>
  <c r="Y22"/>
  <c r="Y23"/>
  <c r="Y24"/>
  <c r="Y25"/>
  <c r="Y26"/>
  <c r="Y27"/>
  <c r="Y28"/>
  <c r="Y29"/>
  <c r="Y30"/>
  <c r="Y31"/>
  <c r="Y32"/>
  <c r="Y33"/>
  <c r="Y34"/>
  <c r="Y35"/>
  <c r="Y36"/>
  <c r="Y37"/>
  <c r="Y38"/>
  <c r="Y39"/>
  <c r="Y40"/>
  <c r="Y41"/>
  <c r="Y42"/>
  <c r="Y43"/>
  <c r="Y44"/>
  <c r="Y45"/>
  <c r="Y46"/>
  <c r="Y47"/>
  <c r="Y48"/>
  <c r="Y49"/>
  <c r="Y50"/>
  <c r="Y51"/>
  <c r="X3"/>
  <c r="X4"/>
  <c r="X5"/>
  <c r="X6"/>
  <c r="X7"/>
  <c r="X8"/>
  <c r="X9"/>
  <c r="X10"/>
  <c r="X11"/>
  <c r="X12"/>
  <c r="X13"/>
  <c r="X14"/>
  <c r="X15"/>
  <c r="X16"/>
  <c r="X17"/>
  <c r="X18"/>
  <c r="X19"/>
  <c r="X20"/>
  <c r="X21"/>
  <c r="X22"/>
  <c r="X23"/>
  <c r="X24"/>
  <c r="X25"/>
  <c r="X26"/>
  <c r="X27"/>
  <c r="X28"/>
  <c r="X29"/>
  <c r="X30"/>
  <c r="X31"/>
  <c r="X32"/>
  <c r="X33"/>
  <c r="X34"/>
  <c r="X35"/>
  <c r="X36"/>
  <c r="X37"/>
  <c r="X38"/>
  <c r="X39"/>
  <c r="X40"/>
  <c r="X41"/>
  <c r="X42"/>
  <c r="X43"/>
  <c r="X44"/>
  <c r="X45"/>
  <c r="X46"/>
  <c r="X47"/>
  <c r="X48"/>
  <c r="X49"/>
  <c r="X50"/>
  <c r="X51"/>
  <c r="AA2"/>
  <c r="Z2"/>
  <c r="Y2"/>
  <c r="X2"/>
  <c r="W3"/>
  <c r="W4"/>
  <c r="W5"/>
  <c r="W6"/>
  <c r="W7"/>
  <c r="W8"/>
  <c r="W9"/>
  <c r="W10"/>
  <c r="W11"/>
  <c r="W12"/>
  <c r="W13"/>
  <c r="W14"/>
  <c r="W15"/>
  <c r="W16"/>
  <c r="W17"/>
  <c r="W18"/>
  <c r="W19"/>
  <c r="W20"/>
  <c r="W21"/>
  <c r="W22"/>
  <c r="W23"/>
  <c r="W24"/>
  <c r="W25"/>
  <c r="W26"/>
  <c r="W27"/>
  <c r="W28"/>
  <c r="W29"/>
  <c r="W30"/>
  <c r="W31"/>
  <c r="W32"/>
  <c r="W33"/>
  <c r="W34"/>
  <c r="W35"/>
  <c r="W36"/>
  <c r="W37"/>
  <c r="W38"/>
  <c r="W39"/>
  <c r="W40"/>
  <c r="W41"/>
  <c r="W42"/>
  <c r="W43"/>
  <c r="W44"/>
  <c r="W45"/>
  <c r="W46"/>
  <c r="W47"/>
  <c r="W48"/>
  <c r="W49"/>
  <c r="W50"/>
  <c r="W51"/>
  <c r="W2"/>
  <c r="V3"/>
  <c r="V4"/>
  <c r="V5"/>
  <c r="V6"/>
  <c r="V7"/>
  <c r="V8"/>
  <c r="V9"/>
  <c r="V10"/>
  <c r="V11"/>
  <c r="V12"/>
  <c r="V13"/>
  <c r="V14"/>
  <c r="V15"/>
  <c r="V16"/>
  <c r="V17"/>
  <c r="V18"/>
  <c r="V19"/>
  <c r="V20"/>
  <c r="V21"/>
  <c r="V22"/>
  <c r="V23"/>
  <c r="V24"/>
  <c r="V25"/>
  <c r="V26"/>
  <c r="V27"/>
  <c r="V28"/>
  <c r="V29"/>
  <c r="V30"/>
  <c r="V31"/>
  <c r="V32"/>
  <c r="V33"/>
  <c r="V34"/>
  <c r="V35"/>
  <c r="V36"/>
  <c r="V37"/>
  <c r="V38"/>
  <c r="V39"/>
  <c r="V40"/>
  <c r="V41"/>
  <c r="V42"/>
  <c r="V43"/>
  <c r="V44"/>
  <c r="V45"/>
  <c r="V46"/>
  <c r="V47"/>
  <c r="V48"/>
  <c r="V49"/>
  <c r="V50"/>
  <c r="V51"/>
  <c r="U3"/>
  <c r="U4"/>
  <c r="U5"/>
  <c r="U6"/>
  <c r="U7"/>
  <c r="U8"/>
  <c r="U9"/>
  <c r="U10"/>
  <c r="U11"/>
  <c r="U12"/>
  <c r="U13"/>
  <c r="U14"/>
  <c r="U15"/>
  <c r="U16"/>
  <c r="U17"/>
  <c r="U18"/>
  <c r="U19"/>
  <c r="U20"/>
  <c r="U21"/>
  <c r="U22"/>
  <c r="U23"/>
  <c r="U24"/>
  <c r="U25"/>
  <c r="U26"/>
  <c r="U27"/>
  <c r="U28"/>
  <c r="U29"/>
  <c r="U30"/>
  <c r="U31"/>
  <c r="U32"/>
  <c r="U33"/>
  <c r="U34"/>
  <c r="U35"/>
  <c r="U36"/>
  <c r="U37"/>
  <c r="U38"/>
  <c r="U39"/>
  <c r="U40"/>
  <c r="U41"/>
  <c r="U42"/>
  <c r="U43"/>
  <c r="U44"/>
  <c r="U45"/>
  <c r="U46"/>
  <c r="U47"/>
  <c r="U48"/>
  <c r="U49"/>
  <c r="U50"/>
  <c r="U51"/>
  <c r="V2"/>
  <c r="U2"/>
  <c r="N7"/>
  <c r="N6"/>
  <c r="N5"/>
  <c r="N4"/>
  <c r="I52"/>
  <c r="J52"/>
  <c r="K52"/>
  <c r="H52"/>
  <c r="K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K2"/>
  <c r="J2"/>
  <c r="I2"/>
  <c r="H2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2"/>
  <c r="AP52" l="1"/>
  <c r="AQ2"/>
  <c r="AQ52" s="1"/>
</calcChain>
</file>

<file path=xl/connections.xml><?xml version="1.0" encoding="utf-8"?>
<connections xmlns="http://schemas.openxmlformats.org/spreadsheetml/2006/main">
  <connection id="1" name="kraina" type="6" refreshedVersion="3" background="1" saveData="1">
    <textPr codePage="852" sourceFile="C:\Users\maturka\Desktop\matura 2015\kraina.txt" decimal="," thousands=" " semicolon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<sst xmlns="http://schemas.openxmlformats.org/spreadsheetml/2006/main" count="77" uniqueCount="72">
  <si>
    <t>województwo</t>
  </si>
  <si>
    <t>kobiety 2013</t>
  </si>
  <si>
    <t>mężczyźni 2013</t>
  </si>
  <si>
    <t>kobiety 2014</t>
  </si>
  <si>
    <t>mężczyźni 2014</t>
  </si>
  <si>
    <t>w01D</t>
  </si>
  <si>
    <t>w02D</t>
  </si>
  <si>
    <t>w03C</t>
  </si>
  <si>
    <t>w04D</t>
  </si>
  <si>
    <t>w05A</t>
  </si>
  <si>
    <t>w06D</t>
  </si>
  <si>
    <t>w07B</t>
  </si>
  <si>
    <t>w08A</t>
  </si>
  <si>
    <t>w09C</t>
  </si>
  <si>
    <t>w10C</t>
  </si>
  <si>
    <t>w11D</t>
  </si>
  <si>
    <t>w12C</t>
  </si>
  <si>
    <t>w13A</t>
  </si>
  <si>
    <t>w14A</t>
  </si>
  <si>
    <t>w15A</t>
  </si>
  <si>
    <t>w16C</t>
  </si>
  <si>
    <t>w17A</t>
  </si>
  <si>
    <t>w18D</t>
  </si>
  <si>
    <t>w19C</t>
  </si>
  <si>
    <t>w20C</t>
  </si>
  <si>
    <t>w21A</t>
  </si>
  <si>
    <t>w22B</t>
  </si>
  <si>
    <t>w23B</t>
  </si>
  <si>
    <t>w24C</t>
  </si>
  <si>
    <t>w25B</t>
  </si>
  <si>
    <t>w26C</t>
  </si>
  <si>
    <t>w27C</t>
  </si>
  <si>
    <t>w28D</t>
  </si>
  <si>
    <t>w29A</t>
  </si>
  <si>
    <t>w30C</t>
  </si>
  <si>
    <t>w31C</t>
  </si>
  <si>
    <t>w32D</t>
  </si>
  <si>
    <t>w33B</t>
  </si>
  <si>
    <t>w34C</t>
  </si>
  <si>
    <t>w35C</t>
  </si>
  <si>
    <t>w36B</t>
  </si>
  <si>
    <t>w37A</t>
  </si>
  <si>
    <t>w38B</t>
  </si>
  <si>
    <t>w39D</t>
  </si>
  <si>
    <t>w40A</t>
  </si>
  <si>
    <t>w41D</t>
  </si>
  <si>
    <t>w42B</t>
  </si>
  <si>
    <t>w43D</t>
  </si>
  <si>
    <t>w44C</t>
  </si>
  <si>
    <t>w45B</t>
  </si>
  <si>
    <t>w46C</t>
  </si>
  <si>
    <t>w47B</t>
  </si>
  <si>
    <t>w48C</t>
  </si>
  <si>
    <t>w49C</t>
  </si>
  <si>
    <t>w50B</t>
  </si>
  <si>
    <t>region</t>
  </si>
  <si>
    <t>ludzie A 2013</t>
  </si>
  <si>
    <t>ludzie B 2013</t>
  </si>
  <si>
    <t>ludzie C 2013</t>
  </si>
  <si>
    <t>ludzie D 2013</t>
  </si>
  <si>
    <t>A</t>
  </si>
  <si>
    <t>B</t>
  </si>
  <si>
    <t>C</t>
  </si>
  <si>
    <t>D</t>
  </si>
  <si>
    <t>ludność</t>
  </si>
  <si>
    <t>wiecej kobiet</t>
  </si>
  <si>
    <t>wiecej mezczyzn</t>
  </si>
  <si>
    <t>wiecej kobiet i mezczyzn</t>
  </si>
  <si>
    <t>tempo wzrostu</t>
  </si>
  <si>
    <t>ludnosc 2013</t>
  </si>
  <si>
    <t>ludnosc 2014</t>
  </si>
  <si>
    <t>przeludnienie</t>
  </si>
</sst>
</file>

<file path=xl/styles.xml><?xml version="1.0" encoding="utf-8"?>
<styleSheet xmlns="http://schemas.openxmlformats.org/spreadsheetml/2006/main">
  <numFmts count="1">
    <numFmt numFmtId="164" formatCode="0.0000"/>
  </numFmts>
  <fonts count="1">
    <font>
      <sz val="11"/>
      <color theme="1"/>
      <name val="Czcionka tekstu podstawowego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0" fillId="2" borderId="0" xfId="0" applyFill="1"/>
  </cellXfs>
  <cellStyles count="1">
    <cellStyle name="Normalny" xfId="0" builtinId="0"/>
  </cellStyles>
  <dxfs count="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Ludność w regionach w 2013</a:t>
            </a:r>
            <a:endParaRPr lang="en-US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Arkusz1!$N$3</c:f>
              <c:strCache>
                <c:ptCount val="1"/>
                <c:pt idx="0">
                  <c:v>ludność</c:v>
                </c:pt>
              </c:strCache>
            </c:strRef>
          </c:tx>
          <c:cat>
            <c:strRef>
              <c:f>Arkusz1!$M$4:$M$7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Arkusz1!$N$4:$N$7</c:f>
              <c:numCache>
                <c:formatCode>General</c:formatCode>
                <c:ptCount val="4"/>
                <c:pt idx="0">
                  <c:v>33929579</c:v>
                </c:pt>
                <c:pt idx="1">
                  <c:v>41736619</c:v>
                </c:pt>
                <c:pt idx="2">
                  <c:v>57649017</c:v>
                </c:pt>
                <c:pt idx="3">
                  <c:v>36530387</c:v>
                </c:pt>
              </c:numCache>
            </c:numRef>
          </c:val>
        </c:ser>
        <c:axId val="49387392"/>
        <c:axId val="49388928"/>
      </c:barChart>
      <c:catAx>
        <c:axId val="49387392"/>
        <c:scaling>
          <c:orientation val="minMax"/>
        </c:scaling>
        <c:axPos val="b"/>
        <c:tickLblPos val="nextTo"/>
        <c:crossAx val="49388928"/>
        <c:crosses val="autoZero"/>
        <c:auto val="1"/>
        <c:lblAlgn val="ctr"/>
        <c:lblOffset val="100"/>
      </c:catAx>
      <c:valAx>
        <c:axId val="49388928"/>
        <c:scaling>
          <c:orientation val="minMax"/>
        </c:scaling>
        <c:axPos val="l"/>
        <c:majorGridlines/>
        <c:numFmt formatCode="General" sourceLinked="1"/>
        <c:tickLblPos val="nextTo"/>
        <c:crossAx val="49387392"/>
        <c:crosses val="autoZero"/>
        <c:crossBetween val="between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76200</xdr:colOff>
      <xdr:row>8</xdr:row>
      <xdr:rowOff>28575</xdr:rowOff>
    </xdr:from>
    <xdr:to>
      <xdr:col>19</xdr:col>
      <xdr:colOff>95250</xdr:colOff>
      <xdr:row>23</xdr:row>
      <xdr:rowOff>57150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kraina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Q52"/>
  <sheetViews>
    <sheetView tabSelected="1" topLeftCell="AA3" workbookViewId="0">
      <selection activeCell="AP13" sqref="AP13"/>
    </sheetView>
  </sheetViews>
  <sheetFormatPr defaultRowHeight="14.25"/>
  <cols>
    <col min="1" max="1" width="11.875" bestFit="1" customWidth="1"/>
    <col min="2" max="2" width="11" bestFit="1" customWidth="1"/>
    <col min="3" max="3" width="14.375" bestFit="1" customWidth="1"/>
    <col min="4" max="4" width="11" bestFit="1" customWidth="1"/>
    <col min="5" max="5" width="14.375" bestFit="1" customWidth="1"/>
    <col min="8" max="8" width="11.75" bestFit="1" customWidth="1"/>
    <col min="9" max="9" width="11.875" bestFit="1" customWidth="1"/>
    <col min="10" max="11" width="12" bestFit="1" customWidth="1"/>
    <col min="13" max="13" width="5.875" bestFit="1" customWidth="1"/>
    <col min="14" max="14" width="8.875" bestFit="1" customWidth="1"/>
    <col min="21" max="21" width="11.25" bestFit="1" customWidth="1"/>
    <col min="22" max="22" width="15.125" bestFit="1" customWidth="1"/>
    <col min="23" max="23" width="21.5" bestFit="1" customWidth="1"/>
    <col min="29" max="29" width="11.625" style="1" customWidth="1"/>
    <col min="30" max="31" width="11.75" bestFit="1" customWidth="1"/>
    <col min="33" max="33" width="12.25" bestFit="1" customWidth="1"/>
    <col min="42" max="42" width="9.875" bestFit="1" customWidth="1"/>
    <col min="43" max="43" width="11.625" bestFit="1" customWidth="1"/>
  </cols>
  <sheetData>
    <row r="1" spans="1:43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55</v>
      </c>
      <c r="H1" t="s">
        <v>56</v>
      </c>
      <c r="I1" t="s">
        <v>57</v>
      </c>
      <c r="J1" t="s">
        <v>58</v>
      </c>
      <c r="K1" t="s">
        <v>59</v>
      </c>
      <c r="U1" t="s">
        <v>65</v>
      </c>
      <c r="V1" t="s">
        <v>66</v>
      </c>
      <c r="W1" t="s">
        <v>67</v>
      </c>
      <c r="X1" t="s">
        <v>60</v>
      </c>
      <c r="Y1" t="s">
        <v>61</v>
      </c>
      <c r="Z1" t="s">
        <v>62</v>
      </c>
      <c r="AA1" t="s">
        <v>63</v>
      </c>
      <c r="AC1" s="1" t="s">
        <v>68</v>
      </c>
      <c r="AD1" t="s">
        <v>69</v>
      </c>
      <c r="AE1" t="s">
        <v>70</v>
      </c>
      <c r="AF1">
        <v>2015</v>
      </c>
      <c r="AG1">
        <v>2016</v>
      </c>
      <c r="AH1">
        <v>2017</v>
      </c>
      <c r="AI1">
        <v>2018</v>
      </c>
      <c r="AJ1">
        <v>2019</v>
      </c>
      <c r="AK1">
        <v>2020</v>
      </c>
      <c r="AL1">
        <v>2021</v>
      </c>
      <c r="AM1">
        <v>2022</v>
      </c>
      <c r="AN1">
        <v>2023</v>
      </c>
      <c r="AO1">
        <v>2024</v>
      </c>
      <c r="AP1">
        <v>2025</v>
      </c>
      <c r="AQ1" t="s">
        <v>71</v>
      </c>
    </row>
    <row r="2" spans="1:43">
      <c r="A2" t="s">
        <v>5</v>
      </c>
      <c r="B2">
        <v>1415007</v>
      </c>
      <c r="C2">
        <v>1397195</v>
      </c>
      <c r="D2">
        <v>1499070</v>
      </c>
      <c r="E2">
        <v>1481105</v>
      </c>
      <c r="G2" t="str">
        <f>MID(A2,4,1)</f>
        <v>D</v>
      </c>
      <c r="H2">
        <f>IF($G2="A",$B2+$C2,)</f>
        <v>0</v>
      </c>
      <c r="I2">
        <f>IF($G2="B",$B2+$C2,)</f>
        <v>0</v>
      </c>
      <c r="J2">
        <f>IF($G2="C",$B2+$C2,)</f>
        <v>0</v>
      </c>
      <c r="K2">
        <f>IF($G2="D",$B2+$C2,)</f>
        <v>2812202</v>
      </c>
      <c r="U2">
        <f>IF(D2&gt;B2,1,0)</f>
        <v>1</v>
      </c>
      <c r="V2">
        <f>IF(E2&gt;C2,1,0)</f>
        <v>1</v>
      </c>
      <c r="W2">
        <f>IF(U2+V2=2,1,0)</f>
        <v>1</v>
      </c>
      <c r="X2">
        <f>IF($G2="A",IF($W2=1,1,0),0)</f>
        <v>0</v>
      </c>
      <c r="Y2">
        <f>IF($G2="B",IF($W2=1,1,0),0)</f>
        <v>0</v>
      </c>
      <c r="Z2">
        <f>IF($G2="C",IF($W2=1,1,0),0)</f>
        <v>0</v>
      </c>
      <c r="AA2">
        <f>IF($G2="D",IF($W2=1,1,0),0)</f>
        <v>1</v>
      </c>
      <c r="AC2" s="1">
        <f>ROUNDDOWN(AE2/AD2, 4)</f>
        <v>1.0597000000000001</v>
      </c>
      <c r="AD2">
        <f>B2+C2</f>
        <v>2812202</v>
      </c>
      <c r="AE2">
        <f>D2+E2</f>
        <v>2980175</v>
      </c>
      <c r="AF2">
        <f>IF(AE2&gt;2*$AD2,AE2,ROUNDDOWN(AE2*$AC2,0))</f>
        <v>3158091</v>
      </c>
      <c r="AG2">
        <f t="shared" ref="AG2:AP2" si="0">IF(AF2&gt;2*$AD2,AF2,ROUNDDOWN(AF2*$AC2,0))</f>
        <v>3346629</v>
      </c>
      <c r="AH2">
        <f t="shared" si="0"/>
        <v>3546422</v>
      </c>
      <c r="AI2">
        <f t="shared" si="0"/>
        <v>3758143</v>
      </c>
      <c r="AJ2">
        <f t="shared" si="0"/>
        <v>3982504</v>
      </c>
      <c r="AK2">
        <f t="shared" si="0"/>
        <v>4220259</v>
      </c>
      <c r="AL2">
        <f t="shared" si="0"/>
        <v>4472208</v>
      </c>
      <c r="AM2">
        <f t="shared" si="0"/>
        <v>4739198</v>
      </c>
      <c r="AN2">
        <f t="shared" si="0"/>
        <v>5022128</v>
      </c>
      <c r="AO2">
        <f t="shared" si="0"/>
        <v>5321949</v>
      </c>
      <c r="AP2">
        <f t="shared" si="0"/>
        <v>5639669</v>
      </c>
      <c r="AQ2">
        <f>IF(AP2&gt;2*AD2,1,0)</f>
        <v>1</v>
      </c>
    </row>
    <row r="3" spans="1:43">
      <c r="A3" t="s">
        <v>6</v>
      </c>
      <c r="B3">
        <v>1711390</v>
      </c>
      <c r="C3">
        <v>1641773</v>
      </c>
      <c r="D3">
        <v>1522030</v>
      </c>
      <c r="E3">
        <v>1618733</v>
      </c>
      <c r="G3" t="str">
        <f t="shared" ref="G3:G51" si="1">MID(A3,4,1)</f>
        <v>D</v>
      </c>
      <c r="H3">
        <f t="shared" ref="H3:H51" si="2">IF(G3="A",B3+C3,)</f>
        <v>0</v>
      </c>
      <c r="I3">
        <f t="shared" ref="I3:I51" si="3">IF($G3="B",$B3+$C3,)</f>
        <v>0</v>
      </c>
      <c r="J3">
        <f t="shared" ref="J3:J51" si="4">IF($G3="C",$B3+$C3,)</f>
        <v>0</v>
      </c>
      <c r="K3">
        <f t="shared" ref="K3:K51" si="5">IF($G3="D",$B3+$C3,)</f>
        <v>3353163</v>
      </c>
      <c r="M3" t="s">
        <v>55</v>
      </c>
      <c r="N3" t="s">
        <v>64</v>
      </c>
      <c r="U3">
        <f t="shared" ref="U3:U51" si="6">IF(D3&gt;B3,1,0)</f>
        <v>0</v>
      </c>
      <c r="V3">
        <f t="shared" ref="V3:V51" si="7">IF(E3&gt;C3,1,0)</f>
        <v>0</v>
      </c>
      <c r="W3">
        <f t="shared" ref="W3:W51" si="8">IF(U3+V3=2,1,0)</f>
        <v>0</v>
      </c>
      <c r="X3">
        <f t="shared" ref="X3:X51" si="9">IF($G3="A",IF($W3=1,1,0),0)</f>
        <v>0</v>
      </c>
      <c r="Y3">
        <f t="shared" ref="Y3:Y51" si="10">IF($G3="B",IF($W3=1,1,0),0)</f>
        <v>0</v>
      </c>
      <c r="Z3">
        <f t="shared" ref="Z3:Z51" si="11">IF($G3="C",IF($W3=1,1,0),0)</f>
        <v>0</v>
      </c>
      <c r="AA3">
        <f t="shared" ref="AA3:AA51" si="12">IF($G3="D",IF($W3=1,1,0),0)</f>
        <v>0</v>
      </c>
      <c r="AC3" s="1">
        <f t="shared" ref="AC3:AC51" si="13">ROUNDDOWN(AE3/AD3, 4)</f>
        <v>0.93659999999999999</v>
      </c>
      <c r="AD3">
        <f t="shared" ref="AD3:AD51" si="14">B3+C3</f>
        <v>3353163</v>
      </c>
      <c r="AE3">
        <f t="shared" ref="AE3:AE51" si="15">D3+E3</f>
        <v>3140763</v>
      </c>
      <c r="AF3">
        <f t="shared" ref="AF3:AP3" si="16">IF(AE3&gt;2*$AD3,AE3,ROUNDDOWN(AE3*$AC3,0))</f>
        <v>2941638</v>
      </c>
      <c r="AG3">
        <f t="shared" si="16"/>
        <v>2755138</v>
      </c>
      <c r="AH3">
        <f t="shared" si="16"/>
        <v>2580462</v>
      </c>
      <c r="AI3">
        <f t="shared" si="16"/>
        <v>2416860</v>
      </c>
      <c r="AJ3">
        <f t="shared" si="16"/>
        <v>2263631</v>
      </c>
      <c r="AK3">
        <f t="shared" si="16"/>
        <v>2120116</v>
      </c>
      <c r="AL3">
        <f t="shared" si="16"/>
        <v>1985700</v>
      </c>
      <c r="AM3">
        <f t="shared" si="16"/>
        <v>1859806</v>
      </c>
      <c r="AN3">
        <f t="shared" si="16"/>
        <v>1741894</v>
      </c>
      <c r="AO3">
        <f t="shared" si="16"/>
        <v>1631457</v>
      </c>
      <c r="AP3">
        <f t="shared" si="16"/>
        <v>1528022</v>
      </c>
      <c r="AQ3">
        <f t="shared" ref="AQ3:AQ51" si="17">IF(AP3&gt;2*AD3,1,0)</f>
        <v>0</v>
      </c>
    </row>
    <row r="4" spans="1:43">
      <c r="A4" t="s">
        <v>7</v>
      </c>
      <c r="B4">
        <v>1165105</v>
      </c>
      <c r="C4">
        <v>1278732</v>
      </c>
      <c r="D4">
        <v>1299953</v>
      </c>
      <c r="E4">
        <v>1191621</v>
      </c>
      <c r="G4" t="str">
        <f t="shared" si="1"/>
        <v>C</v>
      </c>
      <c r="H4">
        <f t="shared" si="2"/>
        <v>0</v>
      </c>
      <c r="I4">
        <f t="shared" si="3"/>
        <v>0</v>
      </c>
      <c r="J4">
        <f t="shared" si="4"/>
        <v>2443837</v>
      </c>
      <c r="K4">
        <f t="shared" si="5"/>
        <v>0</v>
      </c>
      <c r="M4" t="s">
        <v>60</v>
      </c>
      <c r="N4">
        <f>H52</f>
        <v>33929579</v>
      </c>
      <c r="U4">
        <f t="shared" si="6"/>
        <v>1</v>
      </c>
      <c r="V4">
        <f t="shared" si="7"/>
        <v>0</v>
      </c>
      <c r="W4">
        <f t="shared" si="8"/>
        <v>0</v>
      </c>
      <c r="X4">
        <f t="shared" si="9"/>
        <v>0</v>
      </c>
      <c r="Y4">
        <f t="shared" si="10"/>
        <v>0</v>
      </c>
      <c r="Z4">
        <f t="shared" si="11"/>
        <v>0</v>
      </c>
      <c r="AA4">
        <f t="shared" si="12"/>
        <v>0</v>
      </c>
      <c r="AC4" s="1">
        <f t="shared" si="13"/>
        <v>1.0195000000000001</v>
      </c>
      <c r="AD4">
        <f t="shared" si="14"/>
        <v>2443837</v>
      </c>
      <c r="AE4">
        <f t="shared" si="15"/>
        <v>2491574</v>
      </c>
      <c r="AF4">
        <f t="shared" ref="AF4:AP4" si="18">IF(AE4&gt;2*$AD4,AE4,ROUNDDOWN(AE4*$AC4,0))</f>
        <v>2540159</v>
      </c>
      <c r="AG4">
        <f t="shared" si="18"/>
        <v>2589692</v>
      </c>
      <c r="AH4">
        <f t="shared" si="18"/>
        <v>2640190</v>
      </c>
      <c r="AI4">
        <f t="shared" si="18"/>
        <v>2691673</v>
      </c>
      <c r="AJ4">
        <f t="shared" si="18"/>
        <v>2744160</v>
      </c>
      <c r="AK4">
        <f t="shared" si="18"/>
        <v>2797671</v>
      </c>
      <c r="AL4">
        <f t="shared" si="18"/>
        <v>2852225</v>
      </c>
      <c r="AM4">
        <f t="shared" si="18"/>
        <v>2907843</v>
      </c>
      <c r="AN4">
        <f t="shared" si="18"/>
        <v>2964545</v>
      </c>
      <c r="AO4">
        <f t="shared" si="18"/>
        <v>3022353</v>
      </c>
      <c r="AP4">
        <f t="shared" si="18"/>
        <v>3081288</v>
      </c>
      <c r="AQ4">
        <f t="shared" si="17"/>
        <v>0</v>
      </c>
    </row>
    <row r="5" spans="1:43">
      <c r="A5" t="s">
        <v>8</v>
      </c>
      <c r="B5">
        <v>949065</v>
      </c>
      <c r="C5">
        <v>1026050</v>
      </c>
      <c r="D5">
        <v>688027</v>
      </c>
      <c r="E5">
        <v>723233</v>
      </c>
      <c r="G5" t="str">
        <f t="shared" si="1"/>
        <v>D</v>
      </c>
      <c r="H5">
        <f t="shared" si="2"/>
        <v>0</v>
      </c>
      <c r="I5">
        <f t="shared" si="3"/>
        <v>0</v>
      </c>
      <c r="J5">
        <f t="shared" si="4"/>
        <v>0</v>
      </c>
      <c r="K5">
        <f t="shared" si="5"/>
        <v>1975115</v>
      </c>
      <c r="M5" t="s">
        <v>61</v>
      </c>
      <c r="N5">
        <f>I52</f>
        <v>41736619</v>
      </c>
      <c r="U5">
        <f t="shared" si="6"/>
        <v>0</v>
      </c>
      <c r="V5">
        <f t="shared" si="7"/>
        <v>0</v>
      </c>
      <c r="W5">
        <f t="shared" si="8"/>
        <v>0</v>
      </c>
      <c r="X5">
        <f t="shared" si="9"/>
        <v>0</v>
      </c>
      <c r="Y5">
        <f t="shared" si="10"/>
        <v>0</v>
      </c>
      <c r="Z5">
        <f t="shared" si="11"/>
        <v>0</v>
      </c>
      <c r="AA5">
        <f t="shared" si="12"/>
        <v>0</v>
      </c>
      <c r="AC5" s="1">
        <f t="shared" si="13"/>
        <v>0.71450000000000002</v>
      </c>
      <c r="AD5">
        <f t="shared" si="14"/>
        <v>1975115</v>
      </c>
      <c r="AE5">
        <f t="shared" si="15"/>
        <v>1411260</v>
      </c>
      <c r="AF5">
        <f t="shared" ref="AF5:AP5" si="19">IF(AE5&gt;2*$AD5,AE5,ROUNDDOWN(AE5*$AC5,0))</f>
        <v>1008345</v>
      </c>
      <c r="AG5">
        <f t="shared" si="19"/>
        <v>720462</v>
      </c>
      <c r="AH5">
        <f t="shared" si="19"/>
        <v>514770</v>
      </c>
      <c r="AI5">
        <f t="shared" si="19"/>
        <v>367803</v>
      </c>
      <c r="AJ5">
        <f t="shared" si="19"/>
        <v>262795</v>
      </c>
      <c r="AK5">
        <f t="shared" si="19"/>
        <v>187767</v>
      </c>
      <c r="AL5">
        <f t="shared" si="19"/>
        <v>134159</v>
      </c>
      <c r="AM5">
        <f t="shared" si="19"/>
        <v>95856</v>
      </c>
      <c r="AN5">
        <f t="shared" si="19"/>
        <v>68489</v>
      </c>
      <c r="AO5">
        <f t="shared" si="19"/>
        <v>48935</v>
      </c>
      <c r="AP5">
        <f t="shared" si="19"/>
        <v>34964</v>
      </c>
      <c r="AQ5">
        <f t="shared" si="17"/>
        <v>0</v>
      </c>
    </row>
    <row r="6" spans="1:43">
      <c r="A6" t="s">
        <v>9</v>
      </c>
      <c r="B6">
        <v>2436107</v>
      </c>
      <c r="C6">
        <v>2228622</v>
      </c>
      <c r="D6">
        <v>1831600</v>
      </c>
      <c r="E6">
        <v>1960624</v>
      </c>
      <c r="G6" t="str">
        <f t="shared" si="1"/>
        <v>A</v>
      </c>
      <c r="H6">
        <f t="shared" si="2"/>
        <v>4664729</v>
      </c>
      <c r="I6">
        <f t="shared" si="3"/>
        <v>0</v>
      </c>
      <c r="J6">
        <f t="shared" si="4"/>
        <v>0</v>
      </c>
      <c r="K6">
        <f t="shared" si="5"/>
        <v>0</v>
      </c>
      <c r="M6" t="s">
        <v>62</v>
      </c>
      <c r="N6">
        <f>J52</f>
        <v>57649017</v>
      </c>
      <c r="U6">
        <f t="shared" si="6"/>
        <v>0</v>
      </c>
      <c r="V6">
        <f t="shared" si="7"/>
        <v>0</v>
      </c>
      <c r="W6">
        <f t="shared" si="8"/>
        <v>0</v>
      </c>
      <c r="X6">
        <f t="shared" si="9"/>
        <v>0</v>
      </c>
      <c r="Y6">
        <f t="shared" si="10"/>
        <v>0</v>
      </c>
      <c r="Z6">
        <f t="shared" si="11"/>
        <v>0</v>
      </c>
      <c r="AA6">
        <f t="shared" si="12"/>
        <v>0</v>
      </c>
      <c r="AC6" s="1">
        <f t="shared" si="13"/>
        <v>0.81289999999999996</v>
      </c>
      <c r="AD6">
        <f t="shared" si="14"/>
        <v>4664729</v>
      </c>
      <c r="AE6">
        <f t="shared" si="15"/>
        <v>3792224</v>
      </c>
      <c r="AF6">
        <f t="shared" ref="AF6:AP6" si="20">IF(AE6&gt;2*$AD6,AE6,ROUNDDOWN(AE6*$AC6,0))</f>
        <v>3082698</v>
      </c>
      <c r="AG6">
        <f t="shared" si="20"/>
        <v>2505925</v>
      </c>
      <c r="AH6">
        <f t="shared" si="20"/>
        <v>2037066</v>
      </c>
      <c r="AI6">
        <f t="shared" si="20"/>
        <v>1655930</v>
      </c>
      <c r="AJ6">
        <f t="shared" si="20"/>
        <v>1346105</v>
      </c>
      <c r="AK6">
        <f t="shared" si="20"/>
        <v>1094248</v>
      </c>
      <c r="AL6">
        <f t="shared" si="20"/>
        <v>889514</v>
      </c>
      <c r="AM6">
        <f t="shared" si="20"/>
        <v>723085</v>
      </c>
      <c r="AN6">
        <f t="shared" si="20"/>
        <v>587795</v>
      </c>
      <c r="AO6">
        <f t="shared" si="20"/>
        <v>477818</v>
      </c>
      <c r="AP6">
        <f t="shared" si="20"/>
        <v>388418</v>
      </c>
      <c r="AQ6">
        <f t="shared" si="17"/>
        <v>0</v>
      </c>
    </row>
    <row r="7" spans="1:43">
      <c r="A7" t="s">
        <v>10</v>
      </c>
      <c r="B7">
        <v>1846928</v>
      </c>
      <c r="C7">
        <v>1851433</v>
      </c>
      <c r="D7">
        <v>2125113</v>
      </c>
      <c r="E7">
        <v>2028635</v>
      </c>
      <c r="G7" t="str">
        <f t="shared" si="1"/>
        <v>D</v>
      </c>
      <c r="H7">
        <f t="shared" si="2"/>
        <v>0</v>
      </c>
      <c r="I7">
        <f t="shared" si="3"/>
        <v>0</v>
      </c>
      <c r="J7">
        <f t="shared" si="4"/>
        <v>0</v>
      </c>
      <c r="K7">
        <f t="shared" si="5"/>
        <v>3698361</v>
      </c>
      <c r="M7" t="s">
        <v>63</v>
      </c>
      <c r="N7">
        <f>K52</f>
        <v>36530387</v>
      </c>
      <c r="U7">
        <f t="shared" si="6"/>
        <v>1</v>
      </c>
      <c r="V7">
        <f t="shared" si="7"/>
        <v>1</v>
      </c>
      <c r="W7">
        <f t="shared" si="8"/>
        <v>1</v>
      </c>
      <c r="X7">
        <f t="shared" si="9"/>
        <v>0</v>
      </c>
      <c r="Y7">
        <f t="shared" si="10"/>
        <v>0</v>
      </c>
      <c r="Z7">
        <f t="shared" si="11"/>
        <v>0</v>
      </c>
      <c r="AA7">
        <f t="shared" si="12"/>
        <v>1</v>
      </c>
      <c r="AC7" s="1">
        <f t="shared" si="13"/>
        <v>1.1231</v>
      </c>
      <c r="AD7">
        <f t="shared" si="14"/>
        <v>3698361</v>
      </c>
      <c r="AE7">
        <f t="shared" si="15"/>
        <v>4153748</v>
      </c>
      <c r="AF7">
        <f t="shared" ref="AF7:AP7" si="21">IF(AE7&gt;2*$AD7,AE7,ROUNDDOWN(AE7*$AC7,0))</f>
        <v>4665074</v>
      </c>
      <c r="AG7">
        <f t="shared" si="21"/>
        <v>5239344</v>
      </c>
      <c r="AH7">
        <f t="shared" si="21"/>
        <v>5884307</v>
      </c>
      <c r="AI7">
        <f t="shared" si="21"/>
        <v>6608665</v>
      </c>
      <c r="AJ7">
        <f t="shared" si="21"/>
        <v>7422191</v>
      </c>
      <c r="AK7">
        <f t="shared" si="21"/>
        <v>7422191</v>
      </c>
      <c r="AL7">
        <f t="shared" si="21"/>
        <v>7422191</v>
      </c>
      <c r="AM7">
        <f t="shared" si="21"/>
        <v>7422191</v>
      </c>
      <c r="AN7">
        <f t="shared" si="21"/>
        <v>7422191</v>
      </c>
      <c r="AO7">
        <f t="shared" si="21"/>
        <v>7422191</v>
      </c>
      <c r="AP7">
        <f t="shared" si="21"/>
        <v>7422191</v>
      </c>
      <c r="AQ7">
        <f t="shared" si="17"/>
        <v>1</v>
      </c>
    </row>
    <row r="8" spans="1:43">
      <c r="A8" t="s">
        <v>11</v>
      </c>
      <c r="B8">
        <v>3841577</v>
      </c>
      <c r="C8">
        <v>3848394</v>
      </c>
      <c r="D8">
        <v>3595975</v>
      </c>
      <c r="E8">
        <v>3123039</v>
      </c>
      <c r="G8" t="str">
        <f t="shared" si="1"/>
        <v>B</v>
      </c>
      <c r="H8">
        <f t="shared" si="2"/>
        <v>0</v>
      </c>
      <c r="I8">
        <f t="shared" si="3"/>
        <v>7689971</v>
      </c>
      <c r="J8">
        <f t="shared" si="4"/>
        <v>0</v>
      </c>
      <c r="K8">
        <f t="shared" si="5"/>
        <v>0</v>
      </c>
      <c r="U8">
        <f t="shared" si="6"/>
        <v>0</v>
      </c>
      <c r="V8">
        <f t="shared" si="7"/>
        <v>0</v>
      </c>
      <c r="W8">
        <f t="shared" si="8"/>
        <v>0</v>
      </c>
      <c r="X8">
        <f t="shared" si="9"/>
        <v>0</v>
      </c>
      <c r="Y8">
        <f t="shared" si="10"/>
        <v>0</v>
      </c>
      <c r="Z8">
        <f t="shared" si="11"/>
        <v>0</v>
      </c>
      <c r="AA8">
        <f t="shared" si="12"/>
        <v>0</v>
      </c>
      <c r="AC8" s="1">
        <f t="shared" si="13"/>
        <v>0.87370000000000003</v>
      </c>
      <c r="AD8">
        <f t="shared" si="14"/>
        <v>7689971</v>
      </c>
      <c r="AE8">
        <f t="shared" si="15"/>
        <v>6719014</v>
      </c>
      <c r="AF8">
        <f t="shared" ref="AF8:AP8" si="22">IF(AE8&gt;2*$AD8,AE8,ROUNDDOWN(AE8*$AC8,0))</f>
        <v>5870402</v>
      </c>
      <c r="AG8">
        <f t="shared" si="22"/>
        <v>5128970</v>
      </c>
      <c r="AH8">
        <f t="shared" si="22"/>
        <v>4481181</v>
      </c>
      <c r="AI8">
        <f t="shared" si="22"/>
        <v>3915207</v>
      </c>
      <c r="AJ8">
        <f t="shared" si="22"/>
        <v>3420716</v>
      </c>
      <c r="AK8">
        <f t="shared" si="22"/>
        <v>2988679</v>
      </c>
      <c r="AL8">
        <f t="shared" si="22"/>
        <v>2611208</v>
      </c>
      <c r="AM8">
        <f t="shared" si="22"/>
        <v>2281412</v>
      </c>
      <c r="AN8">
        <f t="shared" si="22"/>
        <v>1993269</v>
      </c>
      <c r="AO8">
        <f t="shared" si="22"/>
        <v>1741519</v>
      </c>
      <c r="AP8">
        <f t="shared" si="22"/>
        <v>1521565</v>
      </c>
      <c r="AQ8">
        <f t="shared" si="17"/>
        <v>0</v>
      </c>
    </row>
    <row r="9" spans="1:43">
      <c r="A9" t="s">
        <v>12</v>
      </c>
      <c r="B9">
        <v>679557</v>
      </c>
      <c r="C9">
        <v>655500</v>
      </c>
      <c r="D9">
        <v>1012012</v>
      </c>
      <c r="E9">
        <v>1067022</v>
      </c>
      <c r="G9" t="str">
        <f t="shared" si="1"/>
        <v>A</v>
      </c>
      <c r="H9">
        <f t="shared" si="2"/>
        <v>1335057</v>
      </c>
      <c r="I9">
        <f t="shared" si="3"/>
        <v>0</v>
      </c>
      <c r="J9">
        <f t="shared" si="4"/>
        <v>0</v>
      </c>
      <c r="K9">
        <f t="shared" si="5"/>
        <v>0</v>
      </c>
      <c r="U9">
        <f t="shared" si="6"/>
        <v>1</v>
      </c>
      <c r="V9">
        <f t="shared" si="7"/>
        <v>1</v>
      </c>
      <c r="W9">
        <f t="shared" si="8"/>
        <v>1</v>
      </c>
      <c r="X9">
        <f t="shared" si="9"/>
        <v>1</v>
      </c>
      <c r="Y9">
        <f t="shared" si="10"/>
        <v>0</v>
      </c>
      <c r="Z9">
        <f t="shared" si="11"/>
        <v>0</v>
      </c>
      <c r="AA9">
        <f t="shared" si="12"/>
        <v>0</v>
      </c>
      <c r="AC9" s="1">
        <f t="shared" si="13"/>
        <v>1.5571999999999999</v>
      </c>
      <c r="AD9">
        <f t="shared" si="14"/>
        <v>1335057</v>
      </c>
      <c r="AE9">
        <f t="shared" si="15"/>
        <v>2079034</v>
      </c>
      <c r="AF9">
        <f t="shared" ref="AF9:AP9" si="23">IF(AE9&gt;2*$AD9,AE9,ROUNDDOWN(AE9*$AC9,0))</f>
        <v>3237471</v>
      </c>
      <c r="AG9">
        <f t="shared" si="23"/>
        <v>3237471</v>
      </c>
      <c r="AH9">
        <f t="shared" si="23"/>
        <v>3237471</v>
      </c>
      <c r="AI9">
        <f t="shared" si="23"/>
        <v>3237471</v>
      </c>
      <c r="AJ9">
        <f t="shared" si="23"/>
        <v>3237471</v>
      </c>
      <c r="AK9">
        <f t="shared" si="23"/>
        <v>3237471</v>
      </c>
      <c r="AL9">
        <f t="shared" si="23"/>
        <v>3237471</v>
      </c>
      <c r="AM9">
        <f t="shared" si="23"/>
        <v>3237471</v>
      </c>
      <c r="AN9">
        <f t="shared" si="23"/>
        <v>3237471</v>
      </c>
      <c r="AO9">
        <f t="shared" si="23"/>
        <v>3237471</v>
      </c>
      <c r="AP9">
        <f t="shared" si="23"/>
        <v>3237471</v>
      </c>
      <c r="AQ9">
        <f t="shared" si="17"/>
        <v>1</v>
      </c>
    </row>
    <row r="10" spans="1:43">
      <c r="A10" t="s">
        <v>13</v>
      </c>
      <c r="B10">
        <v>1660998</v>
      </c>
      <c r="C10">
        <v>1630345</v>
      </c>
      <c r="D10">
        <v>1130119</v>
      </c>
      <c r="E10">
        <v>1080238</v>
      </c>
      <c r="G10" t="str">
        <f t="shared" si="1"/>
        <v>C</v>
      </c>
      <c r="H10">
        <f t="shared" si="2"/>
        <v>0</v>
      </c>
      <c r="I10">
        <f t="shared" si="3"/>
        <v>0</v>
      </c>
      <c r="J10">
        <f t="shared" si="4"/>
        <v>3291343</v>
      </c>
      <c r="K10">
        <f t="shared" si="5"/>
        <v>0</v>
      </c>
      <c r="U10">
        <f t="shared" si="6"/>
        <v>0</v>
      </c>
      <c r="V10">
        <f t="shared" si="7"/>
        <v>0</v>
      </c>
      <c r="W10">
        <f t="shared" si="8"/>
        <v>0</v>
      </c>
      <c r="X10">
        <f t="shared" si="9"/>
        <v>0</v>
      </c>
      <c r="Y10">
        <f t="shared" si="10"/>
        <v>0</v>
      </c>
      <c r="Z10">
        <f t="shared" si="11"/>
        <v>0</v>
      </c>
      <c r="AA10">
        <f t="shared" si="12"/>
        <v>0</v>
      </c>
      <c r="AC10" s="1">
        <f t="shared" si="13"/>
        <v>0.67149999999999999</v>
      </c>
      <c r="AD10">
        <f t="shared" si="14"/>
        <v>3291343</v>
      </c>
      <c r="AE10">
        <f t="shared" si="15"/>
        <v>2210357</v>
      </c>
      <c r="AF10">
        <f t="shared" ref="AF10:AP10" si="24">IF(AE10&gt;2*$AD10,AE10,ROUNDDOWN(AE10*$AC10,0))</f>
        <v>1484254</v>
      </c>
      <c r="AG10">
        <f t="shared" si="24"/>
        <v>996676</v>
      </c>
      <c r="AH10">
        <f t="shared" si="24"/>
        <v>669267</v>
      </c>
      <c r="AI10">
        <f t="shared" si="24"/>
        <v>449412</v>
      </c>
      <c r="AJ10">
        <f t="shared" si="24"/>
        <v>301780</v>
      </c>
      <c r="AK10">
        <f t="shared" si="24"/>
        <v>202645</v>
      </c>
      <c r="AL10">
        <f t="shared" si="24"/>
        <v>136076</v>
      </c>
      <c r="AM10">
        <f t="shared" si="24"/>
        <v>91375</v>
      </c>
      <c r="AN10">
        <f t="shared" si="24"/>
        <v>61358</v>
      </c>
      <c r="AO10">
        <f t="shared" si="24"/>
        <v>41201</v>
      </c>
      <c r="AP10">
        <f t="shared" si="24"/>
        <v>27666</v>
      </c>
      <c r="AQ10">
        <f t="shared" si="17"/>
        <v>0</v>
      </c>
    </row>
    <row r="11" spans="1:43">
      <c r="A11" t="s">
        <v>14</v>
      </c>
      <c r="B11">
        <v>1157622</v>
      </c>
      <c r="C11">
        <v>1182345</v>
      </c>
      <c r="D11">
        <v>830785</v>
      </c>
      <c r="E11">
        <v>833779</v>
      </c>
      <c r="G11" t="str">
        <f t="shared" si="1"/>
        <v>C</v>
      </c>
      <c r="H11">
        <f t="shared" si="2"/>
        <v>0</v>
      </c>
      <c r="I11">
        <f t="shared" si="3"/>
        <v>0</v>
      </c>
      <c r="J11">
        <f t="shared" si="4"/>
        <v>2339967</v>
      </c>
      <c r="K11">
        <f t="shared" si="5"/>
        <v>0</v>
      </c>
      <c r="U11">
        <f t="shared" si="6"/>
        <v>0</v>
      </c>
      <c r="V11">
        <f t="shared" si="7"/>
        <v>0</v>
      </c>
      <c r="W11">
        <f t="shared" si="8"/>
        <v>0</v>
      </c>
      <c r="X11">
        <f t="shared" si="9"/>
        <v>0</v>
      </c>
      <c r="Y11">
        <f t="shared" si="10"/>
        <v>0</v>
      </c>
      <c r="Z11">
        <f t="shared" si="11"/>
        <v>0</v>
      </c>
      <c r="AA11">
        <f t="shared" si="12"/>
        <v>0</v>
      </c>
      <c r="AC11" s="1">
        <f t="shared" si="13"/>
        <v>0.71130000000000004</v>
      </c>
      <c r="AD11">
        <f t="shared" si="14"/>
        <v>2339967</v>
      </c>
      <c r="AE11">
        <f t="shared" si="15"/>
        <v>1664564</v>
      </c>
      <c r="AF11">
        <f t="shared" ref="AF11:AP11" si="25">IF(AE11&gt;2*$AD11,AE11,ROUNDDOWN(AE11*$AC11,0))</f>
        <v>1184004</v>
      </c>
      <c r="AG11">
        <f t="shared" si="25"/>
        <v>842182</v>
      </c>
      <c r="AH11">
        <f t="shared" si="25"/>
        <v>599044</v>
      </c>
      <c r="AI11">
        <f t="shared" si="25"/>
        <v>426099</v>
      </c>
      <c r="AJ11">
        <f t="shared" si="25"/>
        <v>303084</v>
      </c>
      <c r="AK11">
        <f t="shared" si="25"/>
        <v>215583</v>
      </c>
      <c r="AL11">
        <f t="shared" si="25"/>
        <v>153344</v>
      </c>
      <c r="AM11">
        <f t="shared" si="25"/>
        <v>109073</v>
      </c>
      <c r="AN11">
        <f t="shared" si="25"/>
        <v>77583</v>
      </c>
      <c r="AO11">
        <f t="shared" si="25"/>
        <v>55184</v>
      </c>
      <c r="AP11">
        <f t="shared" si="25"/>
        <v>39252</v>
      </c>
      <c r="AQ11">
        <f t="shared" si="17"/>
        <v>0</v>
      </c>
    </row>
    <row r="12" spans="1:43">
      <c r="A12" t="s">
        <v>15</v>
      </c>
      <c r="B12">
        <v>1987047</v>
      </c>
      <c r="C12">
        <v>1996208</v>
      </c>
      <c r="D12">
        <v>2053892</v>
      </c>
      <c r="E12">
        <v>1697247</v>
      </c>
      <c r="G12" t="str">
        <f t="shared" si="1"/>
        <v>D</v>
      </c>
      <c r="H12">
        <f t="shared" si="2"/>
        <v>0</v>
      </c>
      <c r="I12">
        <f t="shared" si="3"/>
        <v>0</v>
      </c>
      <c r="J12">
        <f t="shared" si="4"/>
        <v>0</v>
      </c>
      <c r="K12">
        <f t="shared" si="5"/>
        <v>3983255</v>
      </c>
      <c r="U12">
        <f t="shared" si="6"/>
        <v>1</v>
      </c>
      <c r="V12">
        <f t="shared" si="7"/>
        <v>0</v>
      </c>
      <c r="W12">
        <f t="shared" si="8"/>
        <v>0</v>
      </c>
      <c r="X12">
        <f t="shared" si="9"/>
        <v>0</v>
      </c>
      <c r="Y12">
        <f t="shared" si="10"/>
        <v>0</v>
      </c>
      <c r="Z12">
        <f t="shared" si="11"/>
        <v>0</v>
      </c>
      <c r="AA12">
        <f t="shared" si="12"/>
        <v>0</v>
      </c>
      <c r="AC12" s="1">
        <f t="shared" si="13"/>
        <v>0.94169999999999998</v>
      </c>
      <c r="AD12">
        <f t="shared" si="14"/>
        <v>3983255</v>
      </c>
      <c r="AE12">
        <f t="shared" si="15"/>
        <v>3751139</v>
      </c>
      <c r="AF12">
        <f t="shared" ref="AF12:AP12" si="26">IF(AE12&gt;2*$AD12,AE12,ROUNDDOWN(AE12*$AC12,0))</f>
        <v>3532447</v>
      </c>
      <c r="AG12">
        <f t="shared" si="26"/>
        <v>3326505</v>
      </c>
      <c r="AH12">
        <f t="shared" si="26"/>
        <v>3132569</v>
      </c>
      <c r="AI12">
        <f t="shared" si="26"/>
        <v>2949940</v>
      </c>
      <c r="AJ12">
        <f t="shared" si="26"/>
        <v>2777958</v>
      </c>
      <c r="AK12">
        <f t="shared" si="26"/>
        <v>2616003</v>
      </c>
      <c r="AL12">
        <f t="shared" si="26"/>
        <v>2463490</v>
      </c>
      <c r="AM12">
        <f t="shared" si="26"/>
        <v>2319868</v>
      </c>
      <c r="AN12">
        <f t="shared" si="26"/>
        <v>2184619</v>
      </c>
      <c r="AO12">
        <f t="shared" si="26"/>
        <v>2057255</v>
      </c>
      <c r="AP12">
        <f t="shared" si="26"/>
        <v>1937317</v>
      </c>
      <c r="AQ12">
        <f t="shared" si="17"/>
        <v>0</v>
      </c>
    </row>
    <row r="13" spans="1:43">
      <c r="A13" t="s">
        <v>16</v>
      </c>
      <c r="B13">
        <v>3997724</v>
      </c>
      <c r="C13">
        <v>3690756</v>
      </c>
      <c r="D13">
        <v>4339393</v>
      </c>
      <c r="E13">
        <v>4639643</v>
      </c>
      <c r="G13" t="str">
        <f t="shared" si="1"/>
        <v>C</v>
      </c>
      <c r="H13">
        <f t="shared" si="2"/>
        <v>0</v>
      </c>
      <c r="I13">
        <f t="shared" si="3"/>
        <v>0</v>
      </c>
      <c r="J13">
        <f t="shared" si="4"/>
        <v>7688480</v>
      </c>
      <c r="K13">
        <f t="shared" si="5"/>
        <v>0</v>
      </c>
      <c r="U13">
        <f t="shared" si="6"/>
        <v>1</v>
      </c>
      <c r="V13">
        <f t="shared" si="7"/>
        <v>1</v>
      </c>
      <c r="W13">
        <f t="shared" si="8"/>
        <v>1</v>
      </c>
      <c r="X13">
        <f t="shared" si="9"/>
        <v>0</v>
      </c>
      <c r="Y13">
        <f t="shared" si="10"/>
        <v>0</v>
      </c>
      <c r="Z13">
        <f t="shared" si="11"/>
        <v>1</v>
      </c>
      <c r="AA13">
        <f t="shared" si="12"/>
        <v>0</v>
      </c>
      <c r="AC13" s="1">
        <f t="shared" si="13"/>
        <v>1.1677999999999999</v>
      </c>
      <c r="AD13">
        <f t="shared" si="14"/>
        <v>7688480</v>
      </c>
      <c r="AE13">
        <f t="shared" si="15"/>
        <v>8979036</v>
      </c>
      <c r="AF13">
        <f t="shared" ref="AF13:AP13" si="27">IF(AE13&gt;2*$AD13,AE13,ROUNDDOWN(AE13*$AC13,0))</f>
        <v>10485718</v>
      </c>
      <c r="AG13">
        <f t="shared" si="27"/>
        <v>12245221</v>
      </c>
      <c r="AH13">
        <f t="shared" si="27"/>
        <v>14299969</v>
      </c>
      <c r="AI13">
        <f t="shared" si="27"/>
        <v>16699503</v>
      </c>
      <c r="AJ13">
        <f t="shared" si="27"/>
        <v>16699503</v>
      </c>
      <c r="AK13">
        <f t="shared" si="27"/>
        <v>16699503</v>
      </c>
      <c r="AL13">
        <f t="shared" si="27"/>
        <v>16699503</v>
      </c>
      <c r="AM13">
        <f t="shared" si="27"/>
        <v>16699503</v>
      </c>
      <c r="AN13">
        <f t="shared" si="27"/>
        <v>16699503</v>
      </c>
      <c r="AO13">
        <f t="shared" si="27"/>
        <v>16699503</v>
      </c>
      <c r="AP13">
        <f t="shared" si="27"/>
        <v>16699503</v>
      </c>
      <c r="AQ13">
        <f t="shared" si="17"/>
        <v>1</v>
      </c>
    </row>
    <row r="14" spans="1:43">
      <c r="A14" t="s">
        <v>17</v>
      </c>
      <c r="B14">
        <v>996113</v>
      </c>
      <c r="C14">
        <v>964279</v>
      </c>
      <c r="D14">
        <v>1012487</v>
      </c>
      <c r="E14">
        <v>1128940</v>
      </c>
      <c r="G14" t="str">
        <f t="shared" si="1"/>
        <v>A</v>
      </c>
      <c r="H14">
        <f t="shared" si="2"/>
        <v>1960392</v>
      </c>
      <c r="I14">
        <f t="shared" si="3"/>
        <v>0</v>
      </c>
      <c r="J14">
        <f t="shared" si="4"/>
        <v>0</v>
      </c>
      <c r="K14">
        <f t="shared" si="5"/>
        <v>0</v>
      </c>
      <c r="U14">
        <f t="shared" si="6"/>
        <v>1</v>
      </c>
      <c r="V14">
        <f t="shared" si="7"/>
        <v>1</v>
      </c>
      <c r="W14">
        <f t="shared" si="8"/>
        <v>1</v>
      </c>
      <c r="X14">
        <f t="shared" si="9"/>
        <v>1</v>
      </c>
      <c r="Y14">
        <f t="shared" si="10"/>
        <v>0</v>
      </c>
      <c r="Z14">
        <f t="shared" si="11"/>
        <v>0</v>
      </c>
      <c r="AA14">
        <f t="shared" si="12"/>
        <v>0</v>
      </c>
      <c r="AC14" s="1">
        <f t="shared" si="13"/>
        <v>1.0923</v>
      </c>
      <c r="AD14">
        <f t="shared" si="14"/>
        <v>1960392</v>
      </c>
      <c r="AE14">
        <f t="shared" si="15"/>
        <v>2141427</v>
      </c>
      <c r="AF14">
        <f t="shared" ref="AF14:AP14" si="28">IF(AE14&gt;2*$AD14,AE14,ROUNDDOWN(AE14*$AC14,0))</f>
        <v>2339080</v>
      </c>
      <c r="AG14">
        <f t="shared" si="28"/>
        <v>2554977</v>
      </c>
      <c r="AH14">
        <f t="shared" si="28"/>
        <v>2790801</v>
      </c>
      <c r="AI14">
        <f t="shared" si="28"/>
        <v>3048391</v>
      </c>
      <c r="AJ14">
        <f t="shared" si="28"/>
        <v>3329757</v>
      </c>
      <c r="AK14">
        <f t="shared" si="28"/>
        <v>3637093</v>
      </c>
      <c r="AL14">
        <f t="shared" si="28"/>
        <v>3972796</v>
      </c>
      <c r="AM14">
        <f t="shared" si="28"/>
        <v>3972796</v>
      </c>
      <c r="AN14">
        <f t="shared" si="28"/>
        <v>3972796</v>
      </c>
      <c r="AO14">
        <f t="shared" si="28"/>
        <v>3972796</v>
      </c>
      <c r="AP14">
        <f t="shared" si="28"/>
        <v>3972796</v>
      </c>
      <c r="AQ14">
        <f t="shared" si="17"/>
        <v>1</v>
      </c>
    </row>
    <row r="15" spans="1:43">
      <c r="A15" t="s">
        <v>18</v>
      </c>
      <c r="B15">
        <v>1143634</v>
      </c>
      <c r="C15">
        <v>1033836</v>
      </c>
      <c r="D15">
        <v>909534</v>
      </c>
      <c r="E15">
        <v>856349</v>
      </c>
      <c r="G15" t="str">
        <f t="shared" si="1"/>
        <v>A</v>
      </c>
      <c r="H15">
        <f t="shared" si="2"/>
        <v>2177470</v>
      </c>
      <c r="I15">
        <f t="shared" si="3"/>
        <v>0</v>
      </c>
      <c r="J15">
        <f t="shared" si="4"/>
        <v>0</v>
      </c>
      <c r="K15">
        <f t="shared" si="5"/>
        <v>0</v>
      </c>
      <c r="U15">
        <f t="shared" si="6"/>
        <v>0</v>
      </c>
      <c r="V15">
        <f t="shared" si="7"/>
        <v>0</v>
      </c>
      <c r="W15">
        <f t="shared" si="8"/>
        <v>0</v>
      </c>
      <c r="X15">
        <f t="shared" si="9"/>
        <v>0</v>
      </c>
      <c r="Y15">
        <f t="shared" si="10"/>
        <v>0</v>
      </c>
      <c r="Z15">
        <f t="shared" si="11"/>
        <v>0</v>
      </c>
      <c r="AA15">
        <f t="shared" si="12"/>
        <v>0</v>
      </c>
      <c r="AC15" s="1">
        <f t="shared" si="13"/>
        <v>0.81089999999999995</v>
      </c>
      <c r="AD15">
        <f t="shared" si="14"/>
        <v>2177470</v>
      </c>
      <c r="AE15">
        <f t="shared" si="15"/>
        <v>1765883</v>
      </c>
      <c r="AF15">
        <f t="shared" ref="AF15:AP15" si="29">IF(AE15&gt;2*$AD15,AE15,ROUNDDOWN(AE15*$AC15,0))</f>
        <v>1431954</v>
      </c>
      <c r="AG15">
        <f t="shared" si="29"/>
        <v>1161171</v>
      </c>
      <c r="AH15">
        <f t="shared" si="29"/>
        <v>941593</v>
      </c>
      <c r="AI15">
        <f t="shared" si="29"/>
        <v>763537</v>
      </c>
      <c r="AJ15">
        <f t="shared" si="29"/>
        <v>619152</v>
      </c>
      <c r="AK15">
        <f t="shared" si="29"/>
        <v>502070</v>
      </c>
      <c r="AL15">
        <f t="shared" si="29"/>
        <v>407128</v>
      </c>
      <c r="AM15">
        <f t="shared" si="29"/>
        <v>330140</v>
      </c>
      <c r="AN15">
        <f t="shared" si="29"/>
        <v>267710</v>
      </c>
      <c r="AO15">
        <f t="shared" si="29"/>
        <v>217086</v>
      </c>
      <c r="AP15">
        <f t="shared" si="29"/>
        <v>176035</v>
      </c>
      <c r="AQ15">
        <f t="shared" si="17"/>
        <v>0</v>
      </c>
    </row>
    <row r="16" spans="1:43">
      <c r="A16" t="s">
        <v>19</v>
      </c>
      <c r="B16">
        <v>2549276</v>
      </c>
      <c r="C16">
        <v>2584751</v>
      </c>
      <c r="D16">
        <v>2033079</v>
      </c>
      <c r="E16">
        <v>2066918</v>
      </c>
      <c r="G16" t="str">
        <f t="shared" si="1"/>
        <v>A</v>
      </c>
      <c r="H16">
        <f t="shared" si="2"/>
        <v>5134027</v>
      </c>
      <c r="I16">
        <f t="shared" si="3"/>
        <v>0</v>
      </c>
      <c r="J16">
        <f t="shared" si="4"/>
        <v>0</v>
      </c>
      <c r="K16">
        <f t="shared" si="5"/>
        <v>0</v>
      </c>
      <c r="U16">
        <f t="shared" si="6"/>
        <v>0</v>
      </c>
      <c r="V16">
        <f t="shared" si="7"/>
        <v>0</v>
      </c>
      <c r="W16">
        <f t="shared" si="8"/>
        <v>0</v>
      </c>
      <c r="X16">
        <f t="shared" si="9"/>
        <v>0</v>
      </c>
      <c r="Y16">
        <f t="shared" si="10"/>
        <v>0</v>
      </c>
      <c r="Z16">
        <f t="shared" si="11"/>
        <v>0</v>
      </c>
      <c r="AA16">
        <f t="shared" si="12"/>
        <v>0</v>
      </c>
      <c r="AC16" s="1">
        <f t="shared" si="13"/>
        <v>0.79849999999999999</v>
      </c>
      <c r="AD16">
        <f t="shared" si="14"/>
        <v>5134027</v>
      </c>
      <c r="AE16">
        <f t="shared" si="15"/>
        <v>4099997</v>
      </c>
      <c r="AF16">
        <f t="shared" ref="AF16:AP16" si="30">IF(AE16&gt;2*$AD16,AE16,ROUNDDOWN(AE16*$AC16,0))</f>
        <v>3273847</v>
      </c>
      <c r="AG16">
        <f t="shared" si="30"/>
        <v>2614166</v>
      </c>
      <c r="AH16">
        <f t="shared" si="30"/>
        <v>2087411</v>
      </c>
      <c r="AI16">
        <f t="shared" si="30"/>
        <v>1666797</v>
      </c>
      <c r="AJ16">
        <f t="shared" si="30"/>
        <v>1330937</v>
      </c>
      <c r="AK16">
        <f t="shared" si="30"/>
        <v>1062753</v>
      </c>
      <c r="AL16">
        <f t="shared" si="30"/>
        <v>848608</v>
      </c>
      <c r="AM16">
        <f t="shared" si="30"/>
        <v>677613</v>
      </c>
      <c r="AN16">
        <f t="shared" si="30"/>
        <v>541073</v>
      </c>
      <c r="AO16">
        <f t="shared" si="30"/>
        <v>432046</v>
      </c>
      <c r="AP16">
        <f t="shared" si="30"/>
        <v>344988</v>
      </c>
      <c r="AQ16">
        <f t="shared" si="17"/>
        <v>0</v>
      </c>
    </row>
    <row r="17" spans="1:43">
      <c r="A17" t="s">
        <v>20</v>
      </c>
      <c r="B17">
        <v>1367212</v>
      </c>
      <c r="C17">
        <v>1361389</v>
      </c>
      <c r="D17">
        <v>1572320</v>
      </c>
      <c r="E17">
        <v>1836258</v>
      </c>
      <c r="G17" t="str">
        <f t="shared" si="1"/>
        <v>C</v>
      </c>
      <c r="H17">
        <f t="shared" si="2"/>
        <v>0</v>
      </c>
      <c r="I17">
        <f t="shared" si="3"/>
        <v>0</v>
      </c>
      <c r="J17">
        <f t="shared" si="4"/>
        <v>2728601</v>
      </c>
      <c r="K17">
        <f t="shared" si="5"/>
        <v>0</v>
      </c>
      <c r="U17">
        <f t="shared" si="6"/>
        <v>1</v>
      </c>
      <c r="V17">
        <f t="shared" si="7"/>
        <v>1</v>
      </c>
      <c r="W17">
        <f t="shared" si="8"/>
        <v>1</v>
      </c>
      <c r="X17">
        <f t="shared" si="9"/>
        <v>0</v>
      </c>
      <c r="Y17">
        <f t="shared" si="10"/>
        <v>0</v>
      </c>
      <c r="Z17">
        <f t="shared" si="11"/>
        <v>1</v>
      </c>
      <c r="AA17">
        <f t="shared" si="12"/>
        <v>0</v>
      </c>
      <c r="AC17" s="1">
        <f t="shared" si="13"/>
        <v>1.2492000000000001</v>
      </c>
      <c r="AD17">
        <f t="shared" si="14"/>
        <v>2728601</v>
      </c>
      <c r="AE17">
        <f t="shared" si="15"/>
        <v>3408578</v>
      </c>
      <c r="AF17">
        <f t="shared" ref="AF17:AP17" si="31">IF(AE17&gt;2*$AD17,AE17,ROUNDDOWN(AE17*$AC17,0))</f>
        <v>4257995</v>
      </c>
      <c r="AG17">
        <f t="shared" si="31"/>
        <v>5319087</v>
      </c>
      <c r="AH17">
        <f t="shared" si="31"/>
        <v>6644603</v>
      </c>
      <c r="AI17">
        <f t="shared" si="31"/>
        <v>6644603</v>
      </c>
      <c r="AJ17">
        <f t="shared" si="31"/>
        <v>6644603</v>
      </c>
      <c r="AK17">
        <f t="shared" si="31"/>
        <v>6644603</v>
      </c>
      <c r="AL17">
        <f t="shared" si="31"/>
        <v>6644603</v>
      </c>
      <c r="AM17">
        <f t="shared" si="31"/>
        <v>6644603</v>
      </c>
      <c r="AN17">
        <f t="shared" si="31"/>
        <v>6644603</v>
      </c>
      <c r="AO17">
        <f t="shared" si="31"/>
        <v>6644603</v>
      </c>
      <c r="AP17">
        <f t="shared" si="31"/>
        <v>6644603</v>
      </c>
      <c r="AQ17">
        <f t="shared" si="17"/>
        <v>1</v>
      </c>
    </row>
    <row r="18" spans="1:43">
      <c r="A18" t="s">
        <v>21</v>
      </c>
      <c r="B18">
        <v>2567464</v>
      </c>
      <c r="C18">
        <v>2441857</v>
      </c>
      <c r="D18">
        <v>1524132</v>
      </c>
      <c r="E18">
        <v>1496810</v>
      </c>
      <c r="G18" t="str">
        <f t="shared" si="1"/>
        <v>A</v>
      </c>
      <c r="H18">
        <f t="shared" si="2"/>
        <v>5009321</v>
      </c>
      <c r="I18">
        <f t="shared" si="3"/>
        <v>0</v>
      </c>
      <c r="J18">
        <f t="shared" si="4"/>
        <v>0</v>
      </c>
      <c r="K18">
        <f t="shared" si="5"/>
        <v>0</v>
      </c>
      <c r="U18">
        <f t="shared" si="6"/>
        <v>0</v>
      </c>
      <c r="V18">
        <f t="shared" si="7"/>
        <v>0</v>
      </c>
      <c r="W18">
        <f t="shared" si="8"/>
        <v>0</v>
      </c>
      <c r="X18">
        <f t="shared" si="9"/>
        <v>0</v>
      </c>
      <c r="Y18">
        <f t="shared" si="10"/>
        <v>0</v>
      </c>
      <c r="Z18">
        <f t="shared" si="11"/>
        <v>0</v>
      </c>
      <c r="AA18">
        <f t="shared" si="12"/>
        <v>0</v>
      </c>
      <c r="AC18" s="1">
        <f t="shared" si="13"/>
        <v>0.60299999999999998</v>
      </c>
      <c r="AD18">
        <f t="shared" si="14"/>
        <v>5009321</v>
      </c>
      <c r="AE18">
        <f t="shared" si="15"/>
        <v>3020942</v>
      </c>
      <c r="AF18">
        <f t="shared" ref="AF18:AP18" si="32">IF(AE18&gt;2*$AD18,AE18,ROUNDDOWN(AE18*$AC18,0))</f>
        <v>1821628</v>
      </c>
      <c r="AG18">
        <f t="shared" si="32"/>
        <v>1098441</v>
      </c>
      <c r="AH18">
        <f t="shared" si="32"/>
        <v>662359</v>
      </c>
      <c r="AI18">
        <f t="shared" si="32"/>
        <v>399402</v>
      </c>
      <c r="AJ18">
        <f t="shared" si="32"/>
        <v>240839</v>
      </c>
      <c r="AK18">
        <f t="shared" si="32"/>
        <v>145225</v>
      </c>
      <c r="AL18">
        <f t="shared" si="32"/>
        <v>87570</v>
      </c>
      <c r="AM18">
        <f t="shared" si="32"/>
        <v>52804</v>
      </c>
      <c r="AN18">
        <f t="shared" si="32"/>
        <v>31840</v>
      </c>
      <c r="AO18">
        <f t="shared" si="32"/>
        <v>19199</v>
      </c>
      <c r="AP18">
        <f t="shared" si="32"/>
        <v>11576</v>
      </c>
      <c r="AQ18">
        <f t="shared" si="17"/>
        <v>0</v>
      </c>
    </row>
    <row r="19" spans="1:43">
      <c r="A19" t="s">
        <v>22</v>
      </c>
      <c r="B19">
        <v>1334060</v>
      </c>
      <c r="C19">
        <v>1395231</v>
      </c>
      <c r="D19">
        <v>578655</v>
      </c>
      <c r="E19">
        <v>677663</v>
      </c>
      <c r="G19" t="str">
        <f t="shared" si="1"/>
        <v>D</v>
      </c>
      <c r="H19">
        <f t="shared" si="2"/>
        <v>0</v>
      </c>
      <c r="I19">
        <f t="shared" si="3"/>
        <v>0</v>
      </c>
      <c r="J19">
        <f t="shared" si="4"/>
        <v>0</v>
      </c>
      <c r="K19">
        <f t="shared" si="5"/>
        <v>2729291</v>
      </c>
      <c r="U19">
        <f t="shared" si="6"/>
        <v>0</v>
      </c>
      <c r="V19">
        <f t="shared" si="7"/>
        <v>0</v>
      </c>
      <c r="W19">
        <f t="shared" si="8"/>
        <v>0</v>
      </c>
      <c r="X19">
        <f t="shared" si="9"/>
        <v>0</v>
      </c>
      <c r="Y19">
        <f t="shared" si="10"/>
        <v>0</v>
      </c>
      <c r="Z19">
        <f t="shared" si="11"/>
        <v>0</v>
      </c>
      <c r="AA19">
        <f t="shared" si="12"/>
        <v>0</v>
      </c>
      <c r="AC19" s="1">
        <f t="shared" si="13"/>
        <v>0.46029999999999999</v>
      </c>
      <c r="AD19">
        <f t="shared" si="14"/>
        <v>2729291</v>
      </c>
      <c r="AE19">
        <f t="shared" si="15"/>
        <v>1256318</v>
      </c>
      <c r="AF19">
        <f t="shared" ref="AF19:AP19" si="33">IF(AE19&gt;2*$AD19,AE19,ROUNDDOWN(AE19*$AC19,0))</f>
        <v>578283</v>
      </c>
      <c r="AG19">
        <f t="shared" si="33"/>
        <v>266183</v>
      </c>
      <c r="AH19">
        <f t="shared" si="33"/>
        <v>122524</v>
      </c>
      <c r="AI19">
        <f t="shared" si="33"/>
        <v>56397</v>
      </c>
      <c r="AJ19">
        <f t="shared" si="33"/>
        <v>25959</v>
      </c>
      <c r="AK19">
        <f t="shared" si="33"/>
        <v>11948</v>
      </c>
      <c r="AL19">
        <f t="shared" si="33"/>
        <v>5499</v>
      </c>
      <c r="AM19">
        <f t="shared" si="33"/>
        <v>2531</v>
      </c>
      <c r="AN19">
        <f t="shared" si="33"/>
        <v>1165</v>
      </c>
      <c r="AO19">
        <f t="shared" si="33"/>
        <v>536</v>
      </c>
      <c r="AP19">
        <f t="shared" si="33"/>
        <v>246</v>
      </c>
      <c r="AQ19">
        <f t="shared" si="17"/>
        <v>0</v>
      </c>
    </row>
    <row r="20" spans="1:43">
      <c r="A20" t="s">
        <v>23</v>
      </c>
      <c r="B20">
        <v>2976209</v>
      </c>
      <c r="C20">
        <v>3199665</v>
      </c>
      <c r="D20">
        <v>1666477</v>
      </c>
      <c r="E20">
        <v>1759240</v>
      </c>
      <c r="G20" t="str">
        <f t="shared" si="1"/>
        <v>C</v>
      </c>
      <c r="H20">
        <f t="shared" si="2"/>
        <v>0</v>
      </c>
      <c r="I20">
        <f t="shared" si="3"/>
        <v>0</v>
      </c>
      <c r="J20">
        <f t="shared" si="4"/>
        <v>6175874</v>
      </c>
      <c r="K20">
        <f t="shared" si="5"/>
        <v>0</v>
      </c>
      <c r="U20">
        <f t="shared" si="6"/>
        <v>0</v>
      </c>
      <c r="V20">
        <f t="shared" si="7"/>
        <v>0</v>
      </c>
      <c r="W20">
        <f t="shared" si="8"/>
        <v>0</v>
      </c>
      <c r="X20">
        <f t="shared" si="9"/>
        <v>0</v>
      </c>
      <c r="Y20">
        <f t="shared" si="10"/>
        <v>0</v>
      </c>
      <c r="Z20">
        <f t="shared" si="11"/>
        <v>0</v>
      </c>
      <c r="AA20">
        <f t="shared" si="12"/>
        <v>0</v>
      </c>
      <c r="AC20" s="1">
        <f t="shared" si="13"/>
        <v>0.55459999999999998</v>
      </c>
      <c r="AD20">
        <f t="shared" si="14"/>
        <v>6175874</v>
      </c>
      <c r="AE20">
        <f t="shared" si="15"/>
        <v>3425717</v>
      </c>
      <c r="AF20">
        <f t="shared" ref="AF20:AP20" si="34">IF(AE20&gt;2*$AD20,AE20,ROUNDDOWN(AE20*$AC20,0))</f>
        <v>1899902</v>
      </c>
      <c r="AG20">
        <f t="shared" si="34"/>
        <v>1053685</v>
      </c>
      <c r="AH20">
        <f t="shared" si="34"/>
        <v>584373</v>
      </c>
      <c r="AI20">
        <f t="shared" si="34"/>
        <v>324093</v>
      </c>
      <c r="AJ20">
        <f t="shared" si="34"/>
        <v>179741</v>
      </c>
      <c r="AK20">
        <f t="shared" si="34"/>
        <v>99684</v>
      </c>
      <c r="AL20">
        <f t="shared" si="34"/>
        <v>55284</v>
      </c>
      <c r="AM20">
        <f t="shared" si="34"/>
        <v>30660</v>
      </c>
      <c r="AN20">
        <f t="shared" si="34"/>
        <v>17004</v>
      </c>
      <c r="AO20">
        <f t="shared" si="34"/>
        <v>9430</v>
      </c>
      <c r="AP20">
        <f t="shared" si="34"/>
        <v>5229</v>
      </c>
      <c r="AQ20">
        <f t="shared" si="17"/>
        <v>0</v>
      </c>
    </row>
    <row r="21" spans="1:43">
      <c r="A21" t="s">
        <v>24</v>
      </c>
      <c r="B21">
        <v>1443351</v>
      </c>
      <c r="C21">
        <v>1565539</v>
      </c>
      <c r="D21">
        <v>1355276</v>
      </c>
      <c r="E21">
        <v>1423414</v>
      </c>
      <c r="G21" t="str">
        <f t="shared" si="1"/>
        <v>C</v>
      </c>
      <c r="H21">
        <f t="shared" si="2"/>
        <v>0</v>
      </c>
      <c r="I21">
        <f t="shared" si="3"/>
        <v>0</v>
      </c>
      <c r="J21">
        <f t="shared" si="4"/>
        <v>3008890</v>
      </c>
      <c r="K21">
        <f t="shared" si="5"/>
        <v>0</v>
      </c>
      <c r="U21">
        <f t="shared" si="6"/>
        <v>0</v>
      </c>
      <c r="V21">
        <f t="shared" si="7"/>
        <v>0</v>
      </c>
      <c r="W21">
        <f t="shared" si="8"/>
        <v>0</v>
      </c>
      <c r="X21">
        <f t="shared" si="9"/>
        <v>0</v>
      </c>
      <c r="Y21">
        <f t="shared" si="10"/>
        <v>0</v>
      </c>
      <c r="Z21">
        <f t="shared" si="11"/>
        <v>0</v>
      </c>
      <c r="AA21">
        <f t="shared" si="12"/>
        <v>0</v>
      </c>
      <c r="AC21" s="1">
        <f t="shared" si="13"/>
        <v>0.9234</v>
      </c>
      <c r="AD21">
        <f t="shared" si="14"/>
        <v>3008890</v>
      </c>
      <c r="AE21">
        <f t="shared" si="15"/>
        <v>2778690</v>
      </c>
      <c r="AF21">
        <f t="shared" ref="AF21:AP21" si="35">IF(AE21&gt;2*$AD21,AE21,ROUNDDOWN(AE21*$AC21,0))</f>
        <v>2565842</v>
      </c>
      <c r="AG21">
        <f t="shared" si="35"/>
        <v>2369298</v>
      </c>
      <c r="AH21">
        <f t="shared" si="35"/>
        <v>2187809</v>
      </c>
      <c r="AI21">
        <f t="shared" si="35"/>
        <v>2020222</v>
      </c>
      <c r="AJ21">
        <f t="shared" si="35"/>
        <v>1865472</v>
      </c>
      <c r="AK21">
        <f t="shared" si="35"/>
        <v>1722576</v>
      </c>
      <c r="AL21">
        <f t="shared" si="35"/>
        <v>1590626</v>
      </c>
      <c r="AM21">
        <f t="shared" si="35"/>
        <v>1468784</v>
      </c>
      <c r="AN21">
        <f t="shared" si="35"/>
        <v>1356275</v>
      </c>
      <c r="AO21">
        <f t="shared" si="35"/>
        <v>1252384</v>
      </c>
      <c r="AP21">
        <f t="shared" si="35"/>
        <v>1156451</v>
      </c>
      <c r="AQ21">
        <f t="shared" si="17"/>
        <v>0</v>
      </c>
    </row>
    <row r="22" spans="1:43">
      <c r="A22" t="s">
        <v>25</v>
      </c>
      <c r="B22">
        <v>2486640</v>
      </c>
      <c r="C22">
        <v>2265936</v>
      </c>
      <c r="D22">
        <v>297424</v>
      </c>
      <c r="E22">
        <v>274759</v>
      </c>
      <c r="G22" t="str">
        <f t="shared" si="1"/>
        <v>A</v>
      </c>
      <c r="H22">
        <f t="shared" si="2"/>
        <v>4752576</v>
      </c>
      <c r="I22">
        <f t="shared" si="3"/>
        <v>0</v>
      </c>
      <c r="J22">
        <f t="shared" si="4"/>
        <v>0</v>
      </c>
      <c r="K22">
        <f t="shared" si="5"/>
        <v>0</v>
      </c>
      <c r="U22">
        <f t="shared" si="6"/>
        <v>0</v>
      </c>
      <c r="V22">
        <f t="shared" si="7"/>
        <v>0</v>
      </c>
      <c r="W22">
        <f t="shared" si="8"/>
        <v>0</v>
      </c>
      <c r="X22">
        <f t="shared" si="9"/>
        <v>0</v>
      </c>
      <c r="Y22">
        <f t="shared" si="10"/>
        <v>0</v>
      </c>
      <c r="Z22">
        <f t="shared" si="11"/>
        <v>0</v>
      </c>
      <c r="AA22">
        <f t="shared" si="12"/>
        <v>0</v>
      </c>
      <c r="AC22" s="1">
        <f t="shared" si="13"/>
        <v>0.1203</v>
      </c>
      <c r="AD22">
        <f t="shared" si="14"/>
        <v>4752576</v>
      </c>
      <c r="AE22">
        <f t="shared" si="15"/>
        <v>572183</v>
      </c>
      <c r="AF22">
        <f t="shared" ref="AF22:AP22" si="36">IF(AE22&gt;2*$AD22,AE22,ROUNDDOWN(AE22*$AC22,0))</f>
        <v>68833</v>
      </c>
      <c r="AG22">
        <f t="shared" si="36"/>
        <v>8280</v>
      </c>
      <c r="AH22">
        <f t="shared" si="36"/>
        <v>996</v>
      </c>
      <c r="AI22">
        <f t="shared" si="36"/>
        <v>119</v>
      </c>
      <c r="AJ22">
        <f t="shared" si="36"/>
        <v>14</v>
      </c>
      <c r="AK22">
        <f t="shared" si="36"/>
        <v>1</v>
      </c>
      <c r="AL22">
        <f t="shared" si="36"/>
        <v>0</v>
      </c>
      <c r="AM22">
        <f t="shared" si="36"/>
        <v>0</v>
      </c>
      <c r="AN22">
        <f t="shared" si="36"/>
        <v>0</v>
      </c>
      <c r="AO22">
        <f t="shared" si="36"/>
        <v>0</v>
      </c>
      <c r="AP22">
        <f t="shared" si="36"/>
        <v>0</v>
      </c>
      <c r="AQ22">
        <f t="shared" si="17"/>
        <v>0</v>
      </c>
    </row>
    <row r="23" spans="1:43">
      <c r="A23" t="s">
        <v>26</v>
      </c>
      <c r="B23">
        <v>685438</v>
      </c>
      <c r="C23">
        <v>749124</v>
      </c>
      <c r="D23">
        <v>2697677</v>
      </c>
      <c r="E23">
        <v>2821550</v>
      </c>
      <c r="G23" t="str">
        <f t="shared" si="1"/>
        <v>B</v>
      </c>
      <c r="H23">
        <f t="shared" si="2"/>
        <v>0</v>
      </c>
      <c r="I23">
        <f t="shared" si="3"/>
        <v>1434562</v>
      </c>
      <c r="J23">
        <f t="shared" si="4"/>
        <v>0</v>
      </c>
      <c r="K23">
        <f t="shared" si="5"/>
        <v>0</v>
      </c>
      <c r="U23">
        <f t="shared" si="6"/>
        <v>1</v>
      </c>
      <c r="V23">
        <f t="shared" si="7"/>
        <v>1</v>
      </c>
      <c r="W23">
        <f t="shared" si="8"/>
        <v>1</v>
      </c>
      <c r="X23">
        <f t="shared" si="9"/>
        <v>0</v>
      </c>
      <c r="Y23">
        <f t="shared" si="10"/>
        <v>1</v>
      </c>
      <c r="Z23">
        <f t="shared" si="11"/>
        <v>0</v>
      </c>
      <c r="AA23">
        <f t="shared" si="12"/>
        <v>0</v>
      </c>
      <c r="AC23" s="1">
        <f t="shared" si="13"/>
        <v>3.8473000000000002</v>
      </c>
      <c r="AD23">
        <f t="shared" si="14"/>
        <v>1434562</v>
      </c>
      <c r="AE23">
        <f t="shared" si="15"/>
        <v>5519227</v>
      </c>
      <c r="AF23">
        <f t="shared" ref="AF23:AP23" si="37">IF(AE23&gt;2*$AD23,AE23,ROUNDDOWN(AE23*$AC23,0))</f>
        <v>5519227</v>
      </c>
      <c r="AG23">
        <f t="shared" si="37"/>
        <v>5519227</v>
      </c>
      <c r="AH23">
        <f t="shared" si="37"/>
        <v>5519227</v>
      </c>
      <c r="AI23">
        <f t="shared" si="37"/>
        <v>5519227</v>
      </c>
      <c r="AJ23">
        <f t="shared" si="37"/>
        <v>5519227</v>
      </c>
      <c r="AK23">
        <f t="shared" si="37"/>
        <v>5519227</v>
      </c>
      <c r="AL23">
        <f t="shared" si="37"/>
        <v>5519227</v>
      </c>
      <c r="AM23">
        <f t="shared" si="37"/>
        <v>5519227</v>
      </c>
      <c r="AN23">
        <f t="shared" si="37"/>
        <v>5519227</v>
      </c>
      <c r="AO23">
        <f t="shared" si="37"/>
        <v>5519227</v>
      </c>
      <c r="AP23">
        <f t="shared" si="37"/>
        <v>5519227</v>
      </c>
      <c r="AQ23">
        <f t="shared" si="17"/>
        <v>1</v>
      </c>
    </row>
    <row r="24" spans="1:43">
      <c r="A24" t="s">
        <v>27</v>
      </c>
      <c r="B24">
        <v>2166753</v>
      </c>
      <c r="C24">
        <v>2338698</v>
      </c>
      <c r="D24">
        <v>1681433</v>
      </c>
      <c r="E24">
        <v>1592443</v>
      </c>
      <c r="G24" t="str">
        <f t="shared" si="1"/>
        <v>B</v>
      </c>
      <c r="H24">
        <f t="shared" si="2"/>
        <v>0</v>
      </c>
      <c r="I24">
        <f t="shared" si="3"/>
        <v>4505451</v>
      </c>
      <c r="J24">
        <f t="shared" si="4"/>
        <v>0</v>
      </c>
      <c r="K24">
        <f t="shared" si="5"/>
        <v>0</v>
      </c>
      <c r="U24">
        <f t="shared" si="6"/>
        <v>0</v>
      </c>
      <c r="V24">
        <f t="shared" si="7"/>
        <v>0</v>
      </c>
      <c r="W24">
        <f t="shared" si="8"/>
        <v>0</v>
      </c>
      <c r="X24">
        <f t="shared" si="9"/>
        <v>0</v>
      </c>
      <c r="Y24">
        <f t="shared" si="10"/>
        <v>0</v>
      </c>
      <c r="Z24">
        <f t="shared" si="11"/>
        <v>0</v>
      </c>
      <c r="AA24">
        <f t="shared" si="12"/>
        <v>0</v>
      </c>
      <c r="AC24" s="1">
        <f t="shared" si="13"/>
        <v>0.72660000000000002</v>
      </c>
      <c r="AD24">
        <f t="shared" si="14"/>
        <v>4505451</v>
      </c>
      <c r="AE24">
        <f t="shared" si="15"/>
        <v>3273876</v>
      </c>
      <c r="AF24">
        <f t="shared" ref="AF24:AP24" si="38">IF(AE24&gt;2*$AD24,AE24,ROUNDDOWN(AE24*$AC24,0))</f>
        <v>2378798</v>
      </c>
      <c r="AG24">
        <f t="shared" si="38"/>
        <v>1728434</v>
      </c>
      <c r="AH24">
        <f t="shared" si="38"/>
        <v>1255880</v>
      </c>
      <c r="AI24">
        <f t="shared" si="38"/>
        <v>912522</v>
      </c>
      <c r="AJ24">
        <f t="shared" si="38"/>
        <v>663038</v>
      </c>
      <c r="AK24">
        <f t="shared" si="38"/>
        <v>481763</v>
      </c>
      <c r="AL24">
        <f t="shared" si="38"/>
        <v>350048</v>
      </c>
      <c r="AM24">
        <f t="shared" si="38"/>
        <v>254344</v>
      </c>
      <c r="AN24">
        <f t="shared" si="38"/>
        <v>184806</v>
      </c>
      <c r="AO24">
        <f t="shared" si="38"/>
        <v>134280</v>
      </c>
      <c r="AP24">
        <f t="shared" si="38"/>
        <v>97567</v>
      </c>
      <c r="AQ24">
        <f t="shared" si="17"/>
        <v>0</v>
      </c>
    </row>
    <row r="25" spans="1:43">
      <c r="A25" t="s">
        <v>28</v>
      </c>
      <c r="B25">
        <v>643177</v>
      </c>
      <c r="C25">
        <v>684187</v>
      </c>
      <c r="D25">
        <v>796213</v>
      </c>
      <c r="E25">
        <v>867904</v>
      </c>
      <c r="G25" t="str">
        <f t="shared" si="1"/>
        <v>C</v>
      </c>
      <c r="H25">
        <f t="shared" si="2"/>
        <v>0</v>
      </c>
      <c r="I25">
        <f t="shared" si="3"/>
        <v>0</v>
      </c>
      <c r="J25">
        <f t="shared" si="4"/>
        <v>1327364</v>
      </c>
      <c r="K25">
        <f t="shared" si="5"/>
        <v>0</v>
      </c>
      <c r="U25">
        <f t="shared" si="6"/>
        <v>1</v>
      </c>
      <c r="V25">
        <f t="shared" si="7"/>
        <v>1</v>
      </c>
      <c r="W25">
        <f t="shared" si="8"/>
        <v>1</v>
      </c>
      <c r="X25">
        <f t="shared" si="9"/>
        <v>0</v>
      </c>
      <c r="Y25">
        <f t="shared" si="10"/>
        <v>0</v>
      </c>
      <c r="Z25">
        <f t="shared" si="11"/>
        <v>1</v>
      </c>
      <c r="AA25">
        <f t="shared" si="12"/>
        <v>0</v>
      </c>
      <c r="AC25" s="1">
        <f t="shared" si="13"/>
        <v>1.2537</v>
      </c>
      <c r="AD25">
        <f t="shared" si="14"/>
        <v>1327364</v>
      </c>
      <c r="AE25">
        <f t="shared" si="15"/>
        <v>1664117</v>
      </c>
      <c r="AF25">
        <f t="shared" ref="AF25:AP25" si="39">IF(AE25&gt;2*$AD25,AE25,ROUNDDOWN(AE25*$AC25,0))</f>
        <v>2086303</v>
      </c>
      <c r="AG25">
        <f t="shared" si="39"/>
        <v>2615598</v>
      </c>
      <c r="AH25">
        <f t="shared" si="39"/>
        <v>3279175</v>
      </c>
      <c r="AI25">
        <f t="shared" si="39"/>
        <v>3279175</v>
      </c>
      <c r="AJ25">
        <f t="shared" si="39"/>
        <v>3279175</v>
      </c>
      <c r="AK25">
        <f t="shared" si="39"/>
        <v>3279175</v>
      </c>
      <c r="AL25">
        <f t="shared" si="39"/>
        <v>3279175</v>
      </c>
      <c r="AM25">
        <f t="shared" si="39"/>
        <v>3279175</v>
      </c>
      <c r="AN25">
        <f t="shared" si="39"/>
        <v>3279175</v>
      </c>
      <c r="AO25">
        <f t="shared" si="39"/>
        <v>3279175</v>
      </c>
      <c r="AP25">
        <f t="shared" si="39"/>
        <v>3279175</v>
      </c>
      <c r="AQ25">
        <f t="shared" si="17"/>
        <v>1</v>
      </c>
    </row>
    <row r="26" spans="1:43">
      <c r="A26" t="s">
        <v>29</v>
      </c>
      <c r="B26">
        <v>450192</v>
      </c>
      <c r="C26">
        <v>434755</v>
      </c>
      <c r="D26">
        <v>1656446</v>
      </c>
      <c r="E26">
        <v>1691000</v>
      </c>
      <c r="G26" t="str">
        <f t="shared" si="1"/>
        <v>B</v>
      </c>
      <c r="H26">
        <f t="shared" si="2"/>
        <v>0</v>
      </c>
      <c r="I26">
        <f t="shared" si="3"/>
        <v>884947</v>
      </c>
      <c r="J26">
        <f t="shared" si="4"/>
        <v>0</v>
      </c>
      <c r="K26">
        <f t="shared" si="5"/>
        <v>0</v>
      </c>
      <c r="U26">
        <f t="shared" si="6"/>
        <v>1</v>
      </c>
      <c r="V26">
        <f t="shared" si="7"/>
        <v>1</v>
      </c>
      <c r="W26">
        <f t="shared" si="8"/>
        <v>1</v>
      </c>
      <c r="X26">
        <f t="shared" si="9"/>
        <v>0</v>
      </c>
      <c r="Y26">
        <f t="shared" si="10"/>
        <v>1</v>
      </c>
      <c r="Z26">
        <f t="shared" si="11"/>
        <v>0</v>
      </c>
      <c r="AA26">
        <f t="shared" si="12"/>
        <v>0</v>
      </c>
      <c r="AC26" s="1">
        <f t="shared" si="13"/>
        <v>3.7826</v>
      </c>
      <c r="AD26">
        <f t="shared" si="14"/>
        <v>884947</v>
      </c>
      <c r="AE26">
        <f t="shared" si="15"/>
        <v>3347446</v>
      </c>
      <c r="AF26">
        <f t="shared" ref="AF26:AP26" si="40">IF(AE26&gt;2*$AD26,AE26,ROUNDDOWN(AE26*$AC26,0))</f>
        <v>3347446</v>
      </c>
      <c r="AG26">
        <f t="shared" si="40"/>
        <v>3347446</v>
      </c>
      <c r="AH26">
        <f t="shared" si="40"/>
        <v>3347446</v>
      </c>
      <c r="AI26">
        <f t="shared" si="40"/>
        <v>3347446</v>
      </c>
      <c r="AJ26">
        <f t="shared" si="40"/>
        <v>3347446</v>
      </c>
      <c r="AK26">
        <f t="shared" si="40"/>
        <v>3347446</v>
      </c>
      <c r="AL26">
        <f t="shared" si="40"/>
        <v>3347446</v>
      </c>
      <c r="AM26">
        <f t="shared" si="40"/>
        <v>3347446</v>
      </c>
      <c r="AN26">
        <f t="shared" si="40"/>
        <v>3347446</v>
      </c>
      <c r="AO26">
        <f t="shared" si="40"/>
        <v>3347446</v>
      </c>
      <c r="AP26">
        <f t="shared" si="40"/>
        <v>3347446</v>
      </c>
      <c r="AQ26">
        <f t="shared" si="17"/>
        <v>1</v>
      </c>
    </row>
    <row r="27" spans="1:43">
      <c r="A27" t="s">
        <v>30</v>
      </c>
      <c r="B27">
        <v>1037774</v>
      </c>
      <c r="C27">
        <v>1113789</v>
      </c>
      <c r="D27">
        <v>877464</v>
      </c>
      <c r="E27">
        <v>990837</v>
      </c>
      <c r="G27" t="str">
        <f t="shared" si="1"/>
        <v>C</v>
      </c>
      <c r="H27">
        <f t="shared" si="2"/>
        <v>0</v>
      </c>
      <c r="I27">
        <f t="shared" si="3"/>
        <v>0</v>
      </c>
      <c r="J27">
        <f t="shared" si="4"/>
        <v>2151563</v>
      </c>
      <c r="K27">
        <f t="shared" si="5"/>
        <v>0</v>
      </c>
      <c r="U27">
        <f t="shared" si="6"/>
        <v>0</v>
      </c>
      <c r="V27">
        <f t="shared" si="7"/>
        <v>0</v>
      </c>
      <c r="W27">
        <f t="shared" si="8"/>
        <v>0</v>
      </c>
      <c r="X27">
        <f t="shared" si="9"/>
        <v>0</v>
      </c>
      <c r="Y27">
        <f t="shared" si="10"/>
        <v>0</v>
      </c>
      <c r="Z27">
        <f t="shared" si="11"/>
        <v>0</v>
      </c>
      <c r="AA27">
        <f t="shared" si="12"/>
        <v>0</v>
      </c>
      <c r="AC27" s="1">
        <f t="shared" si="13"/>
        <v>0.86829999999999996</v>
      </c>
      <c r="AD27">
        <f t="shared" si="14"/>
        <v>2151563</v>
      </c>
      <c r="AE27">
        <f t="shared" si="15"/>
        <v>1868301</v>
      </c>
      <c r="AF27">
        <f t="shared" ref="AF27:AP27" si="41">IF(AE27&gt;2*$AD27,AE27,ROUNDDOWN(AE27*$AC27,0))</f>
        <v>1622245</v>
      </c>
      <c r="AG27">
        <f t="shared" si="41"/>
        <v>1408595</v>
      </c>
      <c r="AH27">
        <f t="shared" si="41"/>
        <v>1223083</v>
      </c>
      <c r="AI27">
        <f t="shared" si="41"/>
        <v>1062002</v>
      </c>
      <c r="AJ27">
        <f t="shared" si="41"/>
        <v>922136</v>
      </c>
      <c r="AK27">
        <f t="shared" si="41"/>
        <v>800690</v>
      </c>
      <c r="AL27">
        <f t="shared" si="41"/>
        <v>695239</v>
      </c>
      <c r="AM27">
        <f t="shared" si="41"/>
        <v>603676</v>
      </c>
      <c r="AN27">
        <f t="shared" si="41"/>
        <v>524171</v>
      </c>
      <c r="AO27">
        <f t="shared" si="41"/>
        <v>455137</v>
      </c>
      <c r="AP27">
        <f t="shared" si="41"/>
        <v>395195</v>
      </c>
      <c r="AQ27">
        <f t="shared" si="17"/>
        <v>0</v>
      </c>
    </row>
    <row r="28" spans="1:43">
      <c r="A28" t="s">
        <v>31</v>
      </c>
      <c r="B28">
        <v>2351213</v>
      </c>
      <c r="C28">
        <v>2358482</v>
      </c>
      <c r="D28">
        <v>1098384</v>
      </c>
      <c r="E28">
        <v>1121488</v>
      </c>
      <c r="G28" t="str">
        <f t="shared" si="1"/>
        <v>C</v>
      </c>
      <c r="H28">
        <f t="shared" si="2"/>
        <v>0</v>
      </c>
      <c r="I28">
        <f t="shared" si="3"/>
        <v>0</v>
      </c>
      <c r="J28">
        <f t="shared" si="4"/>
        <v>4709695</v>
      </c>
      <c r="K28">
        <f t="shared" si="5"/>
        <v>0</v>
      </c>
      <c r="U28">
        <f t="shared" si="6"/>
        <v>0</v>
      </c>
      <c r="V28">
        <f t="shared" si="7"/>
        <v>0</v>
      </c>
      <c r="W28">
        <f t="shared" si="8"/>
        <v>0</v>
      </c>
      <c r="X28">
        <f t="shared" si="9"/>
        <v>0</v>
      </c>
      <c r="Y28">
        <f t="shared" si="10"/>
        <v>0</v>
      </c>
      <c r="Z28">
        <f t="shared" si="11"/>
        <v>0</v>
      </c>
      <c r="AA28">
        <f t="shared" si="12"/>
        <v>0</v>
      </c>
      <c r="AC28" s="1">
        <f t="shared" si="13"/>
        <v>0.4713</v>
      </c>
      <c r="AD28">
        <f t="shared" si="14"/>
        <v>4709695</v>
      </c>
      <c r="AE28">
        <f t="shared" si="15"/>
        <v>2219872</v>
      </c>
      <c r="AF28">
        <f t="shared" ref="AF28:AP28" si="42">IF(AE28&gt;2*$AD28,AE28,ROUNDDOWN(AE28*$AC28,0))</f>
        <v>1046225</v>
      </c>
      <c r="AG28">
        <f t="shared" si="42"/>
        <v>493085</v>
      </c>
      <c r="AH28">
        <f t="shared" si="42"/>
        <v>232390</v>
      </c>
      <c r="AI28">
        <f t="shared" si="42"/>
        <v>109525</v>
      </c>
      <c r="AJ28">
        <f t="shared" si="42"/>
        <v>51619</v>
      </c>
      <c r="AK28">
        <f t="shared" si="42"/>
        <v>24328</v>
      </c>
      <c r="AL28">
        <f t="shared" si="42"/>
        <v>11465</v>
      </c>
      <c r="AM28">
        <f t="shared" si="42"/>
        <v>5403</v>
      </c>
      <c r="AN28">
        <f t="shared" si="42"/>
        <v>2546</v>
      </c>
      <c r="AO28">
        <f t="shared" si="42"/>
        <v>1199</v>
      </c>
      <c r="AP28">
        <f t="shared" si="42"/>
        <v>565</v>
      </c>
      <c r="AQ28">
        <f t="shared" si="17"/>
        <v>0</v>
      </c>
    </row>
    <row r="29" spans="1:43">
      <c r="A29" t="s">
        <v>32</v>
      </c>
      <c r="B29">
        <v>2613354</v>
      </c>
      <c r="C29">
        <v>2837241</v>
      </c>
      <c r="D29">
        <v>431144</v>
      </c>
      <c r="E29">
        <v>434113</v>
      </c>
      <c r="G29" t="str">
        <f t="shared" si="1"/>
        <v>D</v>
      </c>
      <c r="H29">
        <f t="shared" si="2"/>
        <v>0</v>
      </c>
      <c r="I29">
        <f t="shared" si="3"/>
        <v>0</v>
      </c>
      <c r="J29">
        <f t="shared" si="4"/>
        <v>0</v>
      </c>
      <c r="K29">
        <f t="shared" si="5"/>
        <v>5450595</v>
      </c>
      <c r="U29">
        <f t="shared" si="6"/>
        <v>0</v>
      </c>
      <c r="V29">
        <f t="shared" si="7"/>
        <v>0</v>
      </c>
      <c r="W29">
        <f t="shared" si="8"/>
        <v>0</v>
      </c>
      <c r="X29">
        <f t="shared" si="9"/>
        <v>0</v>
      </c>
      <c r="Y29">
        <f t="shared" si="10"/>
        <v>0</v>
      </c>
      <c r="Z29">
        <f t="shared" si="11"/>
        <v>0</v>
      </c>
      <c r="AA29">
        <f t="shared" si="12"/>
        <v>0</v>
      </c>
      <c r="AC29" s="1">
        <f t="shared" si="13"/>
        <v>0.15870000000000001</v>
      </c>
      <c r="AD29">
        <f t="shared" si="14"/>
        <v>5450595</v>
      </c>
      <c r="AE29">
        <f t="shared" si="15"/>
        <v>865257</v>
      </c>
      <c r="AF29">
        <f t="shared" ref="AF29:AP29" si="43">IF(AE29&gt;2*$AD29,AE29,ROUNDDOWN(AE29*$AC29,0))</f>
        <v>137316</v>
      </c>
      <c r="AG29">
        <f t="shared" si="43"/>
        <v>21792</v>
      </c>
      <c r="AH29">
        <f t="shared" si="43"/>
        <v>3458</v>
      </c>
      <c r="AI29">
        <f t="shared" si="43"/>
        <v>548</v>
      </c>
      <c r="AJ29">
        <f t="shared" si="43"/>
        <v>86</v>
      </c>
      <c r="AK29">
        <f t="shared" si="43"/>
        <v>13</v>
      </c>
      <c r="AL29">
        <f t="shared" si="43"/>
        <v>2</v>
      </c>
      <c r="AM29">
        <f t="shared" si="43"/>
        <v>0</v>
      </c>
      <c r="AN29">
        <f t="shared" si="43"/>
        <v>0</v>
      </c>
      <c r="AO29">
        <f t="shared" si="43"/>
        <v>0</v>
      </c>
      <c r="AP29">
        <f t="shared" si="43"/>
        <v>0</v>
      </c>
      <c r="AQ29">
        <f t="shared" si="17"/>
        <v>0</v>
      </c>
    </row>
    <row r="30" spans="1:43">
      <c r="A30" t="s">
        <v>33</v>
      </c>
      <c r="B30">
        <v>1859691</v>
      </c>
      <c r="C30">
        <v>1844250</v>
      </c>
      <c r="D30">
        <v>1460134</v>
      </c>
      <c r="E30">
        <v>1585258</v>
      </c>
      <c r="G30" t="str">
        <f t="shared" si="1"/>
        <v>A</v>
      </c>
      <c r="H30">
        <f t="shared" si="2"/>
        <v>3703941</v>
      </c>
      <c r="I30">
        <f t="shared" si="3"/>
        <v>0</v>
      </c>
      <c r="J30">
        <f t="shared" si="4"/>
        <v>0</v>
      </c>
      <c r="K30">
        <f t="shared" si="5"/>
        <v>0</v>
      </c>
      <c r="U30">
        <f t="shared" si="6"/>
        <v>0</v>
      </c>
      <c r="V30">
        <f t="shared" si="7"/>
        <v>0</v>
      </c>
      <c r="W30">
        <f t="shared" si="8"/>
        <v>0</v>
      </c>
      <c r="X30">
        <f t="shared" si="9"/>
        <v>0</v>
      </c>
      <c r="Y30">
        <f t="shared" si="10"/>
        <v>0</v>
      </c>
      <c r="Z30">
        <f t="shared" si="11"/>
        <v>0</v>
      </c>
      <c r="AA30">
        <f t="shared" si="12"/>
        <v>0</v>
      </c>
      <c r="AC30" s="1">
        <f t="shared" si="13"/>
        <v>0.82220000000000004</v>
      </c>
      <c r="AD30">
        <f t="shared" si="14"/>
        <v>3703941</v>
      </c>
      <c r="AE30">
        <f t="shared" si="15"/>
        <v>3045392</v>
      </c>
      <c r="AF30">
        <f t="shared" ref="AF30:AP30" si="44">IF(AE30&gt;2*$AD30,AE30,ROUNDDOWN(AE30*$AC30,0))</f>
        <v>2503921</v>
      </c>
      <c r="AG30">
        <f t="shared" si="44"/>
        <v>2058723</v>
      </c>
      <c r="AH30">
        <f t="shared" si="44"/>
        <v>1692682</v>
      </c>
      <c r="AI30">
        <f t="shared" si="44"/>
        <v>1391723</v>
      </c>
      <c r="AJ30">
        <f t="shared" si="44"/>
        <v>1144274</v>
      </c>
      <c r="AK30">
        <f t="shared" si="44"/>
        <v>940822</v>
      </c>
      <c r="AL30">
        <f t="shared" si="44"/>
        <v>773543</v>
      </c>
      <c r="AM30">
        <f t="shared" si="44"/>
        <v>636007</v>
      </c>
      <c r="AN30">
        <f t="shared" si="44"/>
        <v>522924</v>
      </c>
      <c r="AO30">
        <f t="shared" si="44"/>
        <v>429948</v>
      </c>
      <c r="AP30">
        <f t="shared" si="44"/>
        <v>353503</v>
      </c>
      <c r="AQ30">
        <f t="shared" si="17"/>
        <v>0</v>
      </c>
    </row>
    <row r="31" spans="1:43">
      <c r="A31" t="s">
        <v>34</v>
      </c>
      <c r="B31">
        <v>2478386</v>
      </c>
      <c r="C31">
        <v>2562144</v>
      </c>
      <c r="D31">
        <v>30035</v>
      </c>
      <c r="E31">
        <v>29396</v>
      </c>
      <c r="G31" t="str">
        <f t="shared" si="1"/>
        <v>C</v>
      </c>
      <c r="H31">
        <f t="shared" si="2"/>
        <v>0</v>
      </c>
      <c r="I31">
        <f t="shared" si="3"/>
        <v>0</v>
      </c>
      <c r="J31">
        <f t="shared" si="4"/>
        <v>5040530</v>
      </c>
      <c r="K31">
        <f t="shared" si="5"/>
        <v>0</v>
      </c>
      <c r="U31">
        <f t="shared" si="6"/>
        <v>0</v>
      </c>
      <c r="V31">
        <f t="shared" si="7"/>
        <v>0</v>
      </c>
      <c r="W31">
        <f t="shared" si="8"/>
        <v>0</v>
      </c>
      <c r="X31">
        <f t="shared" si="9"/>
        <v>0</v>
      </c>
      <c r="Y31">
        <f t="shared" si="10"/>
        <v>0</v>
      </c>
      <c r="Z31">
        <f t="shared" si="11"/>
        <v>0</v>
      </c>
      <c r="AA31">
        <f t="shared" si="12"/>
        <v>0</v>
      </c>
      <c r="AC31" s="1">
        <f t="shared" si="13"/>
        <v>1.17E-2</v>
      </c>
      <c r="AD31">
        <f t="shared" si="14"/>
        <v>5040530</v>
      </c>
      <c r="AE31">
        <f t="shared" si="15"/>
        <v>59431</v>
      </c>
      <c r="AF31">
        <f t="shared" ref="AF31:AP31" si="45">IF(AE31&gt;2*$AD31,AE31,ROUNDDOWN(AE31*$AC31,0))</f>
        <v>695</v>
      </c>
      <c r="AG31">
        <f t="shared" si="45"/>
        <v>8</v>
      </c>
      <c r="AH31">
        <f t="shared" si="45"/>
        <v>0</v>
      </c>
      <c r="AI31">
        <f t="shared" si="45"/>
        <v>0</v>
      </c>
      <c r="AJ31">
        <f t="shared" si="45"/>
        <v>0</v>
      </c>
      <c r="AK31">
        <f t="shared" si="45"/>
        <v>0</v>
      </c>
      <c r="AL31">
        <f t="shared" si="45"/>
        <v>0</v>
      </c>
      <c r="AM31">
        <f t="shared" si="45"/>
        <v>0</v>
      </c>
      <c r="AN31">
        <f t="shared" si="45"/>
        <v>0</v>
      </c>
      <c r="AO31">
        <f t="shared" si="45"/>
        <v>0</v>
      </c>
      <c r="AP31">
        <f t="shared" si="45"/>
        <v>0</v>
      </c>
      <c r="AQ31">
        <f t="shared" si="17"/>
        <v>0</v>
      </c>
    </row>
    <row r="32" spans="1:43">
      <c r="A32" t="s">
        <v>35</v>
      </c>
      <c r="B32">
        <v>1938122</v>
      </c>
      <c r="C32">
        <v>1816647</v>
      </c>
      <c r="D32">
        <v>1602356</v>
      </c>
      <c r="E32">
        <v>1875221</v>
      </c>
      <c r="G32" t="str">
        <f t="shared" si="1"/>
        <v>C</v>
      </c>
      <c r="H32">
        <f t="shared" si="2"/>
        <v>0</v>
      </c>
      <c r="I32">
        <f t="shared" si="3"/>
        <v>0</v>
      </c>
      <c r="J32">
        <f t="shared" si="4"/>
        <v>3754769</v>
      </c>
      <c r="K32">
        <f t="shared" si="5"/>
        <v>0</v>
      </c>
      <c r="U32">
        <f t="shared" si="6"/>
        <v>0</v>
      </c>
      <c r="V32">
        <f t="shared" si="7"/>
        <v>1</v>
      </c>
      <c r="W32">
        <f t="shared" si="8"/>
        <v>0</v>
      </c>
      <c r="X32">
        <f t="shared" si="9"/>
        <v>0</v>
      </c>
      <c r="Y32">
        <f t="shared" si="10"/>
        <v>0</v>
      </c>
      <c r="Z32">
        <f t="shared" si="11"/>
        <v>0</v>
      </c>
      <c r="AA32">
        <f t="shared" si="12"/>
        <v>0</v>
      </c>
      <c r="AC32" s="1">
        <f t="shared" si="13"/>
        <v>0.92610000000000003</v>
      </c>
      <c r="AD32">
        <f t="shared" si="14"/>
        <v>3754769</v>
      </c>
      <c r="AE32">
        <f t="shared" si="15"/>
        <v>3477577</v>
      </c>
      <c r="AF32">
        <f t="shared" ref="AF32:AP32" si="46">IF(AE32&gt;2*$AD32,AE32,ROUNDDOWN(AE32*$AC32,0))</f>
        <v>3220584</v>
      </c>
      <c r="AG32">
        <f t="shared" si="46"/>
        <v>2982582</v>
      </c>
      <c r="AH32">
        <f t="shared" si="46"/>
        <v>2762169</v>
      </c>
      <c r="AI32">
        <f t="shared" si="46"/>
        <v>2558044</v>
      </c>
      <c r="AJ32">
        <f t="shared" si="46"/>
        <v>2369004</v>
      </c>
      <c r="AK32">
        <f t="shared" si="46"/>
        <v>2193934</v>
      </c>
      <c r="AL32">
        <f t="shared" si="46"/>
        <v>2031802</v>
      </c>
      <c r="AM32">
        <f t="shared" si="46"/>
        <v>1881651</v>
      </c>
      <c r="AN32">
        <f t="shared" si="46"/>
        <v>1742596</v>
      </c>
      <c r="AO32">
        <f t="shared" si="46"/>
        <v>1613818</v>
      </c>
      <c r="AP32">
        <f t="shared" si="46"/>
        <v>1494556</v>
      </c>
      <c r="AQ32">
        <f t="shared" si="17"/>
        <v>0</v>
      </c>
    </row>
    <row r="33" spans="1:43">
      <c r="A33" t="s">
        <v>36</v>
      </c>
      <c r="B33">
        <v>992523</v>
      </c>
      <c r="C33">
        <v>1028501</v>
      </c>
      <c r="D33">
        <v>1995446</v>
      </c>
      <c r="E33">
        <v>1860524</v>
      </c>
      <c r="G33" t="str">
        <f t="shared" si="1"/>
        <v>D</v>
      </c>
      <c r="H33">
        <f t="shared" si="2"/>
        <v>0</v>
      </c>
      <c r="I33">
        <f t="shared" si="3"/>
        <v>0</v>
      </c>
      <c r="J33">
        <f t="shared" si="4"/>
        <v>0</v>
      </c>
      <c r="K33">
        <f t="shared" si="5"/>
        <v>2021024</v>
      </c>
      <c r="U33">
        <f t="shared" si="6"/>
        <v>1</v>
      </c>
      <c r="V33">
        <f t="shared" si="7"/>
        <v>1</v>
      </c>
      <c r="W33">
        <f t="shared" si="8"/>
        <v>1</v>
      </c>
      <c r="X33">
        <f t="shared" si="9"/>
        <v>0</v>
      </c>
      <c r="Y33">
        <f t="shared" si="10"/>
        <v>0</v>
      </c>
      <c r="Z33">
        <f t="shared" si="11"/>
        <v>0</v>
      </c>
      <c r="AA33">
        <f t="shared" si="12"/>
        <v>1</v>
      </c>
      <c r="AC33" s="1">
        <f t="shared" si="13"/>
        <v>1.9078999999999999</v>
      </c>
      <c r="AD33">
        <f t="shared" si="14"/>
        <v>2021024</v>
      </c>
      <c r="AE33">
        <f t="shared" si="15"/>
        <v>3855970</v>
      </c>
      <c r="AF33">
        <f t="shared" ref="AF33:AP33" si="47">IF(AE33&gt;2*$AD33,AE33,ROUNDDOWN(AE33*$AC33,0))</f>
        <v>7356805</v>
      </c>
      <c r="AG33">
        <f t="shared" si="47"/>
        <v>7356805</v>
      </c>
      <c r="AH33">
        <f t="shared" si="47"/>
        <v>7356805</v>
      </c>
      <c r="AI33">
        <f t="shared" si="47"/>
        <v>7356805</v>
      </c>
      <c r="AJ33">
        <f t="shared" si="47"/>
        <v>7356805</v>
      </c>
      <c r="AK33">
        <f t="shared" si="47"/>
        <v>7356805</v>
      </c>
      <c r="AL33">
        <f t="shared" si="47"/>
        <v>7356805</v>
      </c>
      <c r="AM33">
        <f t="shared" si="47"/>
        <v>7356805</v>
      </c>
      <c r="AN33">
        <f t="shared" si="47"/>
        <v>7356805</v>
      </c>
      <c r="AO33">
        <f t="shared" si="47"/>
        <v>7356805</v>
      </c>
      <c r="AP33">
        <f t="shared" si="47"/>
        <v>7356805</v>
      </c>
      <c r="AQ33">
        <f t="shared" si="17"/>
        <v>1</v>
      </c>
    </row>
    <row r="34" spans="1:43">
      <c r="A34" t="s">
        <v>37</v>
      </c>
      <c r="B34">
        <v>2966291</v>
      </c>
      <c r="C34">
        <v>2889963</v>
      </c>
      <c r="D34">
        <v>462453</v>
      </c>
      <c r="E34">
        <v>486354</v>
      </c>
      <c r="G34" t="str">
        <f t="shared" si="1"/>
        <v>B</v>
      </c>
      <c r="H34">
        <f t="shared" si="2"/>
        <v>0</v>
      </c>
      <c r="I34">
        <f t="shared" si="3"/>
        <v>5856254</v>
      </c>
      <c r="J34">
        <f t="shared" si="4"/>
        <v>0</v>
      </c>
      <c r="K34">
        <f t="shared" si="5"/>
        <v>0</v>
      </c>
      <c r="U34">
        <f t="shared" si="6"/>
        <v>0</v>
      </c>
      <c r="V34">
        <f t="shared" si="7"/>
        <v>0</v>
      </c>
      <c r="W34">
        <f t="shared" si="8"/>
        <v>0</v>
      </c>
      <c r="X34">
        <f t="shared" si="9"/>
        <v>0</v>
      </c>
      <c r="Y34">
        <f t="shared" si="10"/>
        <v>0</v>
      </c>
      <c r="Z34">
        <f t="shared" si="11"/>
        <v>0</v>
      </c>
      <c r="AA34">
        <f t="shared" si="12"/>
        <v>0</v>
      </c>
      <c r="AC34" s="1">
        <f t="shared" si="13"/>
        <v>0.16200000000000001</v>
      </c>
      <c r="AD34">
        <f t="shared" si="14"/>
        <v>5856254</v>
      </c>
      <c r="AE34">
        <f t="shared" si="15"/>
        <v>948807</v>
      </c>
      <c r="AF34">
        <f t="shared" ref="AF34:AP34" si="48">IF(AE34&gt;2*$AD34,AE34,ROUNDDOWN(AE34*$AC34,0))</f>
        <v>153706</v>
      </c>
      <c r="AG34">
        <f t="shared" si="48"/>
        <v>24900</v>
      </c>
      <c r="AH34">
        <f t="shared" si="48"/>
        <v>4033</v>
      </c>
      <c r="AI34">
        <f t="shared" si="48"/>
        <v>653</v>
      </c>
      <c r="AJ34">
        <f t="shared" si="48"/>
        <v>105</v>
      </c>
      <c r="AK34">
        <f t="shared" si="48"/>
        <v>17</v>
      </c>
      <c r="AL34">
        <f t="shared" si="48"/>
        <v>2</v>
      </c>
      <c r="AM34">
        <f t="shared" si="48"/>
        <v>0</v>
      </c>
      <c r="AN34">
        <f t="shared" si="48"/>
        <v>0</v>
      </c>
      <c r="AO34">
        <f t="shared" si="48"/>
        <v>0</v>
      </c>
      <c r="AP34">
        <f t="shared" si="48"/>
        <v>0</v>
      </c>
      <c r="AQ34">
        <f t="shared" si="17"/>
        <v>0</v>
      </c>
    </row>
    <row r="35" spans="1:43">
      <c r="A35" t="s">
        <v>38</v>
      </c>
      <c r="B35">
        <v>76648</v>
      </c>
      <c r="C35">
        <v>81385</v>
      </c>
      <c r="D35">
        <v>1374708</v>
      </c>
      <c r="E35">
        <v>1379567</v>
      </c>
      <c r="G35" t="str">
        <f t="shared" si="1"/>
        <v>C</v>
      </c>
      <c r="H35">
        <f t="shared" si="2"/>
        <v>0</v>
      </c>
      <c r="I35">
        <f t="shared" si="3"/>
        <v>0</v>
      </c>
      <c r="J35">
        <f t="shared" si="4"/>
        <v>158033</v>
      </c>
      <c r="K35">
        <f t="shared" si="5"/>
        <v>0</v>
      </c>
      <c r="U35">
        <f t="shared" si="6"/>
        <v>1</v>
      </c>
      <c r="V35">
        <f t="shared" si="7"/>
        <v>1</v>
      </c>
      <c r="W35">
        <f t="shared" si="8"/>
        <v>1</v>
      </c>
      <c r="X35">
        <f t="shared" si="9"/>
        <v>0</v>
      </c>
      <c r="Y35">
        <f t="shared" si="10"/>
        <v>0</v>
      </c>
      <c r="Z35">
        <f t="shared" si="11"/>
        <v>1</v>
      </c>
      <c r="AA35">
        <f t="shared" si="12"/>
        <v>0</v>
      </c>
      <c r="AC35" s="1">
        <f t="shared" si="13"/>
        <v>17.4284</v>
      </c>
      <c r="AD35">
        <f t="shared" si="14"/>
        <v>158033</v>
      </c>
      <c r="AE35">
        <f t="shared" si="15"/>
        <v>2754275</v>
      </c>
      <c r="AF35">
        <f t="shared" ref="AF35:AP35" si="49">IF(AE35&gt;2*$AD35,AE35,ROUNDDOWN(AE35*$AC35,0))</f>
        <v>2754275</v>
      </c>
      <c r="AG35">
        <f t="shared" si="49"/>
        <v>2754275</v>
      </c>
      <c r="AH35">
        <f t="shared" si="49"/>
        <v>2754275</v>
      </c>
      <c r="AI35">
        <f t="shared" si="49"/>
        <v>2754275</v>
      </c>
      <c r="AJ35">
        <f t="shared" si="49"/>
        <v>2754275</v>
      </c>
      <c r="AK35">
        <f t="shared" si="49"/>
        <v>2754275</v>
      </c>
      <c r="AL35">
        <f t="shared" si="49"/>
        <v>2754275</v>
      </c>
      <c r="AM35">
        <f t="shared" si="49"/>
        <v>2754275</v>
      </c>
      <c r="AN35">
        <f t="shared" si="49"/>
        <v>2754275</v>
      </c>
      <c r="AO35">
        <f t="shared" si="49"/>
        <v>2754275</v>
      </c>
      <c r="AP35">
        <f t="shared" si="49"/>
        <v>2754275</v>
      </c>
      <c r="AQ35">
        <f t="shared" si="17"/>
        <v>1</v>
      </c>
    </row>
    <row r="36" spans="1:43">
      <c r="A36" t="s">
        <v>39</v>
      </c>
      <c r="B36">
        <v>2574432</v>
      </c>
      <c r="C36">
        <v>2409710</v>
      </c>
      <c r="D36">
        <v>987486</v>
      </c>
      <c r="E36">
        <v>999043</v>
      </c>
      <c r="G36" t="str">
        <f t="shared" si="1"/>
        <v>C</v>
      </c>
      <c r="H36">
        <f t="shared" si="2"/>
        <v>0</v>
      </c>
      <c r="I36">
        <f t="shared" si="3"/>
        <v>0</v>
      </c>
      <c r="J36">
        <f t="shared" si="4"/>
        <v>4984142</v>
      </c>
      <c r="K36">
        <f t="shared" si="5"/>
        <v>0</v>
      </c>
      <c r="U36">
        <f t="shared" si="6"/>
        <v>0</v>
      </c>
      <c r="V36">
        <f t="shared" si="7"/>
        <v>0</v>
      </c>
      <c r="W36">
        <f t="shared" si="8"/>
        <v>0</v>
      </c>
      <c r="X36">
        <f t="shared" si="9"/>
        <v>0</v>
      </c>
      <c r="Y36">
        <f t="shared" si="10"/>
        <v>0</v>
      </c>
      <c r="Z36">
        <f t="shared" si="11"/>
        <v>0</v>
      </c>
      <c r="AA36">
        <f t="shared" si="12"/>
        <v>0</v>
      </c>
      <c r="AC36" s="1">
        <f t="shared" si="13"/>
        <v>0.39850000000000002</v>
      </c>
      <c r="AD36">
        <f t="shared" si="14"/>
        <v>4984142</v>
      </c>
      <c r="AE36">
        <f t="shared" si="15"/>
        <v>1986529</v>
      </c>
      <c r="AF36">
        <f t="shared" ref="AF36:AP36" si="50">IF(AE36&gt;2*$AD36,AE36,ROUNDDOWN(AE36*$AC36,0))</f>
        <v>791631</v>
      </c>
      <c r="AG36">
        <f t="shared" si="50"/>
        <v>315464</v>
      </c>
      <c r="AH36">
        <f t="shared" si="50"/>
        <v>125712</v>
      </c>
      <c r="AI36">
        <f t="shared" si="50"/>
        <v>50096</v>
      </c>
      <c r="AJ36">
        <f t="shared" si="50"/>
        <v>19963</v>
      </c>
      <c r="AK36">
        <f t="shared" si="50"/>
        <v>7955</v>
      </c>
      <c r="AL36">
        <f t="shared" si="50"/>
        <v>3170</v>
      </c>
      <c r="AM36">
        <f t="shared" si="50"/>
        <v>1263</v>
      </c>
      <c r="AN36">
        <f t="shared" si="50"/>
        <v>503</v>
      </c>
      <c r="AO36">
        <f t="shared" si="50"/>
        <v>200</v>
      </c>
      <c r="AP36">
        <f t="shared" si="50"/>
        <v>79</v>
      </c>
      <c r="AQ36">
        <f t="shared" si="17"/>
        <v>0</v>
      </c>
    </row>
    <row r="37" spans="1:43">
      <c r="A37" t="s">
        <v>40</v>
      </c>
      <c r="B37">
        <v>1778590</v>
      </c>
      <c r="C37">
        <v>1874844</v>
      </c>
      <c r="D37">
        <v>111191</v>
      </c>
      <c r="E37">
        <v>117846</v>
      </c>
      <c r="G37" t="str">
        <f t="shared" si="1"/>
        <v>B</v>
      </c>
      <c r="H37">
        <f t="shared" si="2"/>
        <v>0</v>
      </c>
      <c r="I37">
        <f t="shared" si="3"/>
        <v>3653434</v>
      </c>
      <c r="J37">
        <f t="shared" si="4"/>
        <v>0</v>
      </c>
      <c r="K37">
        <f t="shared" si="5"/>
        <v>0</v>
      </c>
      <c r="U37">
        <f t="shared" si="6"/>
        <v>0</v>
      </c>
      <c r="V37">
        <f t="shared" si="7"/>
        <v>0</v>
      </c>
      <c r="W37">
        <f t="shared" si="8"/>
        <v>0</v>
      </c>
      <c r="X37">
        <f t="shared" si="9"/>
        <v>0</v>
      </c>
      <c r="Y37">
        <f t="shared" si="10"/>
        <v>0</v>
      </c>
      <c r="Z37">
        <f t="shared" si="11"/>
        <v>0</v>
      </c>
      <c r="AA37">
        <f t="shared" si="12"/>
        <v>0</v>
      </c>
      <c r="AC37" s="1">
        <f t="shared" si="13"/>
        <v>6.2600000000000003E-2</v>
      </c>
      <c r="AD37">
        <f t="shared" si="14"/>
        <v>3653434</v>
      </c>
      <c r="AE37">
        <f t="shared" si="15"/>
        <v>229037</v>
      </c>
      <c r="AF37">
        <f t="shared" ref="AF37:AP37" si="51">IF(AE37&gt;2*$AD37,AE37,ROUNDDOWN(AE37*$AC37,0))</f>
        <v>14337</v>
      </c>
      <c r="AG37">
        <f t="shared" si="51"/>
        <v>897</v>
      </c>
      <c r="AH37">
        <f t="shared" si="51"/>
        <v>56</v>
      </c>
      <c r="AI37">
        <f t="shared" si="51"/>
        <v>3</v>
      </c>
      <c r="AJ37">
        <f t="shared" si="51"/>
        <v>0</v>
      </c>
      <c r="AK37">
        <f t="shared" si="51"/>
        <v>0</v>
      </c>
      <c r="AL37">
        <f t="shared" si="51"/>
        <v>0</v>
      </c>
      <c r="AM37">
        <f t="shared" si="51"/>
        <v>0</v>
      </c>
      <c r="AN37">
        <f t="shared" si="51"/>
        <v>0</v>
      </c>
      <c r="AO37">
        <f t="shared" si="51"/>
        <v>0</v>
      </c>
      <c r="AP37">
        <f t="shared" si="51"/>
        <v>0</v>
      </c>
      <c r="AQ37">
        <f t="shared" si="17"/>
        <v>0</v>
      </c>
    </row>
    <row r="38" spans="1:43">
      <c r="A38" t="s">
        <v>41</v>
      </c>
      <c r="B38">
        <v>1506541</v>
      </c>
      <c r="C38">
        <v>1414887</v>
      </c>
      <c r="D38">
        <v>1216612</v>
      </c>
      <c r="E38">
        <v>1166775</v>
      </c>
      <c r="G38" t="str">
        <f t="shared" si="1"/>
        <v>A</v>
      </c>
      <c r="H38">
        <f t="shared" si="2"/>
        <v>2921428</v>
      </c>
      <c r="I38">
        <f t="shared" si="3"/>
        <v>0</v>
      </c>
      <c r="J38">
        <f t="shared" si="4"/>
        <v>0</v>
      </c>
      <c r="K38">
        <f t="shared" si="5"/>
        <v>0</v>
      </c>
      <c r="U38">
        <f t="shared" si="6"/>
        <v>0</v>
      </c>
      <c r="V38">
        <f t="shared" si="7"/>
        <v>0</v>
      </c>
      <c r="W38">
        <f t="shared" si="8"/>
        <v>0</v>
      </c>
      <c r="X38">
        <f t="shared" si="9"/>
        <v>0</v>
      </c>
      <c r="Y38">
        <f t="shared" si="10"/>
        <v>0</v>
      </c>
      <c r="Z38">
        <f t="shared" si="11"/>
        <v>0</v>
      </c>
      <c r="AA38">
        <f t="shared" si="12"/>
        <v>0</v>
      </c>
      <c r="AC38" s="1">
        <f t="shared" si="13"/>
        <v>0.81579999999999997</v>
      </c>
      <c r="AD38">
        <f t="shared" si="14"/>
        <v>2921428</v>
      </c>
      <c r="AE38">
        <f t="shared" si="15"/>
        <v>2383387</v>
      </c>
      <c r="AF38">
        <f t="shared" ref="AF38:AP38" si="52">IF(AE38&gt;2*$AD38,AE38,ROUNDDOWN(AE38*$AC38,0))</f>
        <v>1944367</v>
      </c>
      <c r="AG38">
        <f t="shared" si="52"/>
        <v>1586214</v>
      </c>
      <c r="AH38">
        <f t="shared" si="52"/>
        <v>1294033</v>
      </c>
      <c r="AI38">
        <f t="shared" si="52"/>
        <v>1055672</v>
      </c>
      <c r="AJ38">
        <f t="shared" si="52"/>
        <v>861217</v>
      </c>
      <c r="AK38">
        <f t="shared" si="52"/>
        <v>702580</v>
      </c>
      <c r="AL38">
        <f t="shared" si="52"/>
        <v>573164</v>
      </c>
      <c r="AM38">
        <f t="shared" si="52"/>
        <v>467587</v>
      </c>
      <c r="AN38">
        <f t="shared" si="52"/>
        <v>381457</v>
      </c>
      <c r="AO38">
        <f t="shared" si="52"/>
        <v>311192</v>
      </c>
      <c r="AP38">
        <f t="shared" si="52"/>
        <v>253870</v>
      </c>
      <c r="AQ38">
        <f t="shared" si="17"/>
        <v>0</v>
      </c>
    </row>
    <row r="39" spans="1:43">
      <c r="A39" t="s">
        <v>42</v>
      </c>
      <c r="B39">
        <v>1598886</v>
      </c>
      <c r="C39">
        <v>1687917</v>
      </c>
      <c r="D39">
        <v>449788</v>
      </c>
      <c r="E39">
        <v>427615</v>
      </c>
      <c r="G39" t="str">
        <f t="shared" si="1"/>
        <v>B</v>
      </c>
      <c r="H39">
        <f t="shared" si="2"/>
        <v>0</v>
      </c>
      <c r="I39">
        <f t="shared" si="3"/>
        <v>3286803</v>
      </c>
      <c r="J39">
        <f t="shared" si="4"/>
        <v>0</v>
      </c>
      <c r="K39">
        <f t="shared" si="5"/>
        <v>0</v>
      </c>
      <c r="U39">
        <f t="shared" si="6"/>
        <v>0</v>
      </c>
      <c r="V39">
        <f t="shared" si="7"/>
        <v>0</v>
      </c>
      <c r="W39">
        <f t="shared" si="8"/>
        <v>0</v>
      </c>
      <c r="X39">
        <f t="shared" si="9"/>
        <v>0</v>
      </c>
      <c r="Y39">
        <f t="shared" si="10"/>
        <v>0</v>
      </c>
      <c r="Z39">
        <f t="shared" si="11"/>
        <v>0</v>
      </c>
      <c r="AA39">
        <f t="shared" si="12"/>
        <v>0</v>
      </c>
      <c r="AC39" s="1">
        <f t="shared" si="13"/>
        <v>0.26690000000000003</v>
      </c>
      <c r="AD39">
        <f t="shared" si="14"/>
        <v>3286803</v>
      </c>
      <c r="AE39">
        <f t="shared" si="15"/>
        <v>877403</v>
      </c>
      <c r="AF39">
        <f t="shared" ref="AF39:AP39" si="53">IF(AE39&gt;2*$AD39,AE39,ROUNDDOWN(AE39*$AC39,0))</f>
        <v>234178</v>
      </c>
      <c r="AG39">
        <f t="shared" si="53"/>
        <v>62502</v>
      </c>
      <c r="AH39">
        <f t="shared" si="53"/>
        <v>16681</v>
      </c>
      <c r="AI39">
        <f t="shared" si="53"/>
        <v>4452</v>
      </c>
      <c r="AJ39">
        <f t="shared" si="53"/>
        <v>1188</v>
      </c>
      <c r="AK39">
        <f t="shared" si="53"/>
        <v>317</v>
      </c>
      <c r="AL39">
        <f t="shared" si="53"/>
        <v>84</v>
      </c>
      <c r="AM39">
        <f t="shared" si="53"/>
        <v>22</v>
      </c>
      <c r="AN39">
        <f t="shared" si="53"/>
        <v>5</v>
      </c>
      <c r="AO39">
        <f t="shared" si="53"/>
        <v>1</v>
      </c>
      <c r="AP39">
        <f t="shared" si="53"/>
        <v>0</v>
      </c>
      <c r="AQ39">
        <f t="shared" si="17"/>
        <v>0</v>
      </c>
    </row>
    <row r="40" spans="1:43">
      <c r="A40" t="s">
        <v>43</v>
      </c>
      <c r="B40">
        <v>548989</v>
      </c>
      <c r="C40">
        <v>514636</v>
      </c>
      <c r="D40">
        <v>2770344</v>
      </c>
      <c r="E40">
        <v>3187897</v>
      </c>
      <c r="G40" t="str">
        <f t="shared" si="1"/>
        <v>D</v>
      </c>
      <c r="H40">
        <f t="shared" si="2"/>
        <v>0</v>
      </c>
      <c r="I40">
        <f t="shared" si="3"/>
        <v>0</v>
      </c>
      <c r="J40">
        <f t="shared" si="4"/>
        <v>0</v>
      </c>
      <c r="K40">
        <f t="shared" si="5"/>
        <v>1063625</v>
      </c>
      <c r="U40">
        <f t="shared" si="6"/>
        <v>1</v>
      </c>
      <c r="V40">
        <f t="shared" si="7"/>
        <v>1</v>
      </c>
      <c r="W40">
        <f t="shared" si="8"/>
        <v>1</v>
      </c>
      <c r="X40">
        <f t="shared" si="9"/>
        <v>0</v>
      </c>
      <c r="Y40">
        <f t="shared" si="10"/>
        <v>0</v>
      </c>
      <c r="Z40">
        <f t="shared" si="11"/>
        <v>0</v>
      </c>
      <c r="AA40">
        <f t="shared" si="12"/>
        <v>1</v>
      </c>
      <c r="AC40" s="1">
        <f t="shared" si="13"/>
        <v>5.6017999999999999</v>
      </c>
      <c r="AD40">
        <f t="shared" si="14"/>
        <v>1063625</v>
      </c>
      <c r="AE40">
        <f t="shared" si="15"/>
        <v>5958241</v>
      </c>
      <c r="AF40">
        <f t="shared" ref="AF40:AP40" si="54">IF(AE40&gt;2*$AD40,AE40,ROUNDDOWN(AE40*$AC40,0))</f>
        <v>5958241</v>
      </c>
      <c r="AG40">
        <f t="shared" si="54"/>
        <v>5958241</v>
      </c>
      <c r="AH40">
        <f t="shared" si="54"/>
        <v>5958241</v>
      </c>
      <c r="AI40">
        <f t="shared" si="54"/>
        <v>5958241</v>
      </c>
      <c r="AJ40">
        <f t="shared" si="54"/>
        <v>5958241</v>
      </c>
      <c r="AK40">
        <f t="shared" si="54"/>
        <v>5958241</v>
      </c>
      <c r="AL40">
        <f t="shared" si="54"/>
        <v>5958241</v>
      </c>
      <c r="AM40">
        <f t="shared" si="54"/>
        <v>5958241</v>
      </c>
      <c r="AN40">
        <f t="shared" si="54"/>
        <v>5958241</v>
      </c>
      <c r="AO40">
        <f t="shared" si="54"/>
        <v>5958241</v>
      </c>
      <c r="AP40">
        <f t="shared" si="54"/>
        <v>5958241</v>
      </c>
      <c r="AQ40">
        <f t="shared" si="17"/>
        <v>1</v>
      </c>
    </row>
    <row r="41" spans="1:43">
      <c r="A41" t="s">
        <v>44</v>
      </c>
      <c r="B41">
        <v>1175198</v>
      </c>
      <c r="C41">
        <v>1095440</v>
      </c>
      <c r="D41">
        <v>2657174</v>
      </c>
      <c r="E41">
        <v>2491947</v>
      </c>
      <c r="G41" t="str">
        <f t="shared" si="1"/>
        <v>A</v>
      </c>
      <c r="H41">
        <f t="shared" si="2"/>
        <v>2270638</v>
      </c>
      <c r="I41">
        <f t="shared" si="3"/>
        <v>0</v>
      </c>
      <c r="J41">
        <f t="shared" si="4"/>
        <v>0</v>
      </c>
      <c r="K41">
        <f t="shared" si="5"/>
        <v>0</v>
      </c>
      <c r="U41">
        <f t="shared" si="6"/>
        <v>1</v>
      </c>
      <c r="V41">
        <f t="shared" si="7"/>
        <v>1</v>
      </c>
      <c r="W41">
        <f t="shared" si="8"/>
        <v>1</v>
      </c>
      <c r="X41">
        <f t="shared" si="9"/>
        <v>1</v>
      </c>
      <c r="Y41">
        <f t="shared" si="10"/>
        <v>0</v>
      </c>
      <c r="Z41">
        <f t="shared" si="11"/>
        <v>0</v>
      </c>
      <c r="AA41">
        <f t="shared" si="12"/>
        <v>0</v>
      </c>
      <c r="AC41" s="1">
        <f t="shared" si="13"/>
        <v>2.2675999999999998</v>
      </c>
      <c r="AD41">
        <f t="shared" si="14"/>
        <v>2270638</v>
      </c>
      <c r="AE41">
        <f t="shared" si="15"/>
        <v>5149121</v>
      </c>
      <c r="AF41">
        <f t="shared" ref="AF41:AP41" si="55">IF(AE41&gt;2*$AD41,AE41,ROUNDDOWN(AE41*$AC41,0))</f>
        <v>5149121</v>
      </c>
      <c r="AG41">
        <f t="shared" si="55"/>
        <v>5149121</v>
      </c>
      <c r="AH41">
        <f t="shared" si="55"/>
        <v>5149121</v>
      </c>
      <c r="AI41">
        <f t="shared" si="55"/>
        <v>5149121</v>
      </c>
      <c r="AJ41">
        <f t="shared" si="55"/>
        <v>5149121</v>
      </c>
      <c r="AK41">
        <f t="shared" si="55"/>
        <v>5149121</v>
      </c>
      <c r="AL41">
        <f t="shared" si="55"/>
        <v>5149121</v>
      </c>
      <c r="AM41">
        <f t="shared" si="55"/>
        <v>5149121</v>
      </c>
      <c r="AN41">
        <f t="shared" si="55"/>
        <v>5149121</v>
      </c>
      <c r="AO41">
        <f t="shared" si="55"/>
        <v>5149121</v>
      </c>
      <c r="AP41">
        <f t="shared" si="55"/>
        <v>5149121</v>
      </c>
      <c r="AQ41">
        <f t="shared" si="17"/>
        <v>1</v>
      </c>
    </row>
    <row r="42" spans="1:43">
      <c r="A42" t="s">
        <v>45</v>
      </c>
      <c r="B42">
        <v>2115336</v>
      </c>
      <c r="C42">
        <v>2202769</v>
      </c>
      <c r="D42">
        <v>15339</v>
      </c>
      <c r="E42">
        <v>14652</v>
      </c>
      <c r="G42" t="str">
        <f t="shared" si="1"/>
        <v>D</v>
      </c>
      <c r="H42">
        <f t="shared" si="2"/>
        <v>0</v>
      </c>
      <c r="I42">
        <f t="shared" si="3"/>
        <v>0</v>
      </c>
      <c r="J42">
        <f t="shared" si="4"/>
        <v>0</v>
      </c>
      <c r="K42">
        <f t="shared" si="5"/>
        <v>4318105</v>
      </c>
      <c r="U42">
        <f t="shared" si="6"/>
        <v>0</v>
      </c>
      <c r="V42">
        <f t="shared" si="7"/>
        <v>0</v>
      </c>
      <c r="W42">
        <f t="shared" si="8"/>
        <v>0</v>
      </c>
      <c r="X42">
        <f t="shared" si="9"/>
        <v>0</v>
      </c>
      <c r="Y42">
        <f t="shared" si="10"/>
        <v>0</v>
      </c>
      <c r="Z42">
        <f t="shared" si="11"/>
        <v>0</v>
      </c>
      <c r="AA42">
        <f t="shared" si="12"/>
        <v>0</v>
      </c>
      <c r="AC42" s="1">
        <f t="shared" si="13"/>
        <v>6.8999999999999999E-3</v>
      </c>
      <c r="AD42">
        <f t="shared" si="14"/>
        <v>4318105</v>
      </c>
      <c r="AE42">
        <f t="shared" si="15"/>
        <v>29991</v>
      </c>
      <c r="AF42">
        <f t="shared" ref="AF42:AP42" si="56">IF(AE42&gt;2*$AD42,AE42,ROUNDDOWN(AE42*$AC42,0))</f>
        <v>206</v>
      </c>
      <c r="AG42">
        <f t="shared" si="56"/>
        <v>1</v>
      </c>
      <c r="AH42">
        <f t="shared" si="56"/>
        <v>0</v>
      </c>
      <c r="AI42">
        <f t="shared" si="56"/>
        <v>0</v>
      </c>
      <c r="AJ42">
        <f t="shared" si="56"/>
        <v>0</v>
      </c>
      <c r="AK42">
        <f t="shared" si="56"/>
        <v>0</v>
      </c>
      <c r="AL42">
        <f t="shared" si="56"/>
        <v>0</v>
      </c>
      <c r="AM42">
        <f t="shared" si="56"/>
        <v>0</v>
      </c>
      <c r="AN42">
        <f t="shared" si="56"/>
        <v>0</v>
      </c>
      <c r="AO42">
        <f t="shared" si="56"/>
        <v>0</v>
      </c>
      <c r="AP42">
        <f t="shared" si="56"/>
        <v>0</v>
      </c>
      <c r="AQ42">
        <f t="shared" si="17"/>
        <v>0</v>
      </c>
    </row>
    <row r="43" spans="1:43">
      <c r="A43" t="s">
        <v>46</v>
      </c>
      <c r="B43">
        <v>2346640</v>
      </c>
      <c r="C43">
        <v>2197559</v>
      </c>
      <c r="D43">
        <v>373470</v>
      </c>
      <c r="E43">
        <v>353365</v>
      </c>
      <c r="G43" t="str">
        <f t="shared" si="1"/>
        <v>B</v>
      </c>
      <c r="H43">
        <f t="shared" si="2"/>
        <v>0</v>
      </c>
      <c r="I43">
        <f t="shared" si="3"/>
        <v>4544199</v>
      </c>
      <c r="J43">
        <f t="shared" si="4"/>
        <v>0</v>
      </c>
      <c r="K43">
        <f t="shared" si="5"/>
        <v>0</v>
      </c>
      <c r="U43">
        <f t="shared" si="6"/>
        <v>0</v>
      </c>
      <c r="V43">
        <f t="shared" si="7"/>
        <v>0</v>
      </c>
      <c r="W43">
        <f t="shared" si="8"/>
        <v>0</v>
      </c>
      <c r="X43">
        <f t="shared" si="9"/>
        <v>0</v>
      </c>
      <c r="Y43">
        <f t="shared" si="10"/>
        <v>0</v>
      </c>
      <c r="Z43">
        <f t="shared" si="11"/>
        <v>0</v>
      </c>
      <c r="AA43">
        <f t="shared" si="12"/>
        <v>0</v>
      </c>
      <c r="AC43" s="1">
        <f t="shared" si="13"/>
        <v>0.15989999999999999</v>
      </c>
      <c r="AD43">
        <f t="shared" si="14"/>
        <v>4544199</v>
      </c>
      <c r="AE43">
        <f t="shared" si="15"/>
        <v>726835</v>
      </c>
      <c r="AF43">
        <f t="shared" ref="AF43:AP43" si="57">IF(AE43&gt;2*$AD43,AE43,ROUNDDOWN(AE43*$AC43,0))</f>
        <v>116220</v>
      </c>
      <c r="AG43">
        <f t="shared" si="57"/>
        <v>18583</v>
      </c>
      <c r="AH43">
        <f t="shared" si="57"/>
        <v>2971</v>
      </c>
      <c r="AI43">
        <f t="shared" si="57"/>
        <v>475</v>
      </c>
      <c r="AJ43">
        <f t="shared" si="57"/>
        <v>75</v>
      </c>
      <c r="AK43">
        <f t="shared" si="57"/>
        <v>11</v>
      </c>
      <c r="AL43">
        <f t="shared" si="57"/>
        <v>1</v>
      </c>
      <c r="AM43">
        <f t="shared" si="57"/>
        <v>0</v>
      </c>
      <c r="AN43">
        <f t="shared" si="57"/>
        <v>0</v>
      </c>
      <c r="AO43">
        <f t="shared" si="57"/>
        <v>0</v>
      </c>
      <c r="AP43">
        <f t="shared" si="57"/>
        <v>0</v>
      </c>
      <c r="AQ43">
        <f t="shared" si="17"/>
        <v>0</v>
      </c>
    </row>
    <row r="44" spans="1:43">
      <c r="A44" t="s">
        <v>47</v>
      </c>
      <c r="B44">
        <v>2548438</v>
      </c>
      <c r="C44">
        <v>2577213</v>
      </c>
      <c r="D44">
        <v>37986</v>
      </c>
      <c r="E44">
        <v>37766</v>
      </c>
      <c r="G44" t="str">
        <f t="shared" si="1"/>
        <v>D</v>
      </c>
      <c r="H44">
        <f t="shared" si="2"/>
        <v>0</v>
      </c>
      <c r="I44">
        <f t="shared" si="3"/>
        <v>0</v>
      </c>
      <c r="J44">
        <f t="shared" si="4"/>
        <v>0</v>
      </c>
      <c r="K44">
        <f t="shared" si="5"/>
        <v>5125651</v>
      </c>
      <c r="U44">
        <f t="shared" si="6"/>
        <v>0</v>
      </c>
      <c r="V44">
        <f t="shared" si="7"/>
        <v>0</v>
      </c>
      <c r="W44">
        <f t="shared" si="8"/>
        <v>0</v>
      </c>
      <c r="X44">
        <f t="shared" si="9"/>
        <v>0</v>
      </c>
      <c r="Y44">
        <f t="shared" si="10"/>
        <v>0</v>
      </c>
      <c r="Z44">
        <f t="shared" si="11"/>
        <v>0</v>
      </c>
      <c r="AA44">
        <f t="shared" si="12"/>
        <v>0</v>
      </c>
      <c r="AC44" s="1">
        <f t="shared" si="13"/>
        <v>1.47E-2</v>
      </c>
      <c r="AD44">
        <f t="shared" si="14"/>
        <v>5125651</v>
      </c>
      <c r="AE44">
        <f t="shared" si="15"/>
        <v>75752</v>
      </c>
      <c r="AF44">
        <f t="shared" ref="AF44:AP44" si="58">IF(AE44&gt;2*$AD44,AE44,ROUNDDOWN(AE44*$AC44,0))</f>
        <v>1113</v>
      </c>
      <c r="AG44">
        <f t="shared" si="58"/>
        <v>16</v>
      </c>
      <c r="AH44">
        <f t="shared" si="58"/>
        <v>0</v>
      </c>
      <c r="AI44">
        <f t="shared" si="58"/>
        <v>0</v>
      </c>
      <c r="AJ44">
        <f t="shared" si="58"/>
        <v>0</v>
      </c>
      <c r="AK44">
        <f t="shared" si="58"/>
        <v>0</v>
      </c>
      <c r="AL44">
        <f t="shared" si="58"/>
        <v>0</v>
      </c>
      <c r="AM44">
        <f t="shared" si="58"/>
        <v>0</v>
      </c>
      <c r="AN44">
        <f t="shared" si="58"/>
        <v>0</v>
      </c>
      <c r="AO44">
        <f t="shared" si="58"/>
        <v>0</v>
      </c>
      <c r="AP44">
        <f t="shared" si="58"/>
        <v>0</v>
      </c>
      <c r="AQ44">
        <f t="shared" si="17"/>
        <v>0</v>
      </c>
    </row>
    <row r="45" spans="1:43">
      <c r="A45" t="s">
        <v>48</v>
      </c>
      <c r="B45">
        <v>835495</v>
      </c>
      <c r="C45">
        <v>837746</v>
      </c>
      <c r="D45">
        <v>1106177</v>
      </c>
      <c r="E45">
        <v>917781</v>
      </c>
      <c r="G45" t="str">
        <f t="shared" si="1"/>
        <v>C</v>
      </c>
      <c r="H45">
        <f t="shared" si="2"/>
        <v>0</v>
      </c>
      <c r="I45">
        <f t="shared" si="3"/>
        <v>0</v>
      </c>
      <c r="J45">
        <f t="shared" si="4"/>
        <v>1673241</v>
      </c>
      <c r="K45">
        <f t="shared" si="5"/>
        <v>0</v>
      </c>
      <c r="U45">
        <f t="shared" si="6"/>
        <v>1</v>
      </c>
      <c r="V45">
        <f t="shared" si="7"/>
        <v>1</v>
      </c>
      <c r="W45">
        <f t="shared" si="8"/>
        <v>1</v>
      </c>
      <c r="X45">
        <f t="shared" si="9"/>
        <v>0</v>
      </c>
      <c r="Y45">
        <f t="shared" si="10"/>
        <v>0</v>
      </c>
      <c r="Z45">
        <f t="shared" si="11"/>
        <v>1</v>
      </c>
      <c r="AA45">
        <f t="shared" si="12"/>
        <v>0</v>
      </c>
      <c r="AC45" s="1">
        <f t="shared" si="13"/>
        <v>1.2096</v>
      </c>
      <c r="AD45">
        <f t="shared" si="14"/>
        <v>1673241</v>
      </c>
      <c r="AE45">
        <f t="shared" si="15"/>
        <v>2023958</v>
      </c>
      <c r="AF45">
        <f t="shared" ref="AF45:AP45" si="59">IF(AE45&gt;2*$AD45,AE45,ROUNDDOWN(AE45*$AC45,0))</f>
        <v>2448179</v>
      </c>
      <c r="AG45">
        <f t="shared" si="59"/>
        <v>2961317</v>
      </c>
      <c r="AH45">
        <f t="shared" si="59"/>
        <v>3582009</v>
      </c>
      <c r="AI45">
        <f t="shared" si="59"/>
        <v>3582009</v>
      </c>
      <c r="AJ45">
        <f t="shared" si="59"/>
        <v>3582009</v>
      </c>
      <c r="AK45">
        <f t="shared" si="59"/>
        <v>3582009</v>
      </c>
      <c r="AL45">
        <f t="shared" si="59"/>
        <v>3582009</v>
      </c>
      <c r="AM45">
        <f t="shared" si="59"/>
        <v>3582009</v>
      </c>
      <c r="AN45">
        <f t="shared" si="59"/>
        <v>3582009</v>
      </c>
      <c r="AO45">
        <f t="shared" si="59"/>
        <v>3582009</v>
      </c>
      <c r="AP45">
        <f t="shared" si="59"/>
        <v>3582009</v>
      </c>
      <c r="AQ45">
        <f t="shared" si="17"/>
        <v>1</v>
      </c>
    </row>
    <row r="46" spans="1:43">
      <c r="A46" t="s">
        <v>49</v>
      </c>
      <c r="B46">
        <v>1187448</v>
      </c>
      <c r="C46">
        <v>1070426</v>
      </c>
      <c r="D46">
        <v>1504608</v>
      </c>
      <c r="E46">
        <v>1756990</v>
      </c>
      <c r="G46" t="str">
        <f t="shared" si="1"/>
        <v>B</v>
      </c>
      <c r="H46">
        <f t="shared" si="2"/>
        <v>0</v>
      </c>
      <c r="I46">
        <f t="shared" si="3"/>
        <v>2257874</v>
      </c>
      <c r="J46">
        <f t="shared" si="4"/>
        <v>0</v>
      </c>
      <c r="K46">
        <f t="shared" si="5"/>
        <v>0</v>
      </c>
      <c r="U46">
        <f t="shared" si="6"/>
        <v>1</v>
      </c>
      <c r="V46">
        <f t="shared" si="7"/>
        <v>1</v>
      </c>
      <c r="W46">
        <f t="shared" si="8"/>
        <v>1</v>
      </c>
      <c r="X46">
        <f t="shared" si="9"/>
        <v>0</v>
      </c>
      <c r="Y46">
        <f t="shared" si="10"/>
        <v>1</v>
      </c>
      <c r="Z46">
        <f t="shared" si="11"/>
        <v>0</v>
      </c>
      <c r="AA46">
        <f t="shared" si="12"/>
        <v>0</v>
      </c>
      <c r="AC46" s="1">
        <f t="shared" si="13"/>
        <v>1.4444999999999999</v>
      </c>
      <c r="AD46">
        <f t="shared" si="14"/>
        <v>2257874</v>
      </c>
      <c r="AE46">
        <f t="shared" si="15"/>
        <v>3261598</v>
      </c>
      <c r="AF46">
        <f t="shared" ref="AF46:AP46" si="60">IF(AE46&gt;2*$AD46,AE46,ROUNDDOWN(AE46*$AC46,0))</f>
        <v>4711378</v>
      </c>
      <c r="AG46">
        <f t="shared" si="60"/>
        <v>4711378</v>
      </c>
      <c r="AH46">
        <f t="shared" si="60"/>
        <v>4711378</v>
      </c>
      <c r="AI46">
        <f t="shared" si="60"/>
        <v>4711378</v>
      </c>
      <c r="AJ46">
        <f t="shared" si="60"/>
        <v>4711378</v>
      </c>
      <c r="AK46">
        <f t="shared" si="60"/>
        <v>4711378</v>
      </c>
      <c r="AL46">
        <f t="shared" si="60"/>
        <v>4711378</v>
      </c>
      <c r="AM46">
        <f t="shared" si="60"/>
        <v>4711378</v>
      </c>
      <c r="AN46">
        <f t="shared" si="60"/>
        <v>4711378</v>
      </c>
      <c r="AO46">
        <f t="shared" si="60"/>
        <v>4711378</v>
      </c>
      <c r="AP46">
        <f t="shared" si="60"/>
        <v>4711378</v>
      </c>
      <c r="AQ46">
        <f t="shared" si="17"/>
        <v>1</v>
      </c>
    </row>
    <row r="47" spans="1:43">
      <c r="A47" t="s">
        <v>50</v>
      </c>
      <c r="B47">
        <v>140026</v>
      </c>
      <c r="C47">
        <v>146354</v>
      </c>
      <c r="D47">
        <v>2759991</v>
      </c>
      <c r="E47">
        <v>2742120</v>
      </c>
      <c r="G47" t="str">
        <f t="shared" si="1"/>
        <v>C</v>
      </c>
      <c r="H47">
        <f t="shared" si="2"/>
        <v>0</v>
      </c>
      <c r="I47">
        <f t="shared" si="3"/>
        <v>0</v>
      </c>
      <c r="J47">
        <f t="shared" si="4"/>
        <v>286380</v>
      </c>
      <c r="K47">
        <f t="shared" si="5"/>
        <v>0</v>
      </c>
      <c r="U47">
        <f t="shared" si="6"/>
        <v>1</v>
      </c>
      <c r="V47">
        <f t="shared" si="7"/>
        <v>1</v>
      </c>
      <c r="W47">
        <f t="shared" si="8"/>
        <v>1</v>
      </c>
      <c r="X47">
        <f t="shared" si="9"/>
        <v>0</v>
      </c>
      <c r="Y47">
        <f t="shared" si="10"/>
        <v>0</v>
      </c>
      <c r="Z47">
        <f t="shared" si="11"/>
        <v>1</v>
      </c>
      <c r="AA47">
        <f t="shared" si="12"/>
        <v>0</v>
      </c>
      <c r="AC47" s="1">
        <f t="shared" si="13"/>
        <v>19.212599999999998</v>
      </c>
      <c r="AD47">
        <f t="shared" si="14"/>
        <v>286380</v>
      </c>
      <c r="AE47">
        <f t="shared" si="15"/>
        <v>5502111</v>
      </c>
      <c r="AF47">
        <f t="shared" ref="AF47:AP47" si="61">IF(AE47&gt;2*$AD47,AE47,ROUNDDOWN(AE47*$AC47,0))</f>
        <v>5502111</v>
      </c>
      <c r="AG47">
        <f t="shared" si="61"/>
        <v>5502111</v>
      </c>
      <c r="AH47">
        <f t="shared" si="61"/>
        <v>5502111</v>
      </c>
      <c r="AI47">
        <f t="shared" si="61"/>
        <v>5502111</v>
      </c>
      <c r="AJ47">
        <f t="shared" si="61"/>
        <v>5502111</v>
      </c>
      <c r="AK47">
        <f t="shared" si="61"/>
        <v>5502111</v>
      </c>
      <c r="AL47">
        <f t="shared" si="61"/>
        <v>5502111</v>
      </c>
      <c r="AM47">
        <f t="shared" si="61"/>
        <v>5502111</v>
      </c>
      <c r="AN47">
        <f t="shared" si="61"/>
        <v>5502111</v>
      </c>
      <c r="AO47">
        <f t="shared" si="61"/>
        <v>5502111</v>
      </c>
      <c r="AP47">
        <f t="shared" si="61"/>
        <v>5502111</v>
      </c>
      <c r="AQ47">
        <f t="shared" si="17"/>
        <v>1</v>
      </c>
    </row>
    <row r="48" spans="1:43">
      <c r="A48" t="s">
        <v>51</v>
      </c>
      <c r="B48">
        <v>1198765</v>
      </c>
      <c r="C48">
        <v>1304945</v>
      </c>
      <c r="D48">
        <v>2786493</v>
      </c>
      <c r="E48">
        <v>2602643</v>
      </c>
      <c r="G48" t="str">
        <f t="shared" si="1"/>
        <v>B</v>
      </c>
      <c r="H48">
        <f t="shared" si="2"/>
        <v>0</v>
      </c>
      <c r="I48">
        <f t="shared" si="3"/>
        <v>2503710</v>
      </c>
      <c r="J48">
        <f t="shared" si="4"/>
        <v>0</v>
      </c>
      <c r="K48">
        <f t="shared" si="5"/>
        <v>0</v>
      </c>
      <c r="U48">
        <f t="shared" si="6"/>
        <v>1</v>
      </c>
      <c r="V48">
        <f t="shared" si="7"/>
        <v>1</v>
      </c>
      <c r="W48">
        <f t="shared" si="8"/>
        <v>1</v>
      </c>
      <c r="X48">
        <f t="shared" si="9"/>
        <v>0</v>
      </c>
      <c r="Y48">
        <f t="shared" si="10"/>
        <v>1</v>
      </c>
      <c r="Z48">
        <f t="shared" si="11"/>
        <v>0</v>
      </c>
      <c r="AA48">
        <f t="shared" si="12"/>
        <v>0</v>
      </c>
      <c r="AC48" s="1">
        <f t="shared" si="13"/>
        <v>2.1524000000000001</v>
      </c>
      <c r="AD48">
        <f t="shared" si="14"/>
        <v>2503710</v>
      </c>
      <c r="AE48">
        <f t="shared" si="15"/>
        <v>5389136</v>
      </c>
      <c r="AF48">
        <f t="shared" ref="AF48:AP48" si="62">IF(AE48&gt;2*$AD48,AE48,ROUNDDOWN(AE48*$AC48,0))</f>
        <v>5389136</v>
      </c>
      <c r="AG48">
        <f t="shared" si="62"/>
        <v>5389136</v>
      </c>
      <c r="AH48">
        <f t="shared" si="62"/>
        <v>5389136</v>
      </c>
      <c r="AI48">
        <f t="shared" si="62"/>
        <v>5389136</v>
      </c>
      <c r="AJ48">
        <f t="shared" si="62"/>
        <v>5389136</v>
      </c>
      <c r="AK48">
        <f t="shared" si="62"/>
        <v>5389136</v>
      </c>
      <c r="AL48">
        <f t="shared" si="62"/>
        <v>5389136</v>
      </c>
      <c r="AM48">
        <f t="shared" si="62"/>
        <v>5389136</v>
      </c>
      <c r="AN48">
        <f t="shared" si="62"/>
        <v>5389136</v>
      </c>
      <c r="AO48">
        <f t="shared" si="62"/>
        <v>5389136</v>
      </c>
      <c r="AP48">
        <f t="shared" si="62"/>
        <v>5389136</v>
      </c>
      <c r="AQ48">
        <f t="shared" si="17"/>
        <v>1</v>
      </c>
    </row>
    <row r="49" spans="1:43">
      <c r="A49" t="s">
        <v>52</v>
      </c>
      <c r="B49">
        <v>2619776</v>
      </c>
      <c r="C49">
        <v>2749623</v>
      </c>
      <c r="D49">
        <v>2888215</v>
      </c>
      <c r="E49">
        <v>2800174</v>
      </c>
      <c r="G49" t="str">
        <f t="shared" si="1"/>
        <v>C</v>
      </c>
      <c r="H49">
        <f t="shared" si="2"/>
        <v>0</v>
      </c>
      <c r="I49">
        <f t="shared" si="3"/>
        <v>0</v>
      </c>
      <c r="J49">
        <f t="shared" si="4"/>
        <v>5369399</v>
      </c>
      <c r="K49">
        <f t="shared" si="5"/>
        <v>0</v>
      </c>
      <c r="U49">
        <f t="shared" si="6"/>
        <v>1</v>
      </c>
      <c r="V49">
        <f t="shared" si="7"/>
        <v>1</v>
      </c>
      <c r="W49">
        <f t="shared" si="8"/>
        <v>1</v>
      </c>
      <c r="X49">
        <f t="shared" si="9"/>
        <v>0</v>
      </c>
      <c r="Y49">
        <f t="shared" si="10"/>
        <v>0</v>
      </c>
      <c r="Z49">
        <f t="shared" si="11"/>
        <v>1</v>
      </c>
      <c r="AA49">
        <f t="shared" si="12"/>
        <v>0</v>
      </c>
      <c r="AC49" s="1">
        <f t="shared" si="13"/>
        <v>1.0593999999999999</v>
      </c>
      <c r="AD49">
        <f t="shared" si="14"/>
        <v>5369399</v>
      </c>
      <c r="AE49">
        <f t="shared" si="15"/>
        <v>5688389</v>
      </c>
      <c r="AF49">
        <f t="shared" ref="AF49:AP49" si="63">IF(AE49&gt;2*$AD49,AE49,ROUNDDOWN(AE49*$AC49,0))</f>
        <v>6026279</v>
      </c>
      <c r="AG49">
        <f t="shared" si="63"/>
        <v>6384239</v>
      </c>
      <c r="AH49">
        <f t="shared" si="63"/>
        <v>6763462</v>
      </c>
      <c r="AI49">
        <f t="shared" si="63"/>
        <v>7165211</v>
      </c>
      <c r="AJ49">
        <f t="shared" si="63"/>
        <v>7590824</v>
      </c>
      <c r="AK49">
        <f t="shared" si="63"/>
        <v>8041718</v>
      </c>
      <c r="AL49">
        <f t="shared" si="63"/>
        <v>8519396</v>
      </c>
      <c r="AM49">
        <f t="shared" si="63"/>
        <v>9025448</v>
      </c>
      <c r="AN49">
        <f t="shared" si="63"/>
        <v>9561559</v>
      </c>
      <c r="AO49">
        <f t="shared" si="63"/>
        <v>10129515</v>
      </c>
      <c r="AP49">
        <f t="shared" si="63"/>
        <v>10731208</v>
      </c>
      <c r="AQ49">
        <f t="shared" si="17"/>
        <v>0</v>
      </c>
    </row>
    <row r="50" spans="1:43">
      <c r="A50" t="s">
        <v>53</v>
      </c>
      <c r="B50">
        <v>248398</v>
      </c>
      <c r="C50">
        <v>268511</v>
      </c>
      <c r="D50">
        <v>3110853</v>
      </c>
      <c r="E50">
        <v>2986411</v>
      </c>
      <c r="G50" t="str">
        <f t="shared" si="1"/>
        <v>C</v>
      </c>
      <c r="H50">
        <f t="shared" si="2"/>
        <v>0</v>
      </c>
      <c r="I50">
        <f t="shared" si="3"/>
        <v>0</v>
      </c>
      <c r="J50">
        <f t="shared" si="4"/>
        <v>516909</v>
      </c>
      <c r="K50">
        <f t="shared" si="5"/>
        <v>0</v>
      </c>
      <c r="U50">
        <f t="shared" si="6"/>
        <v>1</v>
      </c>
      <c r="V50">
        <f t="shared" si="7"/>
        <v>1</v>
      </c>
      <c r="W50">
        <f t="shared" si="8"/>
        <v>1</v>
      </c>
      <c r="X50">
        <f t="shared" si="9"/>
        <v>0</v>
      </c>
      <c r="Y50">
        <f t="shared" si="10"/>
        <v>0</v>
      </c>
      <c r="Z50">
        <f t="shared" si="11"/>
        <v>1</v>
      </c>
      <c r="AA50">
        <f t="shared" si="12"/>
        <v>0</v>
      </c>
      <c r="AC50" s="1">
        <f t="shared" si="13"/>
        <v>11.7956</v>
      </c>
      <c r="AD50">
        <f t="shared" si="14"/>
        <v>516909</v>
      </c>
      <c r="AE50">
        <f t="shared" si="15"/>
        <v>6097264</v>
      </c>
      <c r="AF50">
        <f t="shared" ref="AF50:AP50" si="64">IF(AE50&gt;2*$AD50,AE50,ROUNDDOWN(AE50*$AC50,0))</f>
        <v>6097264</v>
      </c>
      <c r="AG50">
        <f t="shared" si="64"/>
        <v>6097264</v>
      </c>
      <c r="AH50">
        <f t="shared" si="64"/>
        <v>6097264</v>
      </c>
      <c r="AI50">
        <f t="shared" si="64"/>
        <v>6097264</v>
      </c>
      <c r="AJ50">
        <f t="shared" si="64"/>
        <v>6097264</v>
      </c>
      <c r="AK50">
        <f t="shared" si="64"/>
        <v>6097264</v>
      </c>
      <c r="AL50">
        <f t="shared" si="64"/>
        <v>6097264</v>
      </c>
      <c r="AM50">
        <f t="shared" si="64"/>
        <v>6097264</v>
      </c>
      <c r="AN50">
        <f t="shared" si="64"/>
        <v>6097264</v>
      </c>
      <c r="AO50">
        <f t="shared" si="64"/>
        <v>6097264</v>
      </c>
      <c r="AP50">
        <f t="shared" si="64"/>
        <v>6097264</v>
      </c>
      <c r="AQ50">
        <f t="shared" si="17"/>
        <v>1</v>
      </c>
    </row>
    <row r="51" spans="1:43">
      <c r="A51" t="s">
        <v>54</v>
      </c>
      <c r="B51">
        <v>2494207</v>
      </c>
      <c r="C51">
        <v>2625207</v>
      </c>
      <c r="D51">
        <v>1796293</v>
      </c>
      <c r="E51">
        <v>1853602</v>
      </c>
      <c r="G51" t="str">
        <f t="shared" si="1"/>
        <v>B</v>
      </c>
      <c r="H51">
        <f t="shared" si="2"/>
        <v>0</v>
      </c>
      <c r="I51">
        <f t="shared" si="3"/>
        <v>5119414</v>
      </c>
      <c r="J51">
        <f t="shared" si="4"/>
        <v>0</v>
      </c>
      <c r="K51">
        <f t="shared" si="5"/>
        <v>0</v>
      </c>
      <c r="U51">
        <f t="shared" si="6"/>
        <v>0</v>
      </c>
      <c r="V51">
        <f t="shared" si="7"/>
        <v>0</v>
      </c>
      <c r="W51">
        <f t="shared" si="8"/>
        <v>0</v>
      </c>
      <c r="X51">
        <f t="shared" si="9"/>
        <v>0</v>
      </c>
      <c r="Y51">
        <f t="shared" si="10"/>
        <v>0</v>
      </c>
      <c r="Z51">
        <f t="shared" si="11"/>
        <v>0</v>
      </c>
      <c r="AA51">
        <f t="shared" si="12"/>
        <v>0</v>
      </c>
      <c r="AC51" s="1">
        <f t="shared" si="13"/>
        <v>0.71289999999999998</v>
      </c>
      <c r="AD51">
        <f t="shared" si="14"/>
        <v>5119414</v>
      </c>
      <c r="AE51">
        <f t="shared" si="15"/>
        <v>3649895</v>
      </c>
      <c r="AF51">
        <f t="shared" ref="AF51:AP51" si="65">IF(AE51&gt;2*$AD51,AE51,ROUNDDOWN(AE51*$AC51,0))</f>
        <v>2602010</v>
      </c>
      <c r="AG51">
        <f t="shared" si="65"/>
        <v>1854972</v>
      </c>
      <c r="AH51">
        <f t="shared" si="65"/>
        <v>1322409</v>
      </c>
      <c r="AI51">
        <f t="shared" si="65"/>
        <v>942745</v>
      </c>
      <c r="AJ51">
        <f t="shared" si="65"/>
        <v>672082</v>
      </c>
      <c r="AK51">
        <f t="shared" si="65"/>
        <v>479127</v>
      </c>
      <c r="AL51">
        <f t="shared" si="65"/>
        <v>341569</v>
      </c>
      <c r="AM51">
        <f t="shared" si="65"/>
        <v>243504</v>
      </c>
      <c r="AN51">
        <f t="shared" si="65"/>
        <v>173594</v>
      </c>
      <c r="AO51">
        <f t="shared" si="65"/>
        <v>123755</v>
      </c>
      <c r="AP51">
        <f t="shared" si="65"/>
        <v>88224</v>
      </c>
      <c r="AQ51">
        <f t="shared" si="17"/>
        <v>0</v>
      </c>
    </row>
    <row r="52" spans="1:43">
      <c r="H52" s="2">
        <f>SUM(H$2:H$51)</f>
        <v>33929579</v>
      </c>
      <c r="I52" s="2">
        <f t="shared" ref="I52:K52" si="66">SUM(I$2:I$51)</f>
        <v>41736619</v>
      </c>
      <c r="J52" s="2">
        <f t="shared" si="66"/>
        <v>57649017</v>
      </c>
      <c r="K52" s="2">
        <f t="shared" si="66"/>
        <v>36530387</v>
      </c>
      <c r="W52" s="2">
        <f>SUM(W2:W51)</f>
        <v>19</v>
      </c>
      <c r="X52" s="2">
        <f t="shared" ref="X52:AA52" si="67">SUM(X2:X51)</f>
        <v>3</v>
      </c>
      <c r="Y52" s="2">
        <f t="shared" si="67"/>
        <v>4</v>
      </c>
      <c r="Z52" s="2">
        <f t="shared" si="67"/>
        <v>8</v>
      </c>
      <c r="AA52" s="2">
        <f t="shared" si="67"/>
        <v>4</v>
      </c>
      <c r="AP52" s="2">
        <f>SUM(AP2:AP51)</f>
        <v>125930205</v>
      </c>
      <c r="AQ52">
        <f>SUM(AQ2:AQ51)</f>
        <v>18</v>
      </c>
    </row>
  </sheetData>
  <conditionalFormatting sqref="AQ2:AQ52">
    <cfRule type="top10" dxfId="2" priority="2" rank="1"/>
  </conditionalFormatting>
  <conditionalFormatting sqref="AP2:AP51">
    <cfRule type="top10" dxfId="0" priority="1" rank="1"/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3</vt:i4>
      </vt:variant>
      <vt:variant>
        <vt:lpstr>Zakresy nazwane</vt:lpstr>
      </vt:variant>
      <vt:variant>
        <vt:i4>1</vt:i4>
      </vt:variant>
    </vt:vector>
  </HeadingPairs>
  <TitlesOfParts>
    <vt:vector size="4" baseType="lpstr">
      <vt:lpstr>Arkusz1</vt:lpstr>
      <vt:lpstr>Arkusz2</vt:lpstr>
      <vt:lpstr>Arkusz3</vt:lpstr>
      <vt:lpstr>Arkusz1!kraina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Użytkownik systemu Windows</dc:creator>
  <cp:lastModifiedBy>Użytkownik systemu Windows</cp:lastModifiedBy>
  <dcterms:created xsi:type="dcterms:W3CDTF">2017-04-06T18:23:52Z</dcterms:created>
  <dcterms:modified xsi:type="dcterms:W3CDTF">2017-04-06T21:25:11Z</dcterms:modified>
</cp:coreProperties>
</file>