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事例\"/>
    </mc:Choice>
  </mc:AlternateContent>
  <bookViews>
    <workbookView xWindow="0" yWindow="0" windowWidth="28800" windowHeight="12210" activeTab="2"/>
  </bookViews>
  <sheets>
    <sheet name="录入分录明细" sheetId="1" r:id="rId1"/>
    <sheet name="Sheet2" sheetId="2" r:id="rId2"/>
    <sheet name="已录入分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7" i="3" l="1"/>
  <c r="G228" i="3" l="1"/>
  <c r="G227" i="3"/>
  <c r="C227" i="3"/>
  <c r="G226" i="3"/>
  <c r="C226" i="3"/>
  <c r="G225" i="3"/>
  <c r="C225" i="3"/>
  <c r="G224" i="3"/>
  <c r="G223" i="3"/>
  <c r="C223" i="3"/>
  <c r="G222" i="3"/>
  <c r="C222" i="3"/>
  <c r="G221" i="3"/>
  <c r="C221" i="3"/>
  <c r="G220" i="3"/>
  <c r="G219" i="3"/>
  <c r="C219" i="3"/>
  <c r="G218" i="3"/>
  <c r="C218" i="3"/>
  <c r="G217" i="3"/>
  <c r="C217" i="3"/>
  <c r="G216" i="3"/>
  <c r="G215" i="3"/>
  <c r="C215" i="3"/>
  <c r="G214" i="3"/>
  <c r="C214" i="3"/>
  <c r="G213" i="3"/>
  <c r="C213" i="3"/>
  <c r="G211" i="3"/>
  <c r="C211" i="3"/>
  <c r="G210" i="3"/>
  <c r="C210" i="3"/>
  <c r="G209" i="3"/>
  <c r="C209" i="3"/>
  <c r="G208" i="3"/>
  <c r="G207" i="3"/>
  <c r="C207" i="3"/>
  <c r="G206" i="3"/>
  <c r="C206" i="3"/>
  <c r="G205" i="3"/>
  <c r="C205" i="3"/>
  <c r="G204" i="3"/>
  <c r="G203" i="3"/>
  <c r="C203" i="3"/>
  <c r="G202" i="3"/>
  <c r="C202" i="3"/>
  <c r="G201" i="3"/>
  <c r="C201" i="3"/>
  <c r="G199" i="3"/>
  <c r="G198" i="3"/>
  <c r="G197" i="3"/>
  <c r="C197" i="3"/>
  <c r="G196" i="3"/>
  <c r="G195" i="3"/>
  <c r="C195" i="3"/>
  <c r="G194" i="3"/>
  <c r="C194" i="3"/>
  <c r="G193" i="3"/>
  <c r="C193" i="3"/>
  <c r="G191" i="3"/>
  <c r="C191" i="3"/>
  <c r="G190" i="3"/>
  <c r="C190" i="3"/>
  <c r="G189" i="3"/>
  <c r="C189" i="3"/>
  <c r="G187" i="3"/>
  <c r="C187" i="3"/>
  <c r="G186" i="3"/>
  <c r="E186" i="3"/>
  <c r="C186" i="3"/>
  <c r="G185" i="3"/>
  <c r="C185" i="3"/>
  <c r="G184" i="3"/>
  <c r="G183" i="3"/>
  <c r="E183" i="3"/>
  <c r="C183" i="3"/>
  <c r="G182" i="3"/>
  <c r="C182" i="3"/>
  <c r="G181" i="3"/>
  <c r="C181" i="3"/>
  <c r="G180" i="3"/>
  <c r="G179" i="3"/>
  <c r="C179" i="3"/>
  <c r="G178" i="3"/>
  <c r="C178" i="3"/>
  <c r="G177" i="3"/>
  <c r="C177" i="3"/>
  <c r="G176" i="3"/>
  <c r="G175" i="3"/>
  <c r="E175" i="3"/>
  <c r="C175" i="3" s="1"/>
  <c r="G174" i="3"/>
  <c r="C174" i="3"/>
  <c r="G173" i="3"/>
  <c r="C173" i="3"/>
  <c r="G172" i="3"/>
  <c r="G171" i="3"/>
  <c r="E171" i="3"/>
  <c r="C171" i="3" s="1"/>
  <c r="G170" i="3"/>
  <c r="C170" i="3"/>
  <c r="G169" i="3"/>
  <c r="C169" i="3"/>
  <c r="G168" i="3"/>
  <c r="G167" i="3"/>
  <c r="E167" i="3"/>
  <c r="C167" i="3" s="1"/>
  <c r="G166" i="3"/>
  <c r="C166" i="3"/>
  <c r="G165" i="3"/>
  <c r="C165" i="3"/>
  <c r="G164" i="3"/>
  <c r="G163" i="3"/>
  <c r="E163" i="3"/>
  <c r="C163" i="3" s="1"/>
  <c r="G162" i="3"/>
  <c r="C162" i="3"/>
  <c r="G161" i="3"/>
  <c r="C161" i="3"/>
  <c r="G160" i="3"/>
  <c r="G159" i="3"/>
  <c r="E159" i="3"/>
  <c r="C159" i="3" s="1"/>
  <c r="G158" i="3"/>
  <c r="C158" i="3"/>
  <c r="G157" i="3"/>
  <c r="C157" i="3"/>
  <c r="G156" i="3"/>
  <c r="G155" i="3"/>
  <c r="C155" i="3"/>
  <c r="G154" i="3"/>
  <c r="C154" i="3"/>
  <c r="G153" i="3"/>
  <c r="C153" i="3"/>
  <c r="G151" i="3"/>
  <c r="C151" i="3"/>
  <c r="G150" i="3"/>
  <c r="D150" i="3"/>
  <c r="C150" i="3"/>
  <c r="G149" i="3"/>
  <c r="G148" i="3"/>
  <c r="C148" i="3"/>
  <c r="G147" i="3"/>
  <c r="D147" i="3"/>
  <c r="C147" i="3"/>
  <c r="G145" i="3"/>
  <c r="C145" i="3"/>
  <c r="G144" i="3"/>
  <c r="D144" i="3"/>
  <c r="C144" i="3"/>
  <c r="G142" i="3"/>
  <c r="E142" i="3"/>
  <c r="C142" i="3"/>
  <c r="G141" i="3"/>
  <c r="C141" i="3"/>
  <c r="G139" i="3"/>
  <c r="C139" i="3"/>
  <c r="G138" i="3"/>
  <c r="D138" i="3"/>
  <c r="C138" i="3"/>
  <c r="G137" i="3"/>
  <c r="G136" i="3"/>
  <c r="C136" i="3"/>
  <c r="G135" i="3"/>
  <c r="D135" i="3"/>
  <c r="C135" i="3"/>
  <c r="G133" i="3"/>
  <c r="C133" i="3"/>
  <c r="G132" i="3"/>
  <c r="C132" i="3"/>
  <c r="G131" i="3"/>
  <c r="D131" i="3"/>
  <c r="C131" i="3"/>
  <c r="G129" i="3"/>
  <c r="E129" i="3"/>
  <c r="C129" i="3"/>
  <c r="G128" i="3"/>
  <c r="C128" i="3"/>
  <c r="G127" i="3"/>
  <c r="G126" i="3"/>
  <c r="E126" i="3"/>
  <c r="C126" i="3"/>
  <c r="G125" i="3"/>
  <c r="C125" i="3"/>
  <c r="G123" i="3"/>
  <c r="C123" i="3"/>
  <c r="G122" i="3"/>
  <c r="D122" i="3"/>
  <c r="C122" i="3"/>
  <c r="E120" i="3"/>
  <c r="C120" i="3" s="1"/>
  <c r="G119" i="3"/>
  <c r="C119" i="3"/>
  <c r="G117" i="3"/>
  <c r="E117" i="3"/>
  <c r="C117" i="3"/>
  <c r="G116" i="3"/>
  <c r="C116" i="3"/>
  <c r="G114" i="3"/>
  <c r="C114" i="3"/>
  <c r="G113" i="3"/>
  <c r="D113" i="3"/>
  <c r="C113" i="3"/>
  <c r="G112" i="3"/>
  <c r="G111" i="3"/>
  <c r="C111" i="3"/>
  <c r="G110" i="3"/>
  <c r="C110" i="3"/>
  <c r="G109" i="3"/>
  <c r="G108" i="3"/>
  <c r="C108" i="3"/>
  <c r="G107" i="3"/>
  <c r="D107" i="3"/>
  <c r="C107" i="3"/>
  <c r="G105" i="3"/>
  <c r="C105" i="3"/>
  <c r="G104" i="3"/>
  <c r="C104" i="3"/>
  <c r="G103" i="3"/>
  <c r="D103" i="3"/>
  <c r="C103" i="3"/>
  <c r="G102" i="3"/>
  <c r="G101" i="3"/>
  <c r="C101" i="3"/>
  <c r="G100" i="3"/>
  <c r="C100" i="3"/>
  <c r="G99" i="3"/>
  <c r="D99" i="3"/>
  <c r="C99" i="3"/>
  <c r="G97" i="3"/>
  <c r="C97" i="3"/>
  <c r="G96" i="3"/>
  <c r="C96" i="3"/>
  <c r="G95" i="3"/>
  <c r="D95" i="3"/>
  <c r="C95" i="3"/>
  <c r="G94" i="3"/>
  <c r="G93" i="3"/>
  <c r="C93" i="3"/>
  <c r="G92" i="3"/>
  <c r="D92" i="3"/>
  <c r="C92" i="3"/>
  <c r="G91" i="3"/>
  <c r="G90" i="3"/>
  <c r="C90" i="3"/>
  <c r="G89" i="3"/>
  <c r="D89" i="3"/>
  <c r="C89" i="3"/>
  <c r="G88" i="3"/>
  <c r="G87" i="3"/>
  <c r="C87" i="3"/>
  <c r="G86" i="3"/>
  <c r="D86" i="3"/>
  <c r="C86" i="3"/>
  <c r="G85" i="3"/>
  <c r="G84" i="3"/>
  <c r="E84" i="3"/>
  <c r="C84" i="3"/>
  <c r="G83" i="3"/>
  <c r="C83" i="3"/>
  <c r="G82" i="3"/>
  <c r="G81" i="3"/>
  <c r="E81" i="3"/>
  <c r="C81" i="3"/>
  <c r="G80" i="3"/>
  <c r="C80" i="3"/>
  <c r="G79" i="3"/>
  <c r="E78" i="3"/>
  <c r="C78" i="3" s="1"/>
  <c r="G77" i="3"/>
  <c r="C77" i="3"/>
  <c r="G75" i="3"/>
  <c r="E75" i="3"/>
  <c r="G74" i="3"/>
  <c r="C74" i="3"/>
  <c r="G73" i="3"/>
  <c r="G72" i="3"/>
  <c r="C72" i="3"/>
  <c r="G71" i="3"/>
  <c r="D71" i="3"/>
  <c r="C71" i="3"/>
  <c r="G70" i="3"/>
  <c r="G69" i="3"/>
  <c r="C69" i="3"/>
  <c r="G68" i="3"/>
  <c r="D68" i="3"/>
  <c r="C68" i="3"/>
  <c r="G67" i="3"/>
  <c r="G66" i="3"/>
  <c r="C66" i="3"/>
  <c r="G65" i="3"/>
  <c r="D65" i="3"/>
  <c r="C65" i="3"/>
  <c r="G64" i="3"/>
  <c r="G63" i="3"/>
  <c r="C63" i="3"/>
  <c r="G62" i="3"/>
  <c r="D62" i="3"/>
  <c r="C62" i="3"/>
  <c r="G61" i="3"/>
  <c r="G60" i="3"/>
  <c r="E60" i="3"/>
  <c r="G59" i="3"/>
  <c r="C59" i="3"/>
  <c r="G58" i="3"/>
  <c r="G57" i="3"/>
  <c r="C57" i="3"/>
  <c r="G56" i="3"/>
  <c r="D56" i="3"/>
  <c r="C56" i="3"/>
  <c r="G55" i="3"/>
  <c r="G54" i="3"/>
  <c r="E54" i="3"/>
  <c r="C54" i="3"/>
  <c r="G53" i="3"/>
  <c r="C53" i="3"/>
  <c r="G52" i="3"/>
  <c r="G51" i="3"/>
  <c r="C51" i="3"/>
  <c r="G50" i="3"/>
  <c r="D50" i="3"/>
  <c r="C50" i="3"/>
  <c r="G49" i="3"/>
  <c r="G48" i="3"/>
  <c r="E48" i="3"/>
  <c r="C48" i="3"/>
  <c r="G47" i="3"/>
  <c r="C47" i="3"/>
  <c r="G46" i="3"/>
  <c r="G45" i="3"/>
  <c r="E45" i="3"/>
  <c r="C45" i="3"/>
  <c r="G44" i="3"/>
  <c r="C44" i="3"/>
  <c r="G43" i="3"/>
  <c r="G42" i="3"/>
  <c r="C42" i="3"/>
  <c r="G41" i="3"/>
  <c r="D41" i="3"/>
  <c r="C41" i="3"/>
  <c r="G39" i="3"/>
  <c r="C39" i="3"/>
  <c r="G38" i="3"/>
  <c r="D38" i="3"/>
  <c r="C38" i="3"/>
  <c r="G37" i="3"/>
  <c r="G36" i="3"/>
  <c r="C36" i="3"/>
  <c r="G35" i="3"/>
  <c r="D35" i="3"/>
  <c r="G34" i="3"/>
  <c r="G33" i="3"/>
  <c r="C33" i="3"/>
  <c r="G32" i="3"/>
  <c r="D32" i="3"/>
  <c r="C32" i="3"/>
  <c r="G31" i="3"/>
  <c r="G30" i="3"/>
  <c r="C30" i="3"/>
  <c r="G29" i="3"/>
  <c r="D29" i="3"/>
  <c r="C29" i="3"/>
  <c r="G28" i="3"/>
  <c r="G27" i="3"/>
  <c r="C27" i="3"/>
  <c r="G26" i="3"/>
  <c r="D26" i="3"/>
  <c r="C26" i="3"/>
  <c r="G25" i="3"/>
  <c r="G24" i="3"/>
  <c r="E24" i="3"/>
  <c r="C24" i="3"/>
  <c r="G23" i="3"/>
  <c r="C23" i="3"/>
  <c r="G21" i="3"/>
  <c r="C21" i="3"/>
  <c r="D20" i="3"/>
  <c r="G18" i="3"/>
  <c r="E18" i="3"/>
  <c r="C18" i="3"/>
  <c r="G17" i="3"/>
  <c r="C17" i="3"/>
  <c r="G15" i="3"/>
  <c r="E15" i="3"/>
  <c r="G14" i="3"/>
  <c r="C14" i="3"/>
  <c r="G13" i="3"/>
  <c r="G12" i="3"/>
  <c r="E12" i="3"/>
  <c r="G11" i="3"/>
  <c r="C11" i="3"/>
  <c r="E9" i="3"/>
  <c r="C9" i="3"/>
  <c r="G8" i="3"/>
  <c r="C8" i="3"/>
  <c r="G7" i="3"/>
  <c r="G6" i="3"/>
  <c r="G5" i="3"/>
  <c r="C5" i="3"/>
  <c r="G2" i="3"/>
  <c r="C2" i="3"/>
  <c r="G3" i="1"/>
  <c r="G4" i="1"/>
  <c r="G5" i="1"/>
  <c r="G2" i="1"/>
  <c r="C4" i="1"/>
  <c r="C3" i="1"/>
  <c r="C2" i="1"/>
</calcChain>
</file>

<file path=xl/sharedStrings.xml><?xml version="1.0" encoding="utf-8"?>
<sst xmlns="http://schemas.openxmlformats.org/spreadsheetml/2006/main" count="1029" uniqueCount="799">
  <si>
    <t>摘要</t>
    <phoneticPr fontId="4" type="noConversion"/>
  </si>
  <si>
    <t>结算号</t>
  </si>
  <si>
    <t>方向</t>
  </si>
  <si>
    <t>借方金额</t>
  </si>
  <si>
    <t>贷方金额</t>
  </si>
  <si>
    <t>科目名称</t>
    <phoneticPr fontId="3" type="noConversion"/>
  </si>
  <si>
    <t>南羿物业管理有限公司*经营租赁*租金</t>
  </si>
  <si>
    <t>113109</t>
  </si>
  <si>
    <t>21710105</t>
  </si>
  <si>
    <t>510101</t>
  </si>
  <si>
    <t>科目</t>
  </si>
  <si>
    <t>1002</t>
  </si>
  <si>
    <t>银行存款</t>
  </si>
  <si>
    <t>100201</t>
  </si>
  <si>
    <t>建行0306</t>
  </si>
  <si>
    <t>100206</t>
  </si>
  <si>
    <t>顺德农商行3665</t>
  </si>
  <si>
    <t>100207</t>
  </si>
  <si>
    <t>光大顺德支行5613</t>
  </si>
  <si>
    <t>100208</t>
  </si>
  <si>
    <t>光大银行容桂支行6179</t>
  </si>
  <si>
    <t>100209</t>
  </si>
  <si>
    <t>工行容桂支行9673</t>
  </si>
  <si>
    <t>100210</t>
  </si>
  <si>
    <t>交行15122户</t>
  </si>
  <si>
    <t>交行15122户（结算卡号53328）</t>
  </si>
  <si>
    <t>100211</t>
  </si>
  <si>
    <t>大新银行12264</t>
  </si>
  <si>
    <t>100212</t>
  </si>
  <si>
    <t>华夏银行39255户</t>
  </si>
  <si>
    <t>100213</t>
  </si>
  <si>
    <t>农商行乐从支行26228户</t>
  </si>
  <si>
    <t>1101</t>
  </si>
  <si>
    <t>短期投资</t>
  </si>
  <si>
    <t>110110</t>
  </si>
  <si>
    <t>理财产品</t>
  </si>
  <si>
    <t>1121</t>
  </si>
  <si>
    <t>应收股利</t>
  </si>
  <si>
    <t>112101</t>
  </si>
  <si>
    <t>佛山市汇之源驿岗污水处理有限公司</t>
  </si>
  <si>
    <t>1131</t>
  </si>
  <si>
    <t>应收账款</t>
  </si>
  <si>
    <t>113101</t>
  </si>
  <si>
    <t>佛山市高明南业环保水务有限公司</t>
  </si>
  <si>
    <t>113102</t>
  </si>
  <si>
    <t>佛山市高明南江环保水务有限公司</t>
  </si>
  <si>
    <t>113103</t>
  </si>
  <si>
    <t>佛山市顺德区南和环保水务有限公司</t>
  </si>
  <si>
    <t>113104</t>
    <phoneticPr fontId="3" type="noConversion"/>
  </si>
  <si>
    <t>佛山市顺德区南鑫环保水务有限公司</t>
  </si>
  <si>
    <t>113105</t>
  </si>
  <si>
    <t>佛山市顺德区尚润环保水务有限公司</t>
  </si>
  <si>
    <t>113106</t>
  </si>
  <si>
    <t>佛山市悍高电商科技有限公司</t>
  </si>
  <si>
    <t>佛山市悍格（高）电商科技有限公司</t>
  </si>
  <si>
    <t>113107</t>
  </si>
  <si>
    <t>佛山市顺德区容桂南昆市政工程有限公司</t>
  </si>
  <si>
    <t>113108</t>
  </si>
  <si>
    <t>佛山市南信建筑劳务有限公司</t>
  </si>
  <si>
    <t>佛山市顺德区南羿物业管理有限公司</t>
  </si>
  <si>
    <t>113111</t>
  </si>
  <si>
    <t>佛山市万远星达影视有限公司</t>
  </si>
  <si>
    <t>佛山市万远星达影视有限公司/钟伟杰</t>
  </si>
  <si>
    <t>113112</t>
  </si>
  <si>
    <t>广州农村商业银行股份有限公司</t>
  </si>
  <si>
    <t>113113</t>
  </si>
  <si>
    <t>佛山市顺德区豪顺建筑工程有限公司</t>
  </si>
  <si>
    <t>113114</t>
  </si>
  <si>
    <t>佛山市顺德区德茵家用电器有限公司</t>
  </si>
  <si>
    <t>113115</t>
  </si>
  <si>
    <t>佛山南逸房产有限公司</t>
  </si>
  <si>
    <t>113116</t>
  </si>
  <si>
    <t>中国平安人寿保险股份公司佛山中心支公司</t>
  </si>
  <si>
    <t>113117</t>
  </si>
  <si>
    <t>恒安标准人寿保险公司</t>
  </si>
  <si>
    <t>113118</t>
  </si>
  <si>
    <t>平安银行股份有限公司佛山分行</t>
  </si>
  <si>
    <t>113119</t>
  </si>
  <si>
    <t>刘成往</t>
  </si>
  <si>
    <t>113120</t>
  </si>
  <si>
    <t>五矿证券有限公司</t>
  </si>
  <si>
    <t>113121</t>
  </si>
  <si>
    <t>新华人寿保险股份有限公司佛山中心支公司</t>
  </si>
  <si>
    <t>113122</t>
  </si>
  <si>
    <t>广东悍格时代电商有限公司</t>
  </si>
  <si>
    <t>1133</t>
  </si>
  <si>
    <t>其他应收款</t>
  </si>
  <si>
    <t>113303</t>
  </si>
  <si>
    <t>德茵家用电器有限公司</t>
  </si>
  <si>
    <t>113304</t>
  </si>
  <si>
    <t>个人社保</t>
  </si>
  <si>
    <t>113307</t>
  </si>
  <si>
    <t>高明南江环保水务公司</t>
  </si>
  <si>
    <t>113315</t>
  </si>
  <si>
    <t>佛山保利恒顺置业有限公司</t>
  </si>
  <si>
    <t>113317</t>
  </si>
  <si>
    <t>中国平安财产保险股份有限公司</t>
  </si>
  <si>
    <t>113321</t>
  </si>
  <si>
    <t>中国太平洋财产保险有限公司</t>
  </si>
  <si>
    <t>113345</t>
  </si>
  <si>
    <t>佛山市顺德艺筑设计工程有限公司</t>
  </si>
  <si>
    <t>113347</t>
  </si>
  <si>
    <t>南江投资前期费用</t>
  </si>
  <si>
    <t>113348</t>
  </si>
  <si>
    <t>南业投资前期费用</t>
  </si>
  <si>
    <t>113357</t>
  </si>
  <si>
    <t>豪顺建筑工程有限公司</t>
  </si>
  <si>
    <t>113359</t>
  </si>
  <si>
    <t>广东信达律师事务所</t>
  </si>
  <si>
    <t>113368</t>
  </si>
  <si>
    <t>充值油卡</t>
  </si>
  <si>
    <t>113369</t>
  </si>
  <si>
    <t>内部往来款</t>
  </si>
  <si>
    <t>11336901</t>
  </si>
  <si>
    <t>佛山市高明南业环保水务有限公司201910停用</t>
  </si>
  <si>
    <t>11336902</t>
    <phoneticPr fontId="3" type="noConversion"/>
  </si>
  <si>
    <t>11336903</t>
  </si>
  <si>
    <t>11336904</t>
  </si>
  <si>
    <t>113370</t>
  </si>
  <si>
    <t>短期借款</t>
  </si>
  <si>
    <t>11337001</t>
  </si>
  <si>
    <t>11337002</t>
  </si>
  <si>
    <t>11337003</t>
  </si>
  <si>
    <t>11337004</t>
  </si>
  <si>
    <t>113371</t>
  </si>
  <si>
    <t>预交法院诉讼费</t>
  </si>
  <si>
    <t>113372</t>
  </si>
  <si>
    <t>保利4号楼合同纠纷赔款（建南）</t>
  </si>
  <si>
    <t>113373</t>
  </si>
  <si>
    <t>保利4号楼合同纠纷赔款（鼎升）</t>
  </si>
  <si>
    <t>113376</t>
  </si>
  <si>
    <t>佛山市顺德区海伦宝电器有限公司</t>
  </si>
  <si>
    <t>113377</t>
  </si>
  <si>
    <t>中山市奥创通风设备有限公司</t>
  </si>
  <si>
    <t>113378</t>
  </si>
  <si>
    <t>113379</t>
  </si>
  <si>
    <t>佛山市南逸房产有限公司</t>
  </si>
  <si>
    <t>113380</t>
  </si>
  <si>
    <t>1151</t>
  </si>
  <si>
    <t>预付账款</t>
  </si>
  <si>
    <t>115101</t>
  </si>
  <si>
    <t>115104</t>
  </si>
  <si>
    <t>佛山市创度机电设备工程有限公司</t>
  </si>
  <si>
    <t>115108</t>
  </si>
  <si>
    <t>中建五局工业设备安装有限公司</t>
  </si>
  <si>
    <t>115111</t>
  </si>
  <si>
    <t>建行手续费</t>
  </si>
  <si>
    <t>115112</t>
  </si>
  <si>
    <t>工行银手续费</t>
  </si>
  <si>
    <t>115113</t>
  </si>
  <si>
    <t>光大银行手续费</t>
  </si>
  <si>
    <t>115114</t>
  </si>
  <si>
    <t>广东法制盛邦律师事务所</t>
  </si>
  <si>
    <t>115116</t>
  </si>
  <si>
    <t>中山市佰事德汽车贸易有限公司</t>
  </si>
  <si>
    <t>115118</t>
  </si>
  <si>
    <t>广东冠蓝建设有限公司第一分公司</t>
  </si>
  <si>
    <t>115119</t>
  </si>
  <si>
    <t>佛山市怡威机电空调装饰工程有限公司</t>
  </si>
  <si>
    <t>115120</t>
  </si>
  <si>
    <t>佛山蒂霖景观设计有限公司</t>
  </si>
  <si>
    <t>115121</t>
  </si>
  <si>
    <t>广东卓越汽车投资有限公司</t>
  </si>
  <si>
    <t>115122</t>
  </si>
  <si>
    <t>佛山市云智网络科技有限公司</t>
  </si>
  <si>
    <t>115123</t>
  </si>
  <si>
    <t>广东创怡建设工程有限公司</t>
  </si>
  <si>
    <t>115124</t>
  </si>
  <si>
    <t>佛山市顺德区港华燃气有限公司</t>
  </si>
  <si>
    <t>115125</t>
  </si>
  <si>
    <t>佛山市顺德区骏博德贸易有限公司</t>
  </si>
  <si>
    <t>115126</t>
  </si>
  <si>
    <t>广州锦湖和盛门业有限公司光明分公司</t>
  </si>
  <si>
    <t>115127</t>
  </si>
  <si>
    <t>广东迪欧家具实业有限公司</t>
  </si>
  <si>
    <t>115128</t>
  </si>
  <si>
    <t>广东华标检测中心有限公司</t>
  </si>
  <si>
    <t>115129</t>
  </si>
  <si>
    <t>农商行手续费</t>
  </si>
  <si>
    <t>115130</t>
  </si>
  <si>
    <t>交行手续费</t>
  </si>
  <si>
    <t>115131</t>
  </si>
  <si>
    <t>加油卡充值款</t>
  </si>
  <si>
    <t>115132</t>
  </si>
  <si>
    <t>光说艺术（佛山）有限公司</t>
  </si>
  <si>
    <t>115133</t>
  </si>
  <si>
    <t>佛山市上海三菱电梯工程有限公司</t>
  </si>
  <si>
    <t>115134</t>
  </si>
  <si>
    <t>佛山市顺德区图喆商贸有限公司</t>
  </si>
  <si>
    <t>115136</t>
  </si>
  <si>
    <t>广东信孚律师事务所</t>
  </si>
  <si>
    <t>115137</t>
  </si>
  <si>
    <t>佛山市启夏冷气工程有限公司</t>
  </si>
  <si>
    <t>115138</t>
  </si>
  <si>
    <t>佛山市建大不锈钢有限公司</t>
  </si>
  <si>
    <t>115139</t>
  </si>
  <si>
    <t>佛山市佛水水电设备有限公司</t>
  </si>
  <si>
    <t>115140</t>
  </si>
  <si>
    <t>大新银行手续费</t>
  </si>
  <si>
    <t>115141</t>
  </si>
  <si>
    <t>115142</t>
  </si>
  <si>
    <t>华夏银行手续费</t>
  </si>
  <si>
    <t>115143</t>
  </si>
  <si>
    <t>佛山市汇恒雷克萨斯汽车销售服务有限公司</t>
  </si>
  <si>
    <t>115144</t>
  </si>
  <si>
    <t>中国太平洋财产保险股份有限公司佛山分公司</t>
  </si>
  <si>
    <t>115145</t>
  </si>
  <si>
    <t>深圳市宝创汽车贸易有限公司南山分公司</t>
  </si>
  <si>
    <t>115146</t>
  </si>
  <si>
    <t>中国人民财产保险股份公司深圳分公司福田支</t>
  </si>
  <si>
    <t>115147</t>
  </si>
  <si>
    <t>广东国彩光电科技有限公司</t>
  </si>
  <si>
    <t>115148</t>
  </si>
  <si>
    <t>广东京航智能科技有限公司</t>
  </si>
  <si>
    <t>115149</t>
  </si>
  <si>
    <t>朱勇</t>
  </si>
  <si>
    <t>1401</t>
  </si>
  <si>
    <t>长期股权投资</t>
  </si>
  <si>
    <t>140103</t>
  </si>
  <si>
    <t>南和环保水务公司股本</t>
  </si>
  <si>
    <t>140104</t>
  </si>
  <si>
    <t>南鑫环保水务公司股本</t>
  </si>
  <si>
    <t>140105</t>
  </si>
  <si>
    <t>尚润水务环保公司股本</t>
  </si>
  <si>
    <t>140108</t>
  </si>
  <si>
    <t>高明南江环保水务公司股本</t>
  </si>
  <si>
    <t>高明南江环保水务公司股本（初始投资成本）</t>
  </si>
  <si>
    <t>140109</t>
  </si>
  <si>
    <t>高明南业环保水务公司股本</t>
  </si>
  <si>
    <t>高明南业环保水务公司股本（初始投资成本）</t>
  </si>
  <si>
    <t>140111</t>
  </si>
  <si>
    <t>佛山市汇之源驿岗污水处理有限公司股本</t>
  </si>
  <si>
    <t>140112</t>
  </si>
  <si>
    <t>佛山市汇之源大沥污水处理有限公司股本</t>
  </si>
  <si>
    <t>140113</t>
  </si>
  <si>
    <t>尚润水务环保公司其他资产</t>
  </si>
  <si>
    <t>140114</t>
  </si>
  <si>
    <t>佛山市汇之源驿岗污水处理公司其他资产</t>
  </si>
  <si>
    <t>140115</t>
  </si>
  <si>
    <t>佛山市汇之源大沥污水处理公司其他资产</t>
  </si>
  <si>
    <t>1501</t>
  </si>
  <si>
    <t>固定资产</t>
  </si>
  <si>
    <t>150101</t>
  </si>
  <si>
    <t>方正电脑</t>
  </si>
  <si>
    <t>150104</t>
  </si>
  <si>
    <t>空调</t>
  </si>
  <si>
    <t>150105</t>
  </si>
  <si>
    <t>电热扇</t>
  </si>
  <si>
    <t>150106</t>
  </si>
  <si>
    <t>小轿车</t>
  </si>
  <si>
    <t>150108</t>
  </si>
  <si>
    <t>电脑</t>
  </si>
  <si>
    <t>150109</t>
  </si>
  <si>
    <t>保险柜</t>
  </si>
  <si>
    <t>150110</t>
  </si>
  <si>
    <t>办公电脑3</t>
  </si>
  <si>
    <t>150113</t>
  </si>
  <si>
    <t>北京现代小轿车1</t>
  </si>
  <si>
    <t>150116</t>
  </si>
  <si>
    <t>冷柜</t>
  </si>
  <si>
    <t>150117</t>
  </si>
  <si>
    <t>电视柜</t>
  </si>
  <si>
    <t>150120</t>
  </si>
  <si>
    <t>空调2</t>
  </si>
  <si>
    <t>150121</t>
  </si>
  <si>
    <t>空调3</t>
  </si>
  <si>
    <t>150122</t>
  </si>
  <si>
    <t>电热扇2</t>
  </si>
  <si>
    <t>150123</t>
  </si>
  <si>
    <t>办公电脑4</t>
  </si>
  <si>
    <t>150124</t>
  </si>
  <si>
    <t>办公电器</t>
  </si>
  <si>
    <t>150125</t>
  </si>
  <si>
    <t>冷气机</t>
  </si>
  <si>
    <t>150126</t>
  </si>
  <si>
    <t>美能达复印机</t>
  </si>
  <si>
    <t>150128</t>
  </si>
  <si>
    <t>艾力绅牌多用途乘用车</t>
  </si>
  <si>
    <t>150130</t>
  </si>
  <si>
    <t>储物箱套装</t>
  </si>
  <si>
    <t>150131</t>
  </si>
  <si>
    <t>中央空调器6台</t>
  </si>
  <si>
    <t>150132</t>
  </si>
  <si>
    <t>电视机4</t>
  </si>
  <si>
    <t>150133</t>
  </si>
  <si>
    <t>电脑1</t>
  </si>
  <si>
    <t>150134</t>
  </si>
  <si>
    <t>电脑1套</t>
  </si>
  <si>
    <t>150135</t>
  </si>
  <si>
    <t>平板电脑1套</t>
  </si>
  <si>
    <t>150136</t>
  </si>
  <si>
    <t>美国润索UF50T CBVOC净水器3台</t>
  </si>
  <si>
    <t>150137</t>
  </si>
  <si>
    <t>3匹空调</t>
  </si>
  <si>
    <t>150138</t>
  </si>
  <si>
    <t>海信LED55NU8800U电视机</t>
  </si>
  <si>
    <t>150139</t>
  </si>
  <si>
    <t>保时捷越野车粤E933S0</t>
  </si>
  <si>
    <t>150140</t>
  </si>
  <si>
    <t>雷克萨斯越野车粤X83333</t>
  </si>
  <si>
    <t>150141</t>
  </si>
  <si>
    <t>保利商贸中心4栋199套房</t>
  </si>
  <si>
    <t>150142</t>
  </si>
  <si>
    <t>保利商贸中心4栋436套房</t>
  </si>
  <si>
    <t>150143</t>
  </si>
  <si>
    <t>劳斯莱斯汽车1辆（粤XRF777）</t>
  </si>
  <si>
    <t>150144</t>
  </si>
  <si>
    <t>保利4号楼建南大厦中央空调</t>
  </si>
  <si>
    <t>150145</t>
  </si>
  <si>
    <t>康宝消毒柜1台</t>
  </si>
  <si>
    <t>150146</t>
  </si>
  <si>
    <t>华硕一体机1台</t>
  </si>
  <si>
    <t>150147</t>
  </si>
  <si>
    <t>办公家具一批</t>
  </si>
  <si>
    <t>150148</t>
  </si>
  <si>
    <t>三星手提电脑1台</t>
  </si>
  <si>
    <t>150149</t>
  </si>
  <si>
    <t>空调（逸新空净）1台</t>
  </si>
  <si>
    <t>150150</t>
  </si>
  <si>
    <t>华为平板1台</t>
  </si>
  <si>
    <t>150151</t>
  </si>
  <si>
    <t>美的KFR-72LW空调1台</t>
  </si>
  <si>
    <t>150152</t>
  </si>
  <si>
    <t>全能FG-11860B保险柜1台</t>
  </si>
  <si>
    <t>150153</t>
  </si>
  <si>
    <t>保利商贸中心4栋51套商品房</t>
  </si>
  <si>
    <t>150154</t>
  </si>
  <si>
    <t>保利4号楼商铺案纠纷购入房屋</t>
  </si>
  <si>
    <t>15015401</t>
  </si>
  <si>
    <t>保利商贸中心4栋1A77铺</t>
  </si>
  <si>
    <t>15015402</t>
  </si>
  <si>
    <t>保利商贸中心4栋492铺</t>
  </si>
  <si>
    <t>15015403</t>
  </si>
  <si>
    <t>保利商贸中心4栋458铺</t>
  </si>
  <si>
    <t>15015404</t>
  </si>
  <si>
    <t>保利商贸中心4栋147铺</t>
  </si>
  <si>
    <t>15015405</t>
  </si>
  <si>
    <t>保利商贸中心4栋472</t>
  </si>
  <si>
    <t>15015406</t>
  </si>
  <si>
    <t>保利商贸中心4栋482</t>
  </si>
  <si>
    <t>15015407</t>
  </si>
  <si>
    <t>保利商贸中心4栋473</t>
  </si>
  <si>
    <t>15015408</t>
  </si>
  <si>
    <t>保利商贸中心4栋474</t>
  </si>
  <si>
    <t>15015409</t>
  </si>
  <si>
    <t>保利商贸中心4栋339号</t>
  </si>
  <si>
    <t>15015410</t>
  </si>
  <si>
    <t>保利商贸中心4栋454号</t>
  </si>
  <si>
    <t>15015411</t>
  </si>
  <si>
    <t>保利商贸中心4栋445号</t>
  </si>
  <si>
    <t>150155</t>
  </si>
  <si>
    <t>IPhone11ProMax国行绿色256G1台</t>
  </si>
  <si>
    <t>150156</t>
  </si>
  <si>
    <t>30KW泵电机 1台</t>
  </si>
  <si>
    <t>150157</t>
  </si>
  <si>
    <t>30KW KDL不锈钢多级泵泵头1套</t>
  </si>
  <si>
    <t>150158</t>
  </si>
  <si>
    <t>万事达RDL16-12011KW多级离心泵1套</t>
  </si>
  <si>
    <t>150159</t>
  </si>
  <si>
    <t>CDMF4Z-7-2FSWSC/30KW水泵1台</t>
  </si>
  <si>
    <t>150160</t>
  </si>
  <si>
    <t>粤XJN128宝马1辆</t>
  </si>
  <si>
    <t>150161</t>
  </si>
  <si>
    <t>粤XJN636雷克萨斯RX300 1辆</t>
  </si>
  <si>
    <t>150162</t>
  </si>
  <si>
    <t>国彩光电全彩LED显示屏</t>
  </si>
  <si>
    <t>150163</t>
  </si>
  <si>
    <t>电脑1台</t>
  </si>
  <si>
    <t>150164</t>
  </si>
  <si>
    <t>全能T1-70保险柜</t>
  </si>
  <si>
    <t>150165</t>
  </si>
  <si>
    <t>裙楼电梯工程</t>
  </si>
  <si>
    <t>1502</t>
  </si>
  <si>
    <t>累计折旧</t>
  </si>
  <si>
    <t>1603</t>
  </si>
  <si>
    <t>在建工程</t>
  </si>
  <si>
    <t>160301</t>
  </si>
  <si>
    <t>保利4号楼</t>
  </si>
  <si>
    <t>16030101</t>
  </si>
  <si>
    <t>间接费图纸审查费</t>
  </si>
  <si>
    <t>16030102</t>
  </si>
  <si>
    <t>空调系统工程费</t>
  </si>
  <si>
    <t>16030103</t>
  </si>
  <si>
    <t>大楼水泵工程费</t>
  </si>
  <si>
    <t>16030104</t>
  </si>
  <si>
    <t>板式换热器工程费</t>
  </si>
  <si>
    <t>160302</t>
  </si>
  <si>
    <t>建南大厦裙楼电梯工程</t>
  </si>
  <si>
    <t>1701</t>
  </si>
  <si>
    <t>固定资产清理</t>
  </si>
  <si>
    <t>1901</t>
  </si>
  <si>
    <t>长期待摊费用</t>
  </si>
  <si>
    <t>190110</t>
  </si>
  <si>
    <t>保利4号楼装修费</t>
  </si>
  <si>
    <t>190111</t>
  </si>
  <si>
    <t>二层五层新华办公场地装修款</t>
  </si>
  <si>
    <t>2121</t>
  </si>
  <si>
    <t>应付账款</t>
  </si>
  <si>
    <t>212101</t>
  </si>
  <si>
    <t>佛山市顺德区南昆市政工程有限公司</t>
  </si>
  <si>
    <t>212102</t>
  </si>
  <si>
    <t>广州良友空调设备安装有限公司</t>
  </si>
  <si>
    <t>2151</t>
  </si>
  <si>
    <t>应付工资</t>
  </si>
  <si>
    <t>215101</t>
  </si>
  <si>
    <t>员工</t>
  </si>
  <si>
    <t>2171</t>
  </si>
  <si>
    <t>应交税金</t>
  </si>
  <si>
    <t>217101</t>
  </si>
  <si>
    <t>应交增值税</t>
  </si>
  <si>
    <t>21710101</t>
  </si>
  <si>
    <t>进项税额</t>
  </si>
  <si>
    <t>21710103</t>
  </si>
  <si>
    <t>转出未交增值税</t>
  </si>
  <si>
    <t>21710104</t>
  </si>
  <si>
    <t>减免税款</t>
  </si>
  <si>
    <t>销项税额</t>
  </si>
  <si>
    <t>21710107</t>
  </si>
  <si>
    <t>进项税额转出</t>
  </si>
  <si>
    <t>217102</t>
  </si>
  <si>
    <t>未交增值税</t>
  </si>
  <si>
    <t>217104</t>
  </si>
  <si>
    <t>待认证进项税</t>
  </si>
  <si>
    <t>217105</t>
  </si>
  <si>
    <t>待抵扣进项税</t>
  </si>
  <si>
    <t>217106</t>
  </si>
  <si>
    <t>应交企业所得税</t>
  </si>
  <si>
    <t>217108</t>
  </si>
  <si>
    <t>应交城市维护建设税</t>
  </si>
  <si>
    <t>217109</t>
  </si>
  <si>
    <t>应交房产税</t>
  </si>
  <si>
    <t>217112</t>
  </si>
  <si>
    <t>应交个人所得税</t>
  </si>
  <si>
    <t>217113</t>
  </si>
  <si>
    <t>增值税简易计税</t>
  </si>
  <si>
    <t>217114</t>
  </si>
  <si>
    <t>增值税加计抵减进项税额</t>
  </si>
  <si>
    <t>2176</t>
  </si>
  <si>
    <t>其他应交款</t>
  </si>
  <si>
    <t>217601</t>
  </si>
  <si>
    <t>教育费附加</t>
  </si>
  <si>
    <t>217603</t>
  </si>
  <si>
    <t>地方教育附加</t>
  </si>
  <si>
    <t>2181</t>
  </si>
  <si>
    <t>其他应付款</t>
  </si>
  <si>
    <t>218101</t>
  </si>
  <si>
    <t>李以南</t>
  </si>
  <si>
    <t>218102</t>
  </si>
  <si>
    <t>南昆市政工程公司</t>
  </si>
  <si>
    <t>218105</t>
  </si>
  <si>
    <t>尚润水务环保有限公司</t>
  </si>
  <si>
    <t>218106</t>
  </si>
  <si>
    <t>豪顺建筑工程公司</t>
  </si>
  <si>
    <t>218108</t>
  </si>
  <si>
    <t>佛山市南逸房地产有限公司</t>
  </si>
  <si>
    <t>218118</t>
  </si>
  <si>
    <t>李桂文</t>
  </si>
  <si>
    <t>218119</t>
  </si>
  <si>
    <t>李江文</t>
  </si>
  <si>
    <t>218130</t>
  </si>
  <si>
    <t>广东信华会计师事务所</t>
  </si>
  <si>
    <t>218133</t>
  </si>
  <si>
    <t>欧阳凤心</t>
  </si>
  <si>
    <t>218134</t>
  </si>
  <si>
    <t>广州翰域房地产代理有限公司</t>
  </si>
  <si>
    <t>218145</t>
  </si>
  <si>
    <t>佛山市顺德区容桂街道容山经济联合社</t>
  </si>
  <si>
    <t>218152</t>
  </si>
  <si>
    <t>佛山市法奥厨卫科技有限公司</t>
  </si>
  <si>
    <t>218153</t>
  </si>
  <si>
    <t>21815301</t>
  </si>
  <si>
    <t>佛山市顺德区尚润水务环保有限公司</t>
  </si>
  <si>
    <t>218154</t>
  </si>
  <si>
    <t>租赁保证金</t>
  </si>
  <si>
    <t>21815401</t>
  </si>
  <si>
    <t>21815402</t>
  </si>
  <si>
    <t>21815403</t>
  </si>
  <si>
    <t>21815404</t>
  </si>
  <si>
    <t>21815405</t>
  </si>
  <si>
    <t>21815406</t>
  </si>
  <si>
    <t>21815407</t>
  </si>
  <si>
    <t>21815408</t>
  </si>
  <si>
    <t>21815409</t>
  </si>
  <si>
    <t>中国平安财产保险公司佛山分公司</t>
  </si>
  <si>
    <t>218155</t>
  </si>
  <si>
    <t>佛山顺丰速运有限公司</t>
  </si>
  <si>
    <t>218156</t>
  </si>
  <si>
    <t>218157</t>
  </si>
  <si>
    <t>佛山市众团网络科技有限公司</t>
  </si>
  <si>
    <t>218158</t>
  </si>
  <si>
    <t>前锦网络信息技术有限公司</t>
  </si>
  <si>
    <t>2191</t>
  </si>
  <si>
    <t>预提费用</t>
  </si>
  <si>
    <t>219101</t>
  </si>
  <si>
    <t>利息支出</t>
  </si>
  <si>
    <t>219102</t>
  </si>
  <si>
    <t>法院诉讼费</t>
  </si>
  <si>
    <t>219103</t>
  </si>
  <si>
    <t>费用</t>
  </si>
  <si>
    <t>3101</t>
  </si>
  <si>
    <t>实收资本（或股本）</t>
  </si>
  <si>
    <t>310101</t>
  </si>
  <si>
    <t>310102</t>
  </si>
  <si>
    <t>310103</t>
  </si>
  <si>
    <t>3121</t>
  </si>
  <si>
    <t>盈余公积</t>
  </si>
  <si>
    <t>312101</t>
  </si>
  <si>
    <t>法定盈余公积</t>
  </si>
  <si>
    <t>3131</t>
  </si>
  <si>
    <t>未分配利润</t>
  </si>
  <si>
    <t>313101</t>
  </si>
  <si>
    <t>本年利润</t>
  </si>
  <si>
    <t>3141</t>
  </si>
  <si>
    <t>利润分配</t>
  </si>
  <si>
    <t>314115</t>
  </si>
  <si>
    <t>5101</t>
  </si>
  <si>
    <t>主营业务收入</t>
  </si>
  <si>
    <t>租赁收入</t>
  </si>
  <si>
    <t>510102</t>
  </si>
  <si>
    <t>借款利息</t>
  </si>
  <si>
    <t>510103</t>
  </si>
  <si>
    <t>运营管理费</t>
  </si>
  <si>
    <t>510104</t>
  </si>
  <si>
    <t>广告位租金</t>
  </si>
  <si>
    <t>5102</t>
  </si>
  <si>
    <t>其他业务收入</t>
  </si>
  <si>
    <t>510201</t>
  </si>
  <si>
    <t>510202</t>
  </si>
  <si>
    <t>510203</t>
  </si>
  <si>
    <t>510204</t>
  </si>
  <si>
    <t>5201</t>
  </si>
  <si>
    <t>投资收益</t>
  </si>
  <si>
    <t>520101</t>
  </si>
  <si>
    <t>股利分红收入</t>
  </si>
  <si>
    <t>520103</t>
  </si>
  <si>
    <t>理财产品投资收益</t>
  </si>
  <si>
    <t>5203</t>
  </si>
  <si>
    <t>补贴收入</t>
  </si>
  <si>
    <t>520301</t>
  </si>
  <si>
    <t>其他收益</t>
  </si>
  <si>
    <t>5301</t>
  </si>
  <si>
    <t>营业外收入</t>
  </si>
  <si>
    <t>530102</t>
  </si>
  <si>
    <t>其他</t>
  </si>
  <si>
    <t>530104</t>
  </si>
  <si>
    <t>财政补贴</t>
  </si>
  <si>
    <t>5401</t>
  </si>
  <si>
    <t>主营业务成本</t>
  </si>
  <si>
    <t>540101</t>
  </si>
  <si>
    <t>折旧</t>
  </si>
  <si>
    <t>540102</t>
  </si>
  <si>
    <t>借款息</t>
  </si>
  <si>
    <t>540103</t>
  </si>
  <si>
    <t>维修费</t>
  </si>
  <si>
    <t>540104</t>
  </si>
  <si>
    <t>出租场地装修款</t>
  </si>
  <si>
    <t>5405</t>
  </si>
  <si>
    <t>其他业务支出</t>
  </si>
  <si>
    <t>5502</t>
  </si>
  <si>
    <t>管理费用</t>
  </si>
  <si>
    <t>550201</t>
  </si>
  <si>
    <t>办公费</t>
  </si>
  <si>
    <t>550202</t>
  </si>
  <si>
    <t>通迅费</t>
  </si>
  <si>
    <t>550203</t>
  </si>
  <si>
    <t>工资</t>
  </si>
  <si>
    <t>550204</t>
  </si>
  <si>
    <t>福利费</t>
  </si>
  <si>
    <t>55020401</t>
  </si>
  <si>
    <t>食堂费用</t>
  </si>
  <si>
    <t>55020403</t>
  </si>
  <si>
    <t>集体福利</t>
  </si>
  <si>
    <t>550205</t>
  </si>
  <si>
    <t>550206</t>
  </si>
  <si>
    <t>中介咨询费</t>
  </si>
  <si>
    <t>550207</t>
  </si>
  <si>
    <t>律师诉讼费</t>
  </si>
  <si>
    <t>550208</t>
  </si>
  <si>
    <t>社保</t>
  </si>
  <si>
    <t>550209</t>
  </si>
  <si>
    <t>车辆费用</t>
  </si>
  <si>
    <t>550210</t>
  </si>
  <si>
    <t>交通费</t>
  </si>
  <si>
    <t>550211</t>
  </si>
  <si>
    <t>差旅费</t>
  </si>
  <si>
    <t>550212</t>
  </si>
  <si>
    <t>业务招待费</t>
  </si>
  <si>
    <t>550213</t>
  </si>
  <si>
    <t>培训费</t>
  </si>
  <si>
    <t>550214</t>
  </si>
  <si>
    <t>550215</t>
  </si>
  <si>
    <t>水费</t>
  </si>
  <si>
    <t>550216</t>
  </si>
  <si>
    <t>残疾人保障金</t>
  </si>
  <si>
    <t>550217</t>
  </si>
  <si>
    <t>财产保险</t>
  </si>
  <si>
    <t>550218</t>
  </si>
  <si>
    <t>绿化费用</t>
  </si>
  <si>
    <t>550219</t>
  </si>
  <si>
    <t>劳动保护费</t>
  </si>
  <si>
    <t>550220</t>
  </si>
  <si>
    <t>550221</t>
  </si>
  <si>
    <t>会议费</t>
  </si>
  <si>
    <t>550223</t>
  </si>
  <si>
    <t>员工商业保险</t>
  </si>
  <si>
    <t>550224</t>
  </si>
  <si>
    <t>房产税</t>
  </si>
  <si>
    <t>550225</t>
  </si>
  <si>
    <t>土地使用税</t>
  </si>
  <si>
    <t>550226</t>
  </si>
  <si>
    <t>印花税</t>
  </si>
  <si>
    <t>550227</t>
  </si>
  <si>
    <t>车船税</t>
  </si>
  <si>
    <t>550228</t>
  </si>
  <si>
    <t>电费</t>
  </si>
  <si>
    <t>550229</t>
  </si>
  <si>
    <t>广告费</t>
  </si>
  <si>
    <t>550296</t>
  </si>
  <si>
    <t>装修费摊销</t>
  </si>
  <si>
    <t>550297</t>
  </si>
  <si>
    <t>租赁费</t>
  </si>
  <si>
    <t>550299</t>
  </si>
  <si>
    <t>5503</t>
  </si>
  <si>
    <t>财务费用</t>
  </si>
  <si>
    <t>550301</t>
  </si>
  <si>
    <t>手续费</t>
  </si>
  <si>
    <t>550302</t>
  </si>
  <si>
    <t>550303</t>
  </si>
  <si>
    <t>利息收入</t>
  </si>
  <si>
    <t>55030301</t>
  </si>
  <si>
    <t>银行存款利息</t>
  </si>
  <si>
    <t>5601</t>
  </si>
  <si>
    <t>营业外支出</t>
  </si>
  <si>
    <t>560101</t>
  </si>
  <si>
    <t>赔款支出</t>
  </si>
  <si>
    <t>560102</t>
  </si>
  <si>
    <t>捐赠支出</t>
  </si>
  <si>
    <t>560103</t>
  </si>
  <si>
    <t>税款滞纳金罚款</t>
  </si>
  <si>
    <t>560104</t>
  </si>
  <si>
    <t>处置固定资产损失</t>
  </si>
  <si>
    <t>560105</t>
  </si>
  <si>
    <t>帐差</t>
  </si>
  <si>
    <t>摘要</t>
  </si>
  <si>
    <t>科目名称</t>
    <phoneticPr fontId="3" type="noConversion"/>
  </si>
  <si>
    <t>付尚润5月借款利息</t>
    <phoneticPr fontId="4" type="noConversion"/>
  </si>
  <si>
    <t>218105</t>
    <phoneticPr fontId="4" type="noConversion"/>
  </si>
  <si>
    <t>付尚润5月借款利息</t>
  </si>
  <si>
    <t>贷</t>
  </si>
  <si>
    <t>银行手续费</t>
  </si>
  <si>
    <t>550301</t>
    <phoneticPr fontId="4" type="noConversion"/>
  </si>
  <si>
    <t>收往来款南昆</t>
    <phoneticPr fontId="4" type="noConversion"/>
  </si>
  <si>
    <t>收往来款南昆</t>
    <phoneticPr fontId="4" type="noConversion"/>
  </si>
  <si>
    <t>218102</t>
    <phoneticPr fontId="4" type="noConversion"/>
  </si>
  <si>
    <t>收往来款南羿</t>
    <phoneticPr fontId="4" type="noConversion"/>
  </si>
  <si>
    <t>收往来款南羿</t>
    <phoneticPr fontId="4" type="noConversion"/>
  </si>
  <si>
    <t>113380</t>
    <phoneticPr fontId="4" type="noConversion"/>
  </si>
  <si>
    <t>贷</t>
    <phoneticPr fontId="4" type="noConversion"/>
  </si>
  <si>
    <t>收德茵信社往来</t>
    <phoneticPr fontId="4" type="noConversion"/>
  </si>
  <si>
    <t>收德茵信社往来</t>
    <phoneticPr fontId="4" type="noConversion"/>
  </si>
  <si>
    <t>113303</t>
    <phoneticPr fontId="4" type="noConversion"/>
  </si>
  <si>
    <t>贷</t>
    <phoneticPr fontId="4" type="noConversion"/>
  </si>
  <si>
    <t>收往来建南农商行6228</t>
    <phoneticPr fontId="4" type="noConversion"/>
  </si>
  <si>
    <t>100213</t>
    <phoneticPr fontId="4" type="noConversion"/>
  </si>
  <si>
    <t>付往来款*雄才电器</t>
    <phoneticPr fontId="4" type="noConversion"/>
  </si>
  <si>
    <t>113381</t>
    <phoneticPr fontId="4" type="noConversion"/>
  </si>
  <si>
    <t>借</t>
    <phoneticPr fontId="4" type="noConversion"/>
  </si>
  <si>
    <t>收往来款*雄才电器</t>
    <phoneticPr fontId="4" type="noConversion"/>
  </si>
  <si>
    <t>113381</t>
    <phoneticPr fontId="4" type="noConversion"/>
  </si>
  <si>
    <t>付往来款*南昆</t>
    <phoneticPr fontId="4" type="noConversion"/>
  </si>
  <si>
    <t>付往来款*南羿</t>
    <phoneticPr fontId="4" type="noConversion"/>
  </si>
  <si>
    <t>113380</t>
    <phoneticPr fontId="4" type="noConversion"/>
  </si>
  <si>
    <t>付往来款*南信</t>
    <phoneticPr fontId="4" type="noConversion"/>
  </si>
  <si>
    <t>往来款*南信</t>
  </si>
  <si>
    <t>218156</t>
    <phoneticPr fontId="4" type="noConversion"/>
  </si>
  <si>
    <t>往来款*德茵</t>
  </si>
  <si>
    <t>113303</t>
    <phoneticPr fontId="4" type="noConversion"/>
  </si>
  <si>
    <t>付图喆商贸工作服预付款</t>
    <phoneticPr fontId="4" type="noConversion"/>
  </si>
  <si>
    <t>115134</t>
    <phoneticPr fontId="4" type="noConversion"/>
  </si>
  <si>
    <t>收往来款*南鑫</t>
    <phoneticPr fontId="4" type="noConversion"/>
  </si>
  <si>
    <t>11336904</t>
    <phoneticPr fontId="4" type="noConversion"/>
  </si>
  <si>
    <t>往来*建南农商行6228</t>
  </si>
  <si>
    <t>往来*建南农商行6228</t>
    <phoneticPr fontId="4" type="noConversion"/>
  </si>
  <si>
    <t>付海伦宝电器往来款</t>
    <phoneticPr fontId="4" type="noConversion"/>
  </si>
  <si>
    <t>付海伦宝电器往来款</t>
    <phoneticPr fontId="4" type="noConversion"/>
  </si>
  <si>
    <t>往来*建南农商行6228</t>
    <phoneticPr fontId="4" type="noConversion"/>
  </si>
  <si>
    <t>100213</t>
    <phoneticPr fontId="4" type="noConversion"/>
  </si>
  <si>
    <t>海伦宝电器往来款</t>
  </si>
  <si>
    <t>113376</t>
    <phoneticPr fontId="4" type="noConversion"/>
  </si>
  <si>
    <t>收往来款*南鑫</t>
    <phoneticPr fontId="4" type="noConversion"/>
  </si>
  <si>
    <t>市政业协会20年会费</t>
  </si>
  <si>
    <t>市政业协会21年会费</t>
  </si>
  <si>
    <t>付往来款*南业</t>
    <phoneticPr fontId="4" type="noConversion"/>
  </si>
  <si>
    <t>付往来款*南业</t>
    <phoneticPr fontId="4" type="noConversion"/>
  </si>
  <si>
    <t>付往来款*南江</t>
    <phoneticPr fontId="4" type="noConversion"/>
  </si>
  <si>
    <t>11336902</t>
    <phoneticPr fontId="4" type="noConversion"/>
  </si>
  <si>
    <t>付往来款*南江</t>
    <phoneticPr fontId="4" type="noConversion"/>
  </si>
  <si>
    <t>付往来款*南江</t>
  </si>
  <si>
    <t>11336902</t>
  </si>
  <si>
    <t>收南业4月运营管理费</t>
    <phoneticPr fontId="4" type="noConversion"/>
  </si>
  <si>
    <t>收南业4月运营管理费</t>
    <phoneticPr fontId="4" type="noConversion"/>
  </si>
  <si>
    <t>贷</t>
    <phoneticPr fontId="4" type="noConversion"/>
  </si>
  <si>
    <t>收南昆5月租金</t>
    <phoneticPr fontId="4" type="noConversion"/>
  </si>
  <si>
    <t>收南昆5月租金</t>
    <phoneticPr fontId="4" type="noConversion"/>
  </si>
  <si>
    <t>收南江4月运营管理费</t>
    <phoneticPr fontId="4" type="noConversion"/>
  </si>
  <si>
    <t>收南江4月运营管理费</t>
    <phoneticPr fontId="4" type="noConversion"/>
  </si>
  <si>
    <t>收往来款*南和</t>
    <phoneticPr fontId="4" type="noConversion"/>
  </si>
  <si>
    <t>11336902</t>
    <phoneticPr fontId="4" type="noConversion"/>
  </si>
  <si>
    <t>付往来款*南江</t>
    <phoneticPr fontId="4" type="noConversion"/>
  </si>
  <si>
    <t>广东安客信息科技建南中心开发公众号第一期款</t>
    <phoneticPr fontId="4" type="noConversion"/>
  </si>
  <si>
    <t>115150</t>
    <phoneticPr fontId="4" type="noConversion"/>
  </si>
  <si>
    <t>广东安客信息科技建南中心开发公众号第一期款</t>
  </si>
  <si>
    <t>云智网络建南中心加装监控设备工程第二期款</t>
    <phoneticPr fontId="4" type="noConversion"/>
  </si>
  <si>
    <t>115122</t>
    <phoneticPr fontId="4" type="noConversion"/>
  </si>
  <si>
    <t>云智网络建南中心加装监控设备工程第二期款</t>
    <phoneticPr fontId="4" type="noConversion"/>
  </si>
  <si>
    <t>广东省建筑机械厂建南中心擦窗机维修第二期款</t>
  </si>
  <si>
    <t>付顺丰速运快递费</t>
    <phoneticPr fontId="4" type="noConversion"/>
  </si>
  <si>
    <t>550201</t>
    <phoneticPr fontId="4" type="noConversion"/>
  </si>
  <si>
    <t>付顺丰速运快递费</t>
    <phoneticPr fontId="4" type="noConversion"/>
  </si>
  <si>
    <t>付顺丰速运快递费</t>
  </si>
  <si>
    <t>付话费（移动）</t>
    <phoneticPr fontId="4" type="noConversion"/>
  </si>
  <si>
    <t>付话费（移动）</t>
    <phoneticPr fontId="4" type="noConversion"/>
  </si>
  <si>
    <t>付银行手续费</t>
    <phoneticPr fontId="4" type="noConversion"/>
  </si>
  <si>
    <t>付银行手续费</t>
    <phoneticPr fontId="4" type="noConversion"/>
  </si>
  <si>
    <t>付房产税</t>
    <phoneticPr fontId="4" type="noConversion"/>
  </si>
  <si>
    <t>付房产税</t>
    <phoneticPr fontId="4" type="noConversion"/>
  </si>
  <si>
    <t>收广州政企互联科技公司【佛山扶持通】</t>
    <phoneticPr fontId="4" type="noConversion"/>
  </si>
  <si>
    <t>530102</t>
    <phoneticPr fontId="4" type="noConversion"/>
  </si>
  <si>
    <t>.</t>
    <phoneticPr fontId="4" type="noConversion"/>
  </si>
  <si>
    <t>收广州农村商业银行租金</t>
    <phoneticPr fontId="4" type="noConversion"/>
  </si>
  <si>
    <t>扣支印花税</t>
  </si>
  <si>
    <t>扣支印花税</t>
    <phoneticPr fontId="4" type="noConversion"/>
  </si>
  <si>
    <t>收广东悍格时代电商租金</t>
    <phoneticPr fontId="4" type="noConversion"/>
  </si>
  <si>
    <t>.</t>
    <phoneticPr fontId="4" type="noConversion"/>
  </si>
  <si>
    <t>收五矿证券租金</t>
    <phoneticPr fontId="4" type="noConversion"/>
  </si>
  <si>
    <t>支付社保费</t>
    <phoneticPr fontId="3" type="noConversion"/>
  </si>
  <si>
    <t>支付社保费</t>
    <phoneticPr fontId="3" type="noConversion"/>
  </si>
  <si>
    <t>支电信话费</t>
  </si>
  <si>
    <t>支个人所得税</t>
  </si>
  <si>
    <t>收新华人寿保险公司租金</t>
    <phoneticPr fontId="4" type="noConversion"/>
  </si>
  <si>
    <t>收新华人寿保险公司租金</t>
    <phoneticPr fontId="4" type="noConversion"/>
  </si>
  <si>
    <t>付李桂文差旅费</t>
    <phoneticPr fontId="4" type="noConversion"/>
  </si>
  <si>
    <t>付李江文采购款</t>
    <phoneticPr fontId="4" type="noConversion"/>
  </si>
  <si>
    <t>付李江文采购款</t>
    <phoneticPr fontId="4" type="noConversion"/>
  </si>
  <si>
    <t>.</t>
    <phoneticPr fontId="4" type="noConversion"/>
  </si>
  <si>
    <t>支付5月工资</t>
    <phoneticPr fontId="4" type="noConversion"/>
  </si>
  <si>
    <t>广州农村商业银行股份有限公司*经营租赁*租金</t>
    <phoneticPr fontId="4" type="noConversion"/>
  </si>
  <si>
    <t>21710105</t>
    <phoneticPr fontId="4" type="noConversion"/>
  </si>
  <si>
    <t>510101</t>
    <phoneticPr fontId="4" type="noConversion"/>
  </si>
  <si>
    <t>恒安标准人寿保险有限公司广东分公司佛山中心支公司*经营租赁*租金</t>
    <phoneticPr fontId="4" type="noConversion"/>
  </si>
  <si>
    <t>恒安标准人寿保险有限公司广东分公司佛山中心支公司*经营租赁*租金</t>
    <phoneticPr fontId="4" type="noConversion"/>
  </si>
  <si>
    <t>恒安标准人寿保险有限公司广东分公司佛山中心支公司*经营租赁*租金</t>
  </si>
  <si>
    <t>新华人寿保险股份有限公司佛山中心支公司*经营租赁*租金</t>
    <phoneticPr fontId="4" type="noConversion"/>
  </si>
  <si>
    <t>新华人寿保险股份有限公司佛山中心支公司*经营租赁*租金</t>
  </si>
  <si>
    <t>广东悍格时代电商有限公司*经营租赁*租金</t>
    <phoneticPr fontId="4" type="noConversion"/>
  </si>
  <si>
    <t>113122</t>
    <phoneticPr fontId="4" type="noConversion"/>
  </si>
  <si>
    <t>广东悍格时代电商有限公司*经营租赁*租金</t>
  </si>
  <si>
    <t>万远星达影视有限公司*经营租赁*租金</t>
    <phoneticPr fontId="4" type="noConversion"/>
  </si>
  <si>
    <t>万远星达影视有限公司*经营租赁*租金</t>
  </si>
  <si>
    <t>五矿证券有限公司*经营租赁*租金</t>
    <phoneticPr fontId="4" type="noConversion"/>
  </si>
  <si>
    <t>113120</t>
    <phoneticPr fontId="4" type="noConversion"/>
  </si>
  <si>
    <t>五矿证券有限公司*经营租赁*租金</t>
  </si>
  <si>
    <t>五矿证券有限公司*经营租赁*租金</t>
    <phoneticPr fontId="4" type="noConversion"/>
  </si>
  <si>
    <t>高明南江环保水务有限公司*企业管理服务*运营管理费</t>
    <phoneticPr fontId="4" type="noConversion"/>
  </si>
  <si>
    <t>21710105</t>
    <phoneticPr fontId="4" type="noConversion"/>
  </si>
  <si>
    <t>高明南江环保水务有限公司*企业管理服务*运营管理费</t>
  </si>
  <si>
    <t>高明南业环保水务有限公司*企业管理服务*运营管理费</t>
    <phoneticPr fontId="4" type="noConversion"/>
  </si>
  <si>
    <t>113101</t>
    <phoneticPr fontId="4" type="noConversion"/>
  </si>
  <si>
    <t>高明南业环保水务有限公司*企业管理服务*运营管理费</t>
  </si>
  <si>
    <t>510103</t>
    <phoneticPr fontId="4" type="noConversion"/>
  </si>
  <si>
    <t>南和环保水务有限公司*企业管理服务*运营管理费</t>
    <phoneticPr fontId="4" type="noConversion"/>
  </si>
  <si>
    <t>21710105</t>
    <phoneticPr fontId="4" type="noConversion"/>
  </si>
  <si>
    <t>南和环保水务有限公司*企业管理服务*运营管理费</t>
  </si>
  <si>
    <t>510103</t>
    <phoneticPr fontId="4" type="noConversion"/>
  </si>
  <si>
    <t>南鑫环保水务有限公司*企业管理服务*运营管理费</t>
    <phoneticPr fontId="4" type="noConversion"/>
  </si>
  <si>
    <t>113104</t>
    <phoneticPr fontId="4" type="noConversion"/>
  </si>
  <si>
    <t>南鑫环保水务有限公司*企业管理服务*运营管理费</t>
  </si>
  <si>
    <t>尚润水务环保有限公司*企业管理服务*运营管理费</t>
    <phoneticPr fontId="4" type="noConversion"/>
  </si>
  <si>
    <t>510103</t>
    <phoneticPr fontId="4" type="noConversion"/>
  </si>
  <si>
    <t>尚润水务环保有限公司*企业管理服务*运营管理费</t>
  </si>
  <si>
    <t>南和4月借款息#10317992借款利息冲红</t>
    <phoneticPr fontId="4" type="noConversion"/>
  </si>
  <si>
    <t>南和4月借款息#10317993借款利息冲红</t>
    <phoneticPr fontId="4" type="noConversion"/>
  </si>
  <si>
    <t>510102</t>
    <phoneticPr fontId="4" type="noConversion"/>
  </si>
  <si>
    <t>南和4月借款息#10317994借款利息冲红</t>
  </si>
  <si>
    <t>南鑫环保水务有限公司*现代服务*借款利息</t>
  </si>
  <si>
    <t>113104</t>
    <phoneticPr fontId="4" type="noConversion"/>
  </si>
  <si>
    <t>510102</t>
    <phoneticPr fontId="4" type="noConversion"/>
  </si>
  <si>
    <t>南和环保水务有限公司*现代服务*借款利息</t>
  </si>
  <si>
    <t>113103</t>
    <phoneticPr fontId="4" type="noConversion"/>
  </si>
  <si>
    <t>113109</t>
    <phoneticPr fontId="4" type="noConversion"/>
  </si>
  <si>
    <t>容桂南昆市政工程有限公司*经营租赁*租金</t>
  </si>
  <si>
    <t>113107</t>
    <phoneticPr fontId="4" type="noConversion"/>
  </si>
  <si>
    <t>南逸房产有限公司*经营租赁*租金</t>
  </si>
  <si>
    <t>113115</t>
    <phoneticPr fontId="4" type="noConversion"/>
  </si>
  <si>
    <t>510101</t>
    <phoneticPr fontId="4" type="noConversion"/>
  </si>
  <si>
    <t>南信建筑劳务有限公司*经营租赁*租金</t>
  </si>
  <si>
    <t>113108</t>
    <phoneticPr fontId="4" type="noConversion"/>
  </si>
  <si>
    <t>德茵家用电器有限公司*经营租赁*租金</t>
  </si>
  <si>
    <t>113114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</si>
</sst>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indexed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3" fontId="0" fillId="0" borderId="0" xfId="1" applyFont="1">
      <alignment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43" fontId="0" fillId="0" borderId="0" xfId="0" applyNumberFormat="1">
      <alignment vertical="center"/>
    </xf>
    <xf numFmtId="49" fontId="0" fillId="0" borderId="0" xfId="0" applyNumberFormat="1" applyAlignment="1"/>
    <xf numFmtId="0" fontId="0" fillId="0" borderId="0" xfId="0" applyAlignment="1"/>
    <xf numFmtId="0" fontId="2" fillId="0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" fontId="5" fillId="0" borderId="1" xfId="0" applyNumberFormat="1" applyFont="1" applyFill="1" applyBorder="1" applyAlignment="1" applyProtection="1"/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3" sqref="D3"/>
    </sheetView>
  </sheetViews>
  <sheetFormatPr defaultRowHeight="14.25" x14ac:dyDescent="0.2"/>
  <cols>
    <col min="1" max="1" width="58.125" customWidth="1"/>
    <col min="2" max="2" width="12.875" style="5" customWidth="1"/>
    <col min="3" max="3" width="8" customWidth="1"/>
    <col min="4" max="4" width="12.5" customWidth="1"/>
    <col min="5" max="5" width="12.375" customWidth="1"/>
    <col min="6" max="6" width="14" customWidth="1"/>
    <col min="7" max="7" width="31.25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4" t="s">
        <v>5</v>
      </c>
    </row>
    <row r="2" spans="1:7" x14ac:dyDescent="0.2">
      <c r="A2" t="s">
        <v>6</v>
      </c>
      <c r="B2" s="5" t="s">
        <v>7</v>
      </c>
      <c r="C2" t="str">
        <f>IF(E2&gt;0,"贷","借")</f>
        <v>借</v>
      </c>
      <c r="D2" s="3">
        <v>679466.7</v>
      </c>
      <c r="G2" t="str">
        <f>IF(B2="","",VLOOKUP(B2,Sheet2!A:B,2,FALSE))</f>
        <v>佛山市顺德区南羿物业管理有限公司</v>
      </c>
    </row>
    <row r="3" spans="1:7" x14ac:dyDescent="0.2">
      <c r="A3" t="s">
        <v>6</v>
      </c>
      <c r="B3" s="5" t="s">
        <v>8</v>
      </c>
      <c r="C3" t="str">
        <f>IF(E3&gt;0,"贷","借")</f>
        <v>贷</v>
      </c>
      <c r="E3" s="6">
        <v>56102.74</v>
      </c>
      <c r="G3" t="str">
        <f>IF(B3="","",VLOOKUP(B3,Sheet2!A:B,2,FALSE))</f>
        <v>销项税额</v>
      </c>
    </row>
    <row r="4" spans="1:7" x14ac:dyDescent="0.2">
      <c r="A4" t="s">
        <v>6</v>
      </c>
      <c r="B4" s="5" t="s">
        <v>9</v>
      </c>
      <c r="C4" t="str">
        <f>IF(E4&gt;0,"贷","借")</f>
        <v>贷</v>
      </c>
      <c r="E4">
        <v>623363.96</v>
      </c>
      <c r="G4" t="str">
        <f>IF(B4="","",VLOOKUP(B4,Sheet2!A:B,2,FALSE))</f>
        <v>租赁收入</v>
      </c>
    </row>
    <row r="5" spans="1:7" x14ac:dyDescent="0.2">
      <c r="G5" t="str">
        <f>IF(B5="","",VLOOKUP(B5,Sheet2!A:B,2,FALSE))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8"/>
  <sheetViews>
    <sheetView workbookViewId="0">
      <selection activeCell="E25" sqref="E25"/>
    </sheetView>
  </sheetViews>
  <sheetFormatPr defaultRowHeight="14.25" x14ac:dyDescent="0.2"/>
  <cols>
    <col min="1" max="1" width="13" style="7" customWidth="1"/>
    <col min="2" max="2" width="35.25" style="8" customWidth="1"/>
  </cols>
  <sheetData>
    <row r="1" spans="1:2" x14ac:dyDescent="0.2">
      <c r="A1" s="7" t="s">
        <v>10</v>
      </c>
    </row>
    <row r="2" spans="1:2" x14ac:dyDescent="0.2">
      <c r="A2" s="7" t="s">
        <v>11</v>
      </c>
      <c r="B2" s="8" t="s">
        <v>12</v>
      </c>
    </row>
    <row r="3" spans="1:2" x14ac:dyDescent="0.2">
      <c r="A3" s="7" t="s">
        <v>13</v>
      </c>
      <c r="B3" s="8" t="s">
        <v>14</v>
      </c>
    </row>
    <row r="4" spans="1:2" x14ac:dyDescent="0.2">
      <c r="A4" s="7" t="s">
        <v>15</v>
      </c>
      <c r="B4" s="8" t="s">
        <v>16</v>
      </c>
    </row>
    <row r="5" spans="1:2" x14ac:dyDescent="0.2">
      <c r="A5" s="7" t="s">
        <v>17</v>
      </c>
      <c r="B5" s="8" t="s">
        <v>18</v>
      </c>
    </row>
    <row r="6" spans="1:2" x14ac:dyDescent="0.2">
      <c r="A6" s="7" t="s">
        <v>19</v>
      </c>
      <c r="B6" s="8" t="s">
        <v>20</v>
      </c>
    </row>
    <row r="7" spans="1:2" x14ac:dyDescent="0.2">
      <c r="A7" s="7" t="s">
        <v>21</v>
      </c>
      <c r="B7" s="8" t="s">
        <v>22</v>
      </c>
    </row>
    <row r="8" spans="1:2" x14ac:dyDescent="0.2">
      <c r="A8" s="7" t="s">
        <v>23</v>
      </c>
      <c r="B8" s="8" t="s">
        <v>24</v>
      </c>
    </row>
    <row r="9" spans="1:2" x14ac:dyDescent="0.2">
      <c r="A9" s="7" t="s">
        <v>23</v>
      </c>
      <c r="B9" s="8" t="s">
        <v>25</v>
      </c>
    </row>
    <row r="10" spans="1:2" x14ac:dyDescent="0.2">
      <c r="A10" s="7" t="s">
        <v>26</v>
      </c>
      <c r="B10" s="8" t="s">
        <v>27</v>
      </c>
    </row>
    <row r="11" spans="1:2" x14ac:dyDescent="0.2">
      <c r="A11" s="7" t="s">
        <v>28</v>
      </c>
      <c r="B11" s="8" t="s">
        <v>29</v>
      </c>
    </row>
    <row r="12" spans="1:2" x14ac:dyDescent="0.2">
      <c r="A12" s="7" t="s">
        <v>30</v>
      </c>
      <c r="B12" s="8" t="s">
        <v>31</v>
      </c>
    </row>
    <row r="13" spans="1:2" x14ac:dyDescent="0.2">
      <c r="A13" s="7" t="s">
        <v>32</v>
      </c>
      <c r="B13" s="8" t="s">
        <v>33</v>
      </c>
    </row>
    <row r="14" spans="1:2" x14ac:dyDescent="0.2">
      <c r="A14" s="7" t="s">
        <v>34</v>
      </c>
      <c r="B14" s="8" t="s">
        <v>35</v>
      </c>
    </row>
    <row r="15" spans="1:2" x14ac:dyDescent="0.2">
      <c r="A15" s="7" t="s">
        <v>36</v>
      </c>
      <c r="B15" s="8" t="s">
        <v>37</v>
      </c>
    </row>
    <row r="16" spans="1:2" x14ac:dyDescent="0.2">
      <c r="A16" s="7" t="s">
        <v>38</v>
      </c>
      <c r="B16" s="8" t="s">
        <v>39</v>
      </c>
    </row>
    <row r="17" spans="1:2" x14ac:dyDescent="0.2">
      <c r="A17" s="7" t="s">
        <v>40</v>
      </c>
      <c r="B17" s="8" t="s">
        <v>41</v>
      </c>
    </row>
    <row r="18" spans="1:2" x14ac:dyDescent="0.2">
      <c r="A18" s="7" t="s">
        <v>42</v>
      </c>
      <c r="B18" s="8" t="s">
        <v>43</v>
      </c>
    </row>
    <row r="19" spans="1:2" x14ac:dyDescent="0.2">
      <c r="A19" s="7" t="s">
        <v>44</v>
      </c>
      <c r="B19" s="8" t="s">
        <v>45</v>
      </c>
    </row>
    <row r="20" spans="1:2" x14ac:dyDescent="0.2">
      <c r="A20" s="7" t="s">
        <v>46</v>
      </c>
      <c r="B20" s="8" t="s">
        <v>47</v>
      </c>
    </row>
    <row r="21" spans="1:2" x14ac:dyDescent="0.2">
      <c r="A21" s="7" t="s">
        <v>48</v>
      </c>
      <c r="B21" s="8" t="s">
        <v>49</v>
      </c>
    </row>
    <row r="22" spans="1:2" x14ac:dyDescent="0.2">
      <c r="A22" s="7" t="s">
        <v>50</v>
      </c>
      <c r="B22" s="8" t="s">
        <v>51</v>
      </c>
    </row>
    <row r="23" spans="1:2" x14ac:dyDescent="0.2">
      <c r="A23" s="7" t="s">
        <v>52</v>
      </c>
      <c r="B23" s="8" t="s">
        <v>53</v>
      </c>
    </row>
    <row r="24" spans="1:2" x14ac:dyDescent="0.2">
      <c r="A24" s="7" t="s">
        <v>52</v>
      </c>
      <c r="B24" s="8" t="s">
        <v>54</v>
      </c>
    </row>
    <row r="25" spans="1:2" x14ac:dyDescent="0.2">
      <c r="A25" s="7" t="s">
        <v>55</v>
      </c>
      <c r="B25" s="8" t="s">
        <v>56</v>
      </c>
    </row>
    <row r="26" spans="1:2" x14ac:dyDescent="0.2">
      <c r="A26" s="7" t="s">
        <v>57</v>
      </c>
      <c r="B26" s="8" t="s">
        <v>58</v>
      </c>
    </row>
    <row r="27" spans="1:2" x14ac:dyDescent="0.2">
      <c r="A27" s="7" t="s">
        <v>7</v>
      </c>
      <c r="B27" s="8" t="s">
        <v>59</v>
      </c>
    </row>
    <row r="28" spans="1:2" x14ac:dyDescent="0.2">
      <c r="A28" s="7" t="s">
        <v>60</v>
      </c>
      <c r="B28" s="8" t="s">
        <v>61</v>
      </c>
    </row>
    <row r="29" spans="1:2" x14ac:dyDescent="0.2">
      <c r="A29" s="7" t="s">
        <v>60</v>
      </c>
      <c r="B29" s="8" t="s">
        <v>62</v>
      </c>
    </row>
    <row r="30" spans="1:2" x14ac:dyDescent="0.2">
      <c r="A30" s="7" t="s">
        <v>63</v>
      </c>
      <c r="B30" s="8" t="s">
        <v>64</v>
      </c>
    </row>
    <row r="31" spans="1:2" x14ac:dyDescent="0.2">
      <c r="A31" s="7" t="s">
        <v>65</v>
      </c>
      <c r="B31" s="8" t="s">
        <v>66</v>
      </c>
    </row>
    <row r="32" spans="1:2" x14ac:dyDescent="0.2">
      <c r="A32" s="7" t="s">
        <v>67</v>
      </c>
      <c r="B32" s="8" t="s">
        <v>68</v>
      </c>
    </row>
    <row r="33" spans="1:2" x14ac:dyDescent="0.2">
      <c r="A33" s="7" t="s">
        <v>69</v>
      </c>
      <c r="B33" s="8" t="s">
        <v>70</v>
      </c>
    </row>
    <row r="34" spans="1:2" x14ac:dyDescent="0.2">
      <c r="A34" s="7" t="s">
        <v>71</v>
      </c>
      <c r="B34" s="8" t="s">
        <v>72</v>
      </c>
    </row>
    <row r="35" spans="1:2" x14ac:dyDescent="0.2">
      <c r="A35" s="7" t="s">
        <v>73</v>
      </c>
      <c r="B35" s="8" t="s">
        <v>74</v>
      </c>
    </row>
    <row r="36" spans="1:2" x14ac:dyDescent="0.2">
      <c r="A36" s="7" t="s">
        <v>75</v>
      </c>
      <c r="B36" s="8" t="s">
        <v>76</v>
      </c>
    </row>
    <row r="37" spans="1:2" x14ac:dyDescent="0.2">
      <c r="A37" s="7" t="s">
        <v>77</v>
      </c>
      <c r="B37" s="8" t="s">
        <v>78</v>
      </c>
    </row>
    <row r="38" spans="1:2" x14ac:dyDescent="0.2">
      <c r="A38" s="7" t="s">
        <v>79</v>
      </c>
      <c r="B38" s="8" t="s">
        <v>80</v>
      </c>
    </row>
    <row r="39" spans="1:2" x14ac:dyDescent="0.2">
      <c r="A39" s="7" t="s">
        <v>81</v>
      </c>
      <c r="B39" s="8" t="s">
        <v>82</v>
      </c>
    </row>
    <row r="40" spans="1:2" x14ac:dyDescent="0.2">
      <c r="A40" s="7" t="s">
        <v>83</v>
      </c>
      <c r="B40" s="8" t="s">
        <v>84</v>
      </c>
    </row>
    <row r="41" spans="1:2" x14ac:dyDescent="0.2">
      <c r="A41" s="7" t="s">
        <v>85</v>
      </c>
      <c r="B41" s="8" t="s">
        <v>86</v>
      </c>
    </row>
    <row r="42" spans="1:2" x14ac:dyDescent="0.2">
      <c r="A42" s="7" t="s">
        <v>87</v>
      </c>
      <c r="B42" s="8" t="s">
        <v>88</v>
      </c>
    </row>
    <row r="43" spans="1:2" x14ac:dyDescent="0.2">
      <c r="A43" s="7" t="s">
        <v>89</v>
      </c>
      <c r="B43" s="8" t="s">
        <v>90</v>
      </c>
    </row>
    <row r="44" spans="1:2" x14ac:dyDescent="0.2">
      <c r="A44" s="7" t="s">
        <v>91</v>
      </c>
      <c r="B44" s="8" t="s">
        <v>92</v>
      </c>
    </row>
    <row r="45" spans="1:2" x14ac:dyDescent="0.2">
      <c r="A45" s="7" t="s">
        <v>93</v>
      </c>
      <c r="B45" s="8" t="s">
        <v>94</v>
      </c>
    </row>
    <row r="46" spans="1:2" x14ac:dyDescent="0.2">
      <c r="A46" s="7" t="s">
        <v>95</v>
      </c>
      <c r="B46" s="8" t="s">
        <v>96</v>
      </c>
    </row>
    <row r="47" spans="1:2" x14ac:dyDescent="0.2">
      <c r="A47" s="7" t="s">
        <v>97</v>
      </c>
      <c r="B47" s="8" t="s">
        <v>98</v>
      </c>
    </row>
    <row r="48" spans="1:2" x14ac:dyDescent="0.2">
      <c r="A48" s="7" t="s">
        <v>99</v>
      </c>
      <c r="B48" s="8" t="s">
        <v>100</v>
      </c>
    </row>
    <row r="49" spans="1:2" x14ac:dyDescent="0.2">
      <c r="A49" s="7" t="s">
        <v>101</v>
      </c>
      <c r="B49" s="8" t="s">
        <v>102</v>
      </c>
    </row>
    <row r="50" spans="1:2" x14ac:dyDescent="0.2">
      <c r="A50" s="7" t="s">
        <v>103</v>
      </c>
      <c r="B50" s="8" t="s">
        <v>104</v>
      </c>
    </row>
    <row r="51" spans="1:2" x14ac:dyDescent="0.2">
      <c r="A51" s="7" t="s">
        <v>105</v>
      </c>
      <c r="B51" s="8" t="s">
        <v>106</v>
      </c>
    </row>
    <row r="52" spans="1:2" x14ac:dyDescent="0.2">
      <c r="A52" s="7" t="s">
        <v>107</v>
      </c>
      <c r="B52" s="8" t="s">
        <v>108</v>
      </c>
    </row>
    <row r="53" spans="1:2" x14ac:dyDescent="0.2">
      <c r="A53" s="7" t="s">
        <v>109</v>
      </c>
      <c r="B53" s="8" t="s">
        <v>110</v>
      </c>
    </row>
    <row r="54" spans="1:2" x14ac:dyDescent="0.2">
      <c r="A54" s="7" t="s">
        <v>111</v>
      </c>
      <c r="B54" s="8" t="s">
        <v>112</v>
      </c>
    </row>
    <row r="55" spans="1:2" x14ac:dyDescent="0.2">
      <c r="A55" s="7" t="s">
        <v>113</v>
      </c>
      <c r="B55" s="8" t="s">
        <v>114</v>
      </c>
    </row>
    <row r="56" spans="1:2" x14ac:dyDescent="0.2">
      <c r="A56" s="7" t="s">
        <v>115</v>
      </c>
      <c r="B56" s="8" t="s">
        <v>45</v>
      </c>
    </row>
    <row r="57" spans="1:2" x14ac:dyDescent="0.2">
      <c r="A57" s="7" t="s">
        <v>116</v>
      </c>
      <c r="B57" s="8" t="s">
        <v>47</v>
      </c>
    </row>
    <row r="58" spans="1:2" x14ac:dyDescent="0.2">
      <c r="A58" s="7" t="s">
        <v>117</v>
      </c>
      <c r="B58" s="8" t="s">
        <v>49</v>
      </c>
    </row>
    <row r="59" spans="1:2" x14ac:dyDescent="0.2">
      <c r="A59" s="7" t="s">
        <v>118</v>
      </c>
      <c r="B59" s="8" t="s">
        <v>119</v>
      </c>
    </row>
    <row r="60" spans="1:2" x14ac:dyDescent="0.2">
      <c r="A60" s="7" t="s">
        <v>120</v>
      </c>
      <c r="B60" s="8" t="s">
        <v>43</v>
      </c>
    </row>
    <row r="61" spans="1:2" x14ac:dyDescent="0.2">
      <c r="A61" s="7" t="s">
        <v>121</v>
      </c>
      <c r="B61" s="8" t="s">
        <v>45</v>
      </c>
    </row>
    <row r="62" spans="1:2" x14ac:dyDescent="0.2">
      <c r="A62" s="7" t="s">
        <v>122</v>
      </c>
      <c r="B62" s="8" t="s">
        <v>47</v>
      </c>
    </row>
    <row r="63" spans="1:2" x14ac:dyDescent="0.2">
      <c r="A63" s="7" t="s">
        <v>123</v>
      </c>
      <c r="B63" s="8" t="s">
        <v>49</v>
      </c>
    </row>
    <row r="64" spans="1:2" x14ac:dyDescent="0.2">
      <c r="A64" s="7" t="s">
        <v>124</v>
      </c>
      <c r="B64" s="8" t="s">
        <v>125</v>
      </c>
    </row>
    <row r="65" spans="1:2" x14ac:dyDescent="0.2">
      <c r="A65" s="7" t="s">
        <v>126</v>
      </c>
      <c r="B65" s="8" t="s">
        <v>127</v>
      </c>
    </row>
    <row r="66" spans="1:2" x14ac:dyDescent="0.2">
      <c r="A66" s="7" t="s">
        <v>128</v>
      </c>
      <c r="B66" s="8" t="s">
        <v>129</v>
      </c>
    </row>
    <row r="67" spans="1:2" x14ac:dyDescent="0.2">
      <c r="A67" s="7" t="s">
        <v>130</v>
      </c>
      <c r="B67" s="8" t="s">
        <v>131</v>
      </c>
    </row>
    <row r="68" spans="1:2" x14ac:dyDescent="0.2">
      <c r="A68" s="7" t="s">
        <v>132</v>
      </c>
      <c r="B68" s="8" t="s">
        <v>133</v>
      </c>
    </row>
    <row r="69" spans="1:2" x14ac:dyDescent="0.2">
      <c r="A69" s="7" t="s">
        <v>134</v>
      </c>
      <c r="B69" s="8" t="s">
        <v>58</v>
      </c>
    </row>
    <row r="70" spans="1:2" x14ac:dyDescent="0.2">
      <c r="A70" s="7" t="s">
        <v>135</v>
      </c>
      <c r="B70" s="8" t="s">
        <v>136</v>
      </c>
    </row>
    <row r="71" spans="1:2" x14ac:dyDescent="0.2">
      <c r="A71" s="7" t="s">
        <v>137</v>
      </c>
      <c r="B71" s="8" t="s">
        <v>59</v>
      </c>
    </row>
    <row r="72" spans="1:2" x14ac:dyDescent="0.2">
      <c r="A72" s="7" t="s">
        <v>138</v>
      </c>
      <c r="B72" s="8" t="s">
        <v>139</v>
      </c>
    </row>
    <row r="73" spans="1:2" x14ac:dyDescent="0.2">
      <c r="A73" s="7" t="s">
        <v>140</v>
      </c>
      <c r="B73" s="8" t="s">
        <v>94</v>
      </c>
    </row>
    <row r="74" spans="1:2" x14ac:dyDescent="0.2">
      <c r="A74" s="7" t="s">
        <v>141</v>
      </c>
      <c r="B74" s="8" t="s">
        <v>142</v>
      </c>
    </row>
    <row r="75" spans="1:2" x14ac:dyDescent="0.2">
      <c r="A75" s="7" t="s">
        <v>143</v>
      </c>
      <c r="B75" s="8" t="s">
        <v>144</v>
      </c>
    </row>
    <row r="76" spans="1:2" x14ac:dyDescent="0.2">
      <c r="A76" s="7" t="s">
        <v>145</v>
      </c>
      <c r="B76" s="8" t="s">
        <v>146</v>
      </c>
    </row>
    <row r="77" spans="1:2" x14ac:dyDescent="0.2">
      <c r="A77" s="7" t="s">
        <v>147</v>
      </c>
      <c r="B77" s="8" t="s">
        <v>148</v>
      </c>
    </row>
    <row r="78" spans="1:2" x14ac:dyDescent="0.2">
      <c r="A78" s="7" t="s">
        <v>149</v>
      </c>
      <c r="B78" s="8" t="s">
        <v>150</v>
      </c>
    </row>
    <row r="79" spans="1:2" x14ac:dyDescent="0.2">
      <c r="A79" s="7" t="s">
        <v>151</v>
      </c>
      <c r="B79" s="8" t="s">
        <v>152</v>
      </c>
    </row>
    <row r="80" spans="1:2" x14ac:dyDescent="0.2">
      <c r="A80" s="7" t="s">
        <v>153</v>
      </c>
      <c r="B80" s="8" t="s">
        <v>154</v>
      </c>
    </row>
    <row r="81" spans="1:2" x14ac:dyDescent="0.2">
      <c r="A81" s="7" t="s">
        <v>155</v>
      </c>
      <c r="B81" s="8" t="s">
        <v>156</v>
      </c>
    </row>
    <row r="82" spans="1:2" x14ac:dyDescent="0.2">
      <c r="A82" s="7" t="s">
        <v>157</v>
      </c>
      <c r="B82" s="8" t="s">
        <v>158</v>
      </c>
    </row>
    <row r="83" spans="1:2" x14ac:dyDescent="0.2">
      <c r="A83" s="7" t="s">
        <v>159</v>
      </c>
      <c r="B83" s="8" t="s">
        <v>160</v>
      </c>
    </row>
    <row r="84" spans="1:2" x14ac:dyDescent="0.2">
      <c r="A84" s="7" t="s">
        <v>161</v>
      </c>
      <c r="B84" s="8" t="s">
        <v>162</v>
      </c>
    </row>
    <row r="85" spans="1:2" x14ac:dyDescent="0.2">
      <c r="A85" s="7" t="s">
        <v>163</v>
      </c>
      <c r="B85" s="8" t="s">
        <v>164</v>
      </c>
    </row>
    <row r="86" spans="1:2" x14ac:dyDescent="0.2">
      <c r="A86" s="7" t="s">
        <v>165</v>
      </c>
      <c r="B86" s="8" t="s">
        <v>166</v>
      </c>
    </row>
    <row r="87" spans="1:2" x14ac:dyDescent="0.2">
      <c r="A87" s="7" t="s">
        <v>167</v>
      </c>
      <c r="B87" s="8" t="s">
        <v>168</v>
      </c>
    </row>
    <row r="88" spans="1:2" x14ac:dyDescent="0.2">
      <c r="A88" s="7" t="s">
        <v>169</v>
      </c>
      <c r="B88" s="8" t="s">
        <v>170</v>
      </c>
    </row>
    <row r="89" spans="1:2" x14ac:dyDescent="0.2">
      <c r="A89" s="7" t="s">
        <v>171</v>
      </c>
      <c r="B89" s="8" t="s">
        <v>172</v>
      </c>
    </row>
    <row r="90" spans="1:2" x14ac:dyDescent="0.2">
      <c r="A90" s="7" t="s">
        <v>173</v>
      </c>
      <c r="B90" s="8" t="s">
        <v>174</v>
      </c>
    </row>
    <row r="91" spans="1:2" x14ac:dyDescent="0.2">
      <c r="A91" s="7" t="s">
        <v>175</v>
      </c>
      <c r="B91" s="8" t="s">
        <v>176</v>
      </c>
    </row>
    <row r="92" spans="1:2" x14ac:dyDescent="0.2">
      <c r="A92" s="7" t="s">
        <v>177</v>
      </c>
      <c r="B92" s="8" t="s">
        <v>178</v>
      </c>
    </row>
    <row r="93" spans="1:2" x14ac:dyDescent="0.2">
      <c r="A93" s="7" t="s">
        <v>179</v>
      </c>
      <c r="B93" s="8" t="s">
        <v>180</v>
      </c>
    </row>
    <row r="94" spans="1:2" x14ac:dyDescent="0.2">
      <c r="A94" s="7" t="s">
        <v>181</v>
      </c>
      <c r="B94" s="8" t="s">
        <v>182</v>
      </c>
    </row>
    <row r="95" spans="1:2" x14ac:dyDescent="0.2">
      <c r="A95" s="7" t="s">
        <v>183</v>
      </c>
      <c r="B95" s="8" t="s">
        <v>184</v>
      </c>
    </row>
    <row r="96" spans="1:2" x14ac:dyDescent="0.2">
      <c r="A96" s="7" t="s">
        <v>185</v>
      </c>
      <c r="B96" s="8" t="s">
        <v>186</v>
      </c>
    </row>
    <row r="97" spans="1:2" x14ac:dyDescent="0.2">
      <c r="A97" s="7" t="s">
        <v>187</v>
      </c>
      <c r="B97" s="8" t="s">
        <v>188</v>
      </c>
    </row>
    <row r="98" spans="1:2" x14ac:dyDescent="0.2">
      <c r="A98" s="7" t="s">
        <v>189</v>
      </c>
      <c r="B98" s="8" t="s">
        <v>190</v>
      </c>
    </row>
    <row r="99" spans="1:2" x14ac:dyDescent="0.2">
      <c r="A99" s="7" t="s">
        <v>191</v>
      </c>
      <c r="B99" s="8" t="s">
        <v>192</v>
      </c>
    </row>
    <row r="100" spans="1:2" x14ac:dyDescent="0.2">
      <c r="A100" s="7" t="s">
        <v>193</v>
      </c>
      <c r="B100" s="8" t="s">
        <v>194</v>
      </c>
    </row>
    <row r="101" spans="1:2" x14ac:dyDescent="0.2">
      <c r="A101" s="7" t="s">
        <v>195</v>
      </c>
      <c r="B101" s="8" t="s">
        <v>196</v>
      </c>
    </row>
    <row r="102" spans="1:2" x14ac:dyDescent="0.2">
      <c r="A102" s="7" t="s">
        <v>197</v>
      </c>
      <c r="B102" s="8" t="s">
        <v>198</v>
      </c>
    </row>
    <row r="103" spans="1:2" x14ac:dyDescent="0.2">
      <c r="A103" s="7" t="s">
        <v>199</v>
      </c>
      <c r="B103" s="8" t="s">
        <v>82</v>
      </c>
    </row>
    <row r="104" spans="1:2" x14ac:dyDescent="0.2">
      <c r="A104" s="7" t="s">
        <v>200</v>
      </c>
      <c r="B104" s="8" t="s">
        <v>201</v>
      </c>
    </row>
    <row r="105" spans="1:2" x14ac:dyDescent="0.2">
      <c r="A105" s="7" t="s">
        <v>202</v>
      </c>
      <c r="B105" s="8" t="s">
        <v>203</v>
      </c>
    </row>
    <row r="106" spans="1:2" x14ac:dyDescent="0.2">
      <c r="A106" s="7" t="s">
        <v>204</v>
      </c>
      <c r="B106" s="8" t="s">
        <v>205</v>
      </c>
    </row>
    <row r="107" spans="1:2" x14ac:dyDescent="0.2">
      <c r="A107" s="7" t="s">
        <v>206</v>
      </c>
      <c r="B107" s="8" t="s">
        <v>207</v>
      </c>
    </row>
    <row r="108" spans="1:2" x14ac:dyDescent="0.2">
      <c r="A108" s="7" t="s">
        <v>208</v>
      </c>
      <c r="B108" s="8" t="s">
        <v>209</v>
      </c>
    </row>
    <row r="109" spans="1:2" x14ac:dyDescent="0.2">
      <c r="A109" s="7" t="s">
        <v>210</v>
      </c>
      <c r="B109" s="8" t="s">
        <v>211</v>
      </c>
    </row>
    <row r="110" spans="1:2" x14ac:dyDescent="0.2">
      <c r="A110" s="7" t="s">
        <v>212</v>
      </c>
      <c r="B110" s="8" t="s">
        <v>213</v>
      </c>
    </row>
    <row r="111" spans="1:2" x14ac:dyDescent="0.2">
      <c r="A111" s="7" t="s">
        <v>214</v>
      </c>
      <c r="B111" s="8" t="s">
        <v>215</v>
      </c>
    </row>
    <row r="112" spans="1:2" x14ac:dyDescent="0.2">
      <c r="A112" s="7" t="s">
        <v>216</v>
      </c>
      <c r="B112" s="8" t="s">
        <v>217</v>
      </c>
    </row>
    <row r="113" spans="1:2" x14ac:dyDescent="0.2">
      <c r="A113" s="7" t="s">
        <v>218</v>
      </c>
      <c r="B113" s="8" t="s">
        <v>219</v>
      </c>
    </row>
    <row r="114" spans="1:2" x14ac:dyDescent="0.2">
      <c r="A114" s="7" t="s">
        <v>220</v>
      </c>
      <c r="B114" s="8" t="s">
        <v>221</v>
      </c>
    </row>
    <row r="115" spans="1:2" x14ac:dyDescent="0.2">
      <c r="A115" s="7" t="s">
        <v>222</v>
      </c>
      <c r="B115" s="8" t="s">
        <v>223</v>
      </c>
    </row>
    <row r="116" spans="1:2" x14ac:dyDescent="0.2">
      <c r="A116" s="7" t="s">
        <v>224</v>
      </c>
      <c r="B116" s="8" t="s">
        <v>225</v>
      </c>
    </row>
    <row r="117" spans="1:2" x14ac:dyDescent="0.2">
      <c r="A117" s="7" t="s">
        <v>224</v>
      </c>
      <c r="B117" s="8" t="s">
        <v>226</v>
      </c>
    </row>
    <row r="118" spans="1:2" x14ac:dyDescent="0.2">
      <c r="A118" s="7" t="s">
        <v>227</v>
      </c>
      <c r="B118" s="8" t="s">
        <v>228</v>
      </c>
    </row>
    <row r="119" spans="1:2" x14ac:dyDescent="0.2">
      <c r="A119" s="7" t="s">
        <v>227</v>
      </c>
      <c r="B119" s="8" t="s">
        <v>229</v>
      </c>
    </row>
    <row r="120" spans="1:2" x14ac:dyDescent="0.2">
      <c r="A120" s="7" t="s">
        <v>230</v>
      </c>
      <c r="B120" s="8" t="s">
        <v>231</v>
      </c>
    </row>
    <row r="121" spans="1:2" x14ac:dyDescent="0.2">
      <c r="A121" s="7" t="s">
        <v>232</v>
      </c>
      <c r="B121" s="8" t="s">
        <v>233</v>
      </c>
    </row>
    <row r="122" spans="1:2" x14ac:dyDescent="0.2">
      <c r="A122" s="7" t="s">
        <v>234</v>
      </c>
      <c r="B122" s="8" t="s">
        <v>235</v>
      </c>
    </row>
    <row r="123" spans="1:2" x14ac:dyDescent="0.2">
      <c r="A123" s="7" t="s">
        <v>236</v>
      </c>
      <c r="B123" s="8" t="s">
        <v>237</v>
      </c>
    </row>
    <row r="124" spans="1:2" x14ac:dyDescent="0.2">
      <c r="A124" s="7" t="s">
        <v>238</v>
      </c>
      <c r="B124" s="8" t="s">
        <v>239</v>
      </c>
    </row>
    <row r="125" spans="1:2" x14ac:dyDescent="0.2">
      <c r="A125" s="7" t="s">
        <v>240</v>
      </c>
      <c r="B125" s="8" t="s">
        <v>241</v>
      </c>
    </row>
    <row r="126" spans="1:2" x14ac:dyDescent="0.2">
      <c r="A126" s="7" t="s">
        <v>242</v>
      </c>
      <c r="B126" s="8" t="s">
        <v>243</v>
      </c>
    </row>
    <row r="127" spans="1:2" x14ac:dyDescent="0.2">
      <c r="A127" s="7" t="s">
        <v>244</v>
      </c>
      <c r="B127" s="8" t="s">
        <v>245</v>
      </c>
    </row>
    <row r="128" spans="1:2" x14ac:dyDescent="0.2">
      <c r="A128" s="7" t="s">
        <v>246</v>
      </c>
      <c r="B128" s="8" t="s">
        <v>247</v>
      </c>
    </row>
    <row r="129" spans="1:2" x14ac:dyDescent="0.2">
      <c r="A129" s="7" t="s">
        <v>248</v>
      </c>
      <c r="B129" s="8" t="s">
        <v>249</v>
      </c>
    </row>
    <row r="130" spans="1:2" x14ac:dyDescent="0.2">
      <c r="A130" s="7" t="s">
        <v>250</v>
      </c>
      <c r="B130" s="8" t="s">
        <v>251</v>
      </c>
    </row>
    <row r="131" spans="1:2" x14ac:dyDescent="0.2">
      <c r="A131" s="7" t="s">
        <v>252</v>
      </c>
      <c r="B131" s="8" t="s">
        <v>253</v>
      </c>
    </row>
    <row r="132" spans="1:2" x14ac:dyDescent="0.2">
      <c r="A132" s="7" t="s">
        <v>254</v>
      </c>
      <c r="B132" s="8" t="s">
        <v>255</v>
      </c>
    </row>
    <row r="133" spans="1:2" x14ac:dyDescent="0.2">
      <c r="A133" s="7" t="s">
        <v>256</v>
      </c>
      <c r="B133" s="8" t="s">
        <v>257</v>
      </c>
    </row>
    <row r="134" spans="1:2" x14ac:dyDescent="0.2">
      <c r="A134" s="7" t="s">
        <v>258</v>
      </c>
      <c r="B134" s="8" t="s">
        <v>259</v>
      </c>
    </row>
    <row r="135" spans="1:2" x14ac:dyDescent="0.2">
      <c r="A135" s="7" t="s">
        <v>260</v>
      </c>
      <c r="B135" s="8" t="s">
        <v>261</v>
      </c>
    </row>
    <row r="136" spans="1:2" x14ac:dyDescent="0.2">
      <c r="A136" s="7" t="s">
        <v>262</v>
      </c>
      <c r="B136" s="8" t="s">
        <v>263</v>
      </c>
    </row>
    <row r="137" spans="1:2" x14ac:dyDescent="0.2">
      <c r="A137" s="7" t="s">
        <v>264</v>
      </c>
      <c r="B137" s="8" t="s">
        <v>265</v>
      </c>
    </row>
    <row r="138" spans="1:2" x14ac:dyDescent="0.2">
      <c r="A138" s="7" t="s">
        <v>266</v>
      </c>
      <c r="B138" s="8" t="s">
        <v>267</v>
      </c>
    </row>
    <row r="139" spans="1:2" x14ac:dyDescent="0.2">
      <c r="A139" s="7" t="s">
        <v>268</v>
      </c>
      <c r="B139" s="8" t="s">
        <v>269</v>
      </c>
    </row>
    <row r="140" spans="1:2" x14ac:dyDescent="0.2">
      <c r="A140" s="7" t="s">
        <v>270</v>
      </c>
      <c r="B140" s="8" t="s">
        <v>271</v>
      </c>
    </row>
    <row r="141" spans="1:2" x14ac:dyDescent="0.2">
      <c r="A141" s="7" t="s">
        <v>272</v>
      </c>
      <c r="B141" s="8" t="s">
        <v>273</v>
      </c>
    </row>
    <row r="142" spans="1:2" x14ac:dyDescent="0.2">
      <c r="A142" s="7" t="s">
        <v>274</v>
      </c>
      <c r="B142" s="8" t="s">
        <v>275</v>
      </c>
    </row>
    <row r="143" spans="1:2" x14ac:dyDescent="0.2">
      <c r="A143" s="7" t="s">
        <v>276</v>
      </c>
      <c r="B143" s="8" t="s">
        <v>277</v>
      </c>
    </row>
    <row r="144" spans="1:2" x14ac:dyDescent="0.2">
      <c r="A144" s="7" t="s">
        <v>278</v>
      </c>
      <c r="B144" s="8" t="s">
        <v>279</v>
      </c>
    </row>
    <row r="145" spans="1:2" x14ac:dyDescent="0.2">
      <c r="A145" s="7" t="s">
        <v>280</v>
      </c>
      <c r="B145" s="8" t="s">
        <v>281</v>
      </c>
    </row>
    <row r="146" spans="1:2" x14ac:dyDescent="0.2">
      <c r="A146" s="7" t="s">
        <v>282</v>
      </c>
      <c r="B146" s="8" t="s">
        <v>283</v>
      </c>
    </row>
    <row r="147" spans="1:2" x14ac:dyDescent="0.2">
      <c r="A147" s="7" t="s">
        <v>284</v>
      </c>
      <c r="B147" s="8" t="s">
        <v>285</v>
      </c>
    </row>
    <row r="148" spans="1:2" x14ac:dyDescent="0.2">
      <c r="A148" s="7" t="s">
        <v>286</v>
      </c>
      <c r="B148" s="8" t="s">
        <v>287</v>
      </c>
    </row>
    <row r="149" spans="1:2" x14ac:dyDescent="0.2">
      <c r="A149" s="7" t="s">
        <v>288</v>
      </c>
      <c r="B149" s="8" t="s">
        <v>289</v>
      </c>
    </row>
    <row r="150" spans="1:2" x14ac:dyDescent="0.2">
      <c r="A150" s="7" t="s">
        <v>290</v>
      </c>
      <c r="B150" s="8" t="s">
        <v>291</v>
      </c>
    </row>
    <row r="151" spans="1:2" x14ac:dyDescent="0.2">
      <c r="A151" s="7" t="s">
        <v>292</v>
      </c>
      <c r="B151" s="8" t="s">
        <v>293</v>
      </c>
    </row>
    <row r="152" spans="1:2" x14ac:dyDescent="0.2">
      <c r="A152" s="7" t="s">
        <v>294</v>
      </c>
      <c r="B152" s="8" t="s">
        <v>295</v>
      </c>
    </row>
    <row r="153" spans="1:2" x14ac:dyDescent="0.2">
      <c r="A153" s="7" t="s">
        <v>296</v>
      </c>
      <c r="B153" s="8" t="s">
        <v>297</v>
      </c>
    </row>
    <row r="154" spans="1:2" x14ac:dyDescent="0.2">
      <c r="A154" s="7" t="s">
        <v>298</v>
      </c>
      <c r="B154" s="8" t="s">
        <v>299</v>
      </c>
    </row>
    <row r="155" spans="1:2" x14ac:dyDescent="0.2">
      <c r="A155" s="7" t="s">
        <v>300</v>
      </c>
      <c r="B155" s="8" t="s">
        <v>301</v>
      </c>
    </row>
    <row r="156" spans="1:2" x14ac:dyDescent="0.2">
      <c r="A156" s="7" t="s">
        <v>302</v>
      </c>
      <c r="B156" s="8" t="s">
        <v>303</v>
      </c>
    </row>
    <row r="157" spans="1:2" x14ac:dyDescent="0.2">
      <c r="A157" s="7" t="s">
        <v>304</v>
      </c>
      <c r="B157" s="8" t="s">
        <v>305</v>
      </c>
    </row>
    <row r="158" spans="1:2" x14ac:dyDescent="0.2">
      <c r="A158" s="7" t="s">
        <v>306</v>
      </c>
      <c r="B158" s="8" t="s">
        <v>307</v>
      </c>
    </row>
    <row r="159" spans="1:2" x14ac:dyDescent="0.2">
      <c r="A159" s="7" t="s">
        <v>308</v>
      </c>
      <c r="B159" s="8" t="s">
        <v>309</v>
      </c>
    </row>
    <row r="160" spans="1:2" x14ac:dyDescent="0.2">
      <c r="A160" s="7" t="s">
        <v>310</v>
      </c>
      <c r="B160" s="8" t="s">
        <v>311</v>
      </c>
    </row>
    <row r="161" spans="1:2" x14ac:dyDescent="0.2">
      <c r="A161" s="7" t="s">
        <v>312</v>
      </c>
      <c r="B161" s="8" t="s">
        <v>313</v>
      </c>
    </row>
    <row r="162" spans="1:2" x14ac:dyDescent="0.2">
      <c r="A162" s="7" t="s">
        <v>314</v>
      </c>
      <c r="B162" s="8" t="s">
        <v>315</v>
      </c>
    </row>
    <row r="163" spans="1:2" x14ac:dyDescent="0.2">
      <c r="A163" s="7" t="s">
        <v>316</v>
      </c>
      <c r="B163" s="8" t="s">
        <v>317</v>
      </c>
    </row>
    <row r="164" spans="1:2" x14ac:dyDescent="0.2">
      <c r="A164" s="7" t="s">
        <v>318</v>
      </c>
      <c r="B164" s="8" t="s">
        <v>319</v>
      </c>
    </row>
    <row r="165" spans="1:2" x14ac:dyDescent="0.2">
      <c r="A165" s="7" t="s">
        <v>320</v>
      </c>
      <c r="B165" s="8" t="s">
        <v>321</v>
      </c>
    </row>
    <row r="166" spans="1:2" x14ac:dyDescent="0.2">
      <c r="A166" s="7" t="s">
        <v>322</v>
      </c>
      <c r="B166" s="8" t="s">
        <v>323</v>
      </c>
    </row>
    <row r="167" spans="1:2" x14ac:dyDescent="0.2">
      <c r="A167" s="7" t="s">
        <v>324</v>
      </c>
      <c r="B167" s="8" t="s">
        <v>325</v>
      </c>
    </row>
    <row r="168" spans="1:2" x14ac:dyDescent="0.2">
      <c r="A168" s="7" t="s">
        <v>326</v>
      </c>
      <c r="B168" s="8" t="s">
        <v>327</v>
      </c>
    </row>
    <row r="169" spans="1:2" x14ac:dyDescent="0.2">
      <c r="A169" s="7" t="s">
        <v>328</v>
      </c>
      <c r="B169" s="8" t="s">
        <v>329</v>
      </c>
    </row>
    <row r="170" spans="1:2" x14ac:dyDescent="0.2">
      <c r="A170" s="7" t="s">
        <v>330</v>
      </c>
      <c r="B170" s="8" t="s">
        <v>331</v>
      </c>
    </row>
    <row r="171" spans="1:2" x14ac:dyDescent="0.2">
      <c r="A171" s="7" t="s">
        <v>332</v>
      </c>
      <c r="B171" s="8" t="s">
        <v>333</v>
      </c>
    </row>
    <row r="172" spans="1:2" x14ac:dyDescent="0.2">
      <c r="A172" s="7" t="s">
        <v>334</v>
      </c>
      <c r="B172" s="8" t="s">
        <v>335</v>
      </c>
    </row>
    <row r="173" spans="1:2" x14ac:dyDescent="0.2">
      <c r="A173" s="7" t="s">
        <v>336</v>
      </c>
      <c r="B173" s="8" t="s">
        <v>337</v>
      </c>
    </row>
    <row r="174" spans="1:2" x14ac:dyDescent="0.2">
      <c r="A174" s="7" t="s">
        <v>338</v>
      </c>
      <c r="B174" s="8" t="s">
        <v>339</v>
      </c>
    </row>
    <row r="175" spans="1:2" x14ac:dyDescent="0.2">
      <c r="A175" s="7" t="s">
        <v>340</v>
      </c>
      <c r="B175" s="8" t="s">
        <v>341</v>
      </c>
    </row>
    <row r="176" spans="1:2" x14ac:dyDescent="0.2">
      <c r="A176" s="7" t="s">
        <v>342</v>
      </c>
      <c r="B176" s="8" t="s">
        <v>343</v>
      </c>
    </row>
    <row r="177" spans="1:2" x14ac:dyDescent="0.2">
      <c r="A177" s="7" t="s">
        <v>344</v>
      </c>
      <c r="B177" s="8" t="s">
        <v>345</v>
      </c>
    </row>
    <row r="178" spans="1:2" x14ac:dyDescent="0.2">
      <c r="A178" s="7" t="s">
        <v>346</v>
      </c>
      <c r="B178" s="8" t="s">
        <v>347</v>
      </c>
    </row>
    <row r="179" spans="1:2" x14ac:dyDescent="0.2">
      <c r="A179" s="7" t="s">
        <v>348</v>
      </c>
      <c r="B179" s="8" t="s">
        <v>349</v>
      </c>
    </row>
    <row r="180" spans="1:2" x14ac:dyDescent="0.2">
      <c r="A180" s="7" t="s">
        <v>350</v>
      </c>
      <c r="B180" s="8" t="s">
        <v>351</v>
      </c>
    </row>
    <row r="181" spans="1:2" x14ac:dyDescent="0.2">
      <c r="A181" s="7" t="s">
        <v>352</v>
      </c>
      <c r="B181" s="8" t="s">
        <v>353</v>
      </c>
    </row>
    <row r="182" spans="1:2" x14ac:dyDescent="0.2">
      <c r="A182" s="7" t="s">
        <v>354</v>
      </c>
      <c r="B182" s="8" t="s">
        <v>355</v>
      </c>
    </row>
    <row r="183" spans="1:2" x14ac:dyDescent="0.2">
      <c r="A183" s="7" t="s">
        <v>356</v>
      </c>
      <c r="B183" s="8" t="s">
        <v>357</v>
      </c>
    </row>
    <row r="184" spans="1:2" x14ac:dyDescent="0.2">
      <c r="A184" s="7" t="s">
        <v>358</v>
      </c>
      <c r="B184" s="8" t="s">
        <v>359</v>
      </c>
    </row>
    <row r="185" spans="1:2" x14ac:dyDescent="0.2">
      <c r="A185" s="7" t="s">
        <v>360</v>
      </c>
      <c r="B185" s="8" t="s">
        <v>361</v>
      </c>
    </row>
    <row r="186" spans="1:2" x14ac:dyDescent="0.2">
      <c r="A186" s="7" t="s">
        <v>362</v>
      </c>
      <c r="B186" s="8" t="s">
        <v>363</v>
      </c>
    </row>
    <row r="187" spans="1:2" x14ac:dyDescent="0.2">
      <c r="A187" s="7" t="s">
        <v>364</v>
      </c>
      <c r="B187" s="8" t="s">
        <v>365</v>
      </c>
    </row>
    <row r="188" spans="1:2" x14ac:dyDescent="0.2">
      <c r="A188" s="7" t="s">
        <v>366</v>
      </c>
      <c r="B188" s="8" t="s">
        <v>367</v>
      </c>
    </row>
    <row r="189" spans="1:2" x14ac:dyDescent="0.2">
      <c r="A189" s="7" t="s">
        <v>368</v>
      </c>
      <c r="B189" s="8" t="s">
        <v>369</v>
      </c>
    </row>
    <row r="190" spans="1:2" x14ac:dyDescent="0.2">
      <c r="A190" s="7" t="s">
        <v>370</v>
      </c>
      <c r="B190" s="8" t="s">
        <v>371</v>
      </c>
    </row>
    <row r="191" spans="1:2" x14ac:dyDescent="0.2">
      <c r="A191" s="7" t="s">
        <v>372</v>
      </c>
      <c r="B191" s="8" t="s">
        <v>373</v>
      </c>
    </row>
    <row r="192" spans="1:2" x14ac:dyDescent="0.2">
      <c r="A192" s="7" t="s">
        <v>374</v>
      </c>
      <c r="B192" s="8" t="s">
        <v>375</v>
      </c>
    </row>
    <row r="193" spans="1:2" x14ac:dyDescent="0.2">
      <c r="A193" s="7" t="s">
        <v>376</v>
      </c>
      <c r="B193" s="8" t="s">
        <v>377</v>
      </c>
    </row>
    <row r="194" spans="1:2" x14ac:dyDescent="0.2">
      <c r="A194" s="7" t="s">
        <v>378</v>
      </c>
      <c r="B194" s="8" t="s">
        <v>379</v>
      </c>
    </row>
    <row r="195" spans="1:2" x14ac:dyDescent="0.2">
      <c r="A195" s="7" t="s">
        <v>380</v>
      </c>
      <c r="B195" s="8" t="s">
        <v>381</v>
      </c>
    </row>
    <row r="196" spans="1:2" x14ac:dyDescent="0.2">
      <c r="A196" s="7" t="s">
        <v>382</v>
      </c>
      <c r="B196" s="8" t="s">
        <v>383</v>
      </c>
    </row>
    <row r="197" spans="1:2" x14ac:dyDescent="0.2">
      <c r="A197" s="7" t="s">
        <v>384</v>
      </c>
      <c r="B197" s="8" t="s">
        <v>385</v>
      </c>
    </row>
    <row r="198" spans="1:2" x14ac:dyDescent="0.2">
      <c r="A198" s="7" t="s">
        <v>386</v>
      </c>
      <c r="B198" s="8" t="s">
        <v>387</v>
      </c>
    </row>
    <row r="199" spans="1:2" x14ac:dyDescent="0.2">
      <c r="A199" s="7" t="s">
        <v>388</v>
      </c>
      <c r="B199" s="8" t="s">
        <v>389</v>
      </c>
    </row>
    <row r="200" spans="1:2" x14ac:dyDescent="0.2">
      <c r="A200" s="7" t="s">
        <v>390</v>
      </c>
      <c r="B200" s="8" t="s">
        <v>391</v>
      </c>
    </row>
    <row r="201" spans="1:2" x14ac:dyDescent="0.2">
      <c r="A201" s="7" t="s">
        <v>392</v>
      </c>
      <c r="B201" s="8" t="s">
        <v>393</v>
      </c>
    </row>
    <row r="202" spans="1:2" x14ac:dyDescent="0.2">
      <c r="A202" s="7" t="s">
        <v>394</v>
      </c>
      <c r="B202" s="8" t="s">
        <v>395</v>
      </c>
    </row>
    <row r="203" spans="1:2" x14ac:dyDescent="0.2">
      <c r="A203" s="7" t="s">
        <v>396</v>
      </c>
      <c r="B203" s="8" t="s">
        <v>397</v>
      </c>
    </row>
    <row r="204" spans="1:2" x14ac:dyDescent="0.2">
      <c r="A204" s="7" t="s">
        <v>398</v>
      </c>
      <c r="B204" s="8" t="s">
        <v>399</v>
      </c>
    </row>
    <row r="205" spans="1:2" x14ac:dyDescent="0.2">
      <c r="A205" s="7" t="s">
        <v>400</v>
      </c>
      <c r="B205" s="8" t="s">
        <v>401</v>
      </c>
    </row>
    <row r="206" spans="1:2" x14ac:dyDescent="0.2">
      <c r="A206" s="7" t="s">
        <v>402</v>
      </c>
      <c r="B206" s="8" t="s">
        <v>403</v>
      </c>
    </row>
    <row r="207" spans="1:2" x14ac:dyDescent="0.2">
      <c r="A207" s="7" t="s">
        <v>404</v>
      </c>
      <c r="B207" s="8" t="s">
        <v>405</v>
      </c>
    </row>
    <row r="208" spans="1:2" x14ac:dyDescent="0.2">
      <c r="A208" s="7" t="s">
        <v>406</v>
      </c>
      <c r="B208" s="8" t="s">
        <v>407</v>
      </c>
    </row>
    <row r="209" spans="1:2" x14ac:dyDescent="0.2">
      <c r="A209" s="7" t="s">
        <v>408</v>
      </c>
      <c r="B209" s="8" t="s">
        <v>409</v>
      </c>
    </row>
    <row r="210" spans="1:2" x14ac:dyDescent="0.2">
      <c r="A210" s="7" t="s">
        <v>410</v>
      </c>
      <c r="B210" s="8" t="s">
        <v>411</v>
      </c>
    </row>
    <row r="211" spans="1:2" x14ac:dyDescent="0.2">
      <c r="A211" s="7" t="s">
        <v>412</v>
      </c>
      <c r="B211" s="8" t="s">
        <v>413</v>
      </c>
    </row>
    <row r="212" spans="1:2" x14ac:dyDescent="0.2">
      <c r="A212" s="7" t="s">
        <v>414</v>
      </c>
      <c r="B212" s="8" t="s">
        <v>415</v>
      </c>
    </row>
    <row r="213" spans="1:2" x14ac:dyDescent="0.2">
      <c r="A213" s="7" t="s">
        <v>8</v>
      </c>
      <c r="B213" s="8" t="s">
        <v>416</v>
      </c>
    </row>
    <row r="214" spans="1:2" x14ac:dyDescent="0.2">
      <c r="A214" s="7" t="s">
        <v>417</v>
      </c>
      <c r="B214" s="8" t="s">
        <v>418</v>
      </c>
    </row>
    <row r="215" spans="1:2" x14ac:dyDescent="0.2">
      <c r="A215" s="7" t="s">
        <v>419</v>
      </c>
      <c r="B215" s="8" t="s">
        <v>420</v>
      </c>
    </row>
    <row r="216" spans="1:2" x14ac:dyDescent="0.2">
      <c r="A216" s="7" t="s">
        <v>421</v>
      </c>
      <c r="B216" s="8" t="s">
        <v>422</v>
      </c>
    </row>
    <row r="217" spans="1:2" x14ac:dyDescent="0.2">
      <c r="A217" s="7" t="s">
        <v>423</v>
      </c>
      <c r="B217" s="8" t="s">
        <v>424</v>
      </c>
    </row>
    <row r="218" spans="1:2" x14ac:dyDescent="0.2">
      <c r="A218" s="7" t="s">
        <v>425</v>
      </c>
      <c r="B218" s="8" t="s">
        <v>426</v>
      </c>
    </row>
    <row r="219" spans="1:2" x14ac:dyDescent="0.2">
      <c r="A219" s="7" t="s">
        <v>427</v>
      </c>
      <c r="B219" s="8" t="s">
        <v>428</v>
      </c>
    </row>
    <row r="220" spans="1:2" x14ac:dyDescent="0.2">
      <c r="A220" s="7" t="s">
        <v>429</v>
      </c>
      <c r="B220" s="8" t="s">
        <v>430</v>
      </c>
    </row>
    <row r="221" spans="1:2" x14ac:dyDescent="0.2">
      <c r="A221" s="7" t="s">
        <v>431</v>
      </c>
      <c r="B221" s="8" t="s">
        <v>432</v>
      </c>
    </row>
    <row r="222" spans="1:2" x14ac:dyDescent="0.2">
      <c r="A222" s="7" t="s">
        <v>433</v>
      </c>
      <c r="B222" s="8" t="s">
        <v>434</v>
      </c>
    </row>
    <row r="223" spans="1:2" x14ac:dyDescent="0.2">
      <c r="A223" s="7" t="s">
        <v>435</v>
      </c>
      <c r="B223" s="8" t="s">
        <v>436</v>
      </c>
    </row>
    <row r="224" spans="1:2" x14ac:dyDescent="0.2">
      <c r="A224" s="7" t="s">
        <v>437</v>
      </c>
      <c r="B224" s="8" t="s">
        <v>438</v>
      </c>
    </row>
    <row r="225" spans="1:2" x14ac:dyDescent="0.2">
      <c r="A225" s="7" t="s">
        <v>439</v>
      </c>
      <c r="B225" s="8" t="s">
        <v>440</v>
      </c>
    </row>
    <row r="226" spans="1:2" x14ac:dyDescent="0.2">
      <c r="A226" s="7" t="s">
        <v>441</v>
      </c>
      <c r="B226" s="8" t="s">
        <v>442</v>
      </c>
    </row>
    <row r="227" spans="1:2" x14ac:dyDescent="0.2">
      <c r="A227" s="7" t="s">
        <v>443</v>
      </c>
      <c r="B227" s="8" t="s">
        <v>444</v>
      </c>
    </row>
    <row r="228" spans="1:2" x14ac:dyDescent="0.2">
      <c r="A228" s="7" t="s">
        <v>445</v>
      </c>
      <c r="B228" s="8" t="s">
        <v>446</v>
      </c>
    </row>
    <row r="229" spans="1:2" x14ac:dyDescent="0.2">
      <c r="A229" s="7" t="s">
        <v>447</v>
      </c>
      <c r="B229" s="8" t="s">
        <v>448</v>
      </c>
    </row>
    <row r="230" spans="1:2" x14ac:dyDescent="0.2">
      <c r="A230" s="7" t="s">
        <v>449</v>
      </c>
      <c r="B230" s="8" t="s">
        <v>450</v>
      </c>
    </row>
    <row r="231" spans="1:2" x14ac:dyDescent="0.2">
      <c r="A231" s="7" t="s">
        <v>451</v>
      </c>
      <c r="B231" s="8" t="s">
        <v>452</v>
      </c>
    </row>
    <row r="232" spans="1:2" x14ac:dyDescent="0.2">
      <c r="A232" s="7" t="s">
        <v>453</v>
      </c>
      <c r="B232" s="8" t="s">
        <v>454</v>
      </c>
    </row>
    <row r="233" spans="1:2" x14ac:dyDescent="0.2">
      <c r="A233" s="7" t="s">
        <v>455</v>
      </c>
      <c r="B233" s="8" t="s">
        <v>456</v>
      </c>
    </row>
    <row r="234" spans="1:2" x14ac:dyDescent="0.2">
      <c r="A234" s="7" t="s">
        <v>457</v>
      </c>
      <c r="B234" s="8" t="s">
        <v>458</v>
      </c>
    </row>
    <row r="235" spans="1:2" x14ac:dyDescent="0.2">
      <c r="A235" s="7" t="s">
        <v>459</v>
      </c>
      <c r="B235" s="8" t="s">
        <v>460</v>
      </c>
    </row>
    <row r="236" spans="1:2" x14ac:dyDescent="0.2">
      <c r="A236" s="7" t="s">
        <v>461</v>
      </c>
      <c r="B236" s="8" t="s">
        <v>462</v>
      </c>
    </row>
    <row r="237" spans="1:2" x14ac:dyDescent="0.2">
      <c r="A237" s="7" t="s">
        <v>463</v>
      </c>
      <c r="B237" s="8" t="s">
        <v>464</v>
      </c>
    </row>
    <row r="238" spans="1:2" x14ac:dyDescent="0.2">
      <c r="A238" s="7" t="s">
        <v>465</v>
      </c>
      <c r="B238" s="8" t="s">
        <v>466</v>
      </c>
    </row>
    <row r="239" spans="1:2" x14ac:dyDescent="0.2">
      <c r="A239" s="7" t="s">
        <v>467</v>
      </c>
      <c r="B239" s="8" t="s">
        <v>468</v>
      </c>
    </row>
    <row r="240" spans="1:2" x14ac:dyDescent="0.2">
      <c r="A240" s="7" t="s">
        <v>469</v>
      </c>
      <c r="B240" s="8" t="s">
        <v>119</v>
      </c>
    </row>
    <row r="241" spans="1:2" x14ac:dyDescent="0.2">
      <c r="A241" s="7" t="s">
        <v>470</v>
      </c>
      <c r="B241" s="8" t="s">
        <v>471</v>
      </c>
    </row>
    <row r="242" spans="1:2" x14ac:dyDescent="0.2">
      <c r="A242" s="7" t="s">
        <v>472</v>
      </c>
      <c r="B242" s="8" t="s">
        <v>473</v>
      </c>
    </row>
    <row r="243" spans="1:2" x14ac:dyDescent="0.2">
      <c r="A243" s="7" t="s">
        <v>474</v>
      </c>
      <c r="B243" s="8" t="s">
        <v>53</v>
      </c>
    </row>
    <row r="244" spans="1:2" x14ac:dyDescent="0.2">
      <c r="A244" s="7" t="s">
        <v>475</v>
      </c>
      <c r="B244" s="8" t="s">
        <v>62</v>
      </c>
    </row>
    <row r="245" spans="1:2" x14ac:dyDescent="0.2">
      <c r="A245" s="7" t="s">
        <v>476</v>
      </c>
      <c r="B245" s="8" t="s">
        <v>64</v>
      </c>
    </row>
    <row r="246" spans="1:2" x14ac:dyDescent="0.2">
      <c r="A246" s="7" t="s">
        <v>477</v>
      </c>
      <c r="B246" s="8" t="s">
        <v>72</v>
      </c>
    </row>
    <row r="247" spans="1:2" x14ac:dyDescent="0.2">
      <c r="A247" s="7" t="s">
        <v>478</v>
      </c>
      <c r="B247" s="8" t="s">
        <v>74</v>
      </c>
    </row>
    <row r="248" spans="1:2" x14ac:dyDescent="0.2">
      <c r="A248" s="7" t="s">
        <v>479</v>
      </c>
      <c r="B248" s="8" t="s">
        <v>76</v>
      </c>
    </row>
    <row r="249" spans="1:2" x14ac:dyDescent="0.2">
      <c r="A249" s="7" t="s">
        <v>480</v>
      </c>
      <c r="B249" s="8" t="s">
        <v>82</v>
      </c>
    </row>
    <row r="250" spans="1:2" x14ac:dyDescent="0.2">
      <c r="A250" s="7" t="s">
        <v>481</v>
      </c>
      <c r="B250" s="8" t="s">
        <v>80</v>
      </c>
    </row>
    <row r="251" spans="1:2" x14ac:dyDescent="0.2">
      <c r="A251" s="7" t="s">
        <v>482</v>
      </c>
      <c r="B251" s="8" t="s">
        <v>483</v>
      </c>
    </row>
    <row r="252" spans="1:2" x14ac:dyDescent="0.2">
      <c r="A252" s="7" t="s">
        <v>484</v>
      </c>
      <c r="B252" s="8" t="s">
        <v>485</v>
      </c>
    </row>
    <row r="253" spans="1:2" x14ac:dyDescent="0.2">
      <c r="A253" s="7" t="s">
        <v>486</v>
      </c>
      <c r="B253" s="8" t="s">
        <v>58</v>
      </c>
    </row>
    <row r="254" spans="1:2" x14ac:dyDescent="0.2">
      <c r="A254" s="7" t="s">
        <v>487</v>
      </c>
      <c r="B254" s="8" t="s">
        <v>488</v>
      </c>
    </row>
    <row r="255" spans="1:2" x14ac:dyDescent="0.2">
      <c r="A255" s="7" t="s">
        <v>489</v>
      </c>
      <c r="B255" s="8" t="s">
        <v>490</v>
      </c>
    </row>
    <row r="256" spans="1:2" x14ac:dyDescent="0.2">
      <c r="A256" s="7" t="s">
        <v>491</v>
      </c>
      <c r="B256" s="8" t="s">
        <v>492</v>
      </c>
    </row>
    <row r="257" spans="1:2" x14ac:dyDescent="0.2">
      <c r="A257" s="7" t="s">
        <v>493</v>
      </c>
      <c r="B257" s="8" t="s">
        <v>494</v>
      </c>
    </row>
    <row r="258" spans="1:2" x14ac:dyDescent="0.2">
      <c r="A258" s="7" t="s">
        <v>495</v>
      </c>
      <c r="B258" s="8" t="s">
        <v>496</v>
      </c>
    </row>
    <row r="259" spans="1:2" x14ac:dyDescent="0.2">
      <c r="A259" s="7" t="s">
        <v>497</v>
      </c>
      <c r="B259" s="8" t="s">
        <v>498</v>
      </c>
    </row>
    <row r="260" spans="1:2" x14ac:dyDescent="0.2">
      <c r="A260" s="7" t="s">
        <v>499</v>
      </c>
      <c r="B260" s="8" t="s">
        <v>500</v>
      </c>
    </row>
    <row r="261" spans="1:2" x14ac:dyDescent="0.2">
      <c r="A261" s="7" t="s">
        <v>501</v>
      </c>
      <c r="B261" s="8" t="s">
        <v>446</v>
      </c>
    </row>
    <row r="262" spans="1:2" x14ac:dyDescent="0.2">
      <c r="A262" s="7" t="s">
        <v>502</v>
      </c>
      <c r="B262" s="8" t="s">
        <v>458</v>
      </c>
    </row>
    <row r="263" spans="1:2" x14ac:dyDescent="0.2">
      <c r="A263" s="7" t="s">
        <v>503</v>
      </c>
      <c r="B263" s="8" t="s">
        <v>456</v>
      </c>
    </row>
    <row r="264" spans="1:2" x14ac:dyDescent="0.2">
      <c r="A264" s="7" t="s">
        <v>504</v>
      </c>
      <c r="B264" s="8" t="s">
        <v>505</v>
      </c>
    </row>
    <row r="265" spans="1:2" x14ac:dyDescent="0.2">
      <c r="A265" s="7" t="s">
        <v>506</v>
      </c>
      <c r="B265" s="8" t="s">
        <v>507</v>
      </c>
    </row>
    <row r="266" spans="1:2" x14ac:dyDescent="0.2">
      <c r="A266" s="7" t="s">
        <v>508</v>
      </c>
      <c r="B266" s="8" t="s">
        <v>509</v>
      </c>
    </row>
    <row r="267" spans="1:2" x14ac:dyDescent="0.2">
      <c r="A267" s="7" t="s">
        <v>510</v>
      </c>
      <c r="B267" s="8" t="s">
        <v>511</v>
      </c>
    </row>
    <row r="268" spans="1:2" x14ac:dyDescent="0.2">
      <c r="A268" s="7" t="s">
        <v>512</v>
      </c>
      <c r="B268" s="8" t="s">
        <v>513</v>
      </c>
    </row>
    <row r="269" spans="1:2" x14ac:dyDescent="0.2">
      <c r="A269" s="7" t="s">
        <v>514</v>
      </c>
      <c r="B269" s="8" t="s">
        <v>509</v>
      </c>
    </row>
    <row r="270" spans="1:2" x14ac:dyDescent="0.2">
      <c r="A270" s="7" t="s">
        <v>515</v>
      </c>
      <c r="B270" s="8" t="s">
        <v>516</v>
      </c>
    </row>
    <row r="271" spans="1:2" x14ac:dyDescent="0.2">
      <c r="A271" s="7" t="s">
        <v>9</v>
      </c>
      <c r="B271" s="8" t="s">
        <v>517</v>
      </c>
    </row>
    <row r="272" spans="1:2" x14ac:dyDescent="0.2">
      <c r="A272" s="7" t="s">
        <v>518</v>
      </c>
      <c r="B272" s="8" t="s">
        <v>519</v>
      </c>
    </row>
    <row r="273" spans="1:2" x14ac:dyDescent="0.2">
      <c r="A273" s="7" t="s">
        <v>520</v>
      </c>
      <c r="B273" s="8" t="s">
        <v>521</v>
      </c>
    </row>
    <row r="274" spans="1:2" x14ac:dyDescent="0.2">
      <c r="A274" s="7" t="s">
        <v>522</v>
      </c>
      <c r="B274" s="8" t="s">
        <v>523</v>
      </c>
    </row>
    <row r="275" spans="1:2" x14ac:dyDescent="0.2">
      <c r="A275" s="7" t="s">
        <v>524</v>
      </c>
      <c r="B275" s="8" t="s">
        <v>525</v>
      </c>
    </row>
    <row r="276" spans="1:2" x14ac:dyDescent="0.2">
      <c r="A276" s="7" t="s">
        <v>526</v>
      </c>
      <c r="B276" s="8" t="s">
        <v>517</v>
      </c>
    </row>
    <row r="277" spans="1:2" x14ac:dyDescent="0.2">
      <c r="A277" s="7" t="s">
        <v>527</v>
      </c>
      <c r="B277" s="8" t="s">
        <v>519</v>
      </c>
    </row>
    <row r="278" spans="1:2" x14ac:dyDescent="0.2">
      <c r="A278" s="7" t="s">
        <v>528</v>
      </c>
      <c r="B278" s="8" t="s">
        <v>521</v>
      </c>
    </row>
    <row r="279" spans="1:2" x14ac:dyDescent="0.2">
      <c r="A279" s="7" t="s">
        <v>529</v>
      </c>
      <c r="B279" s="8" t="s">
        <v>523</v>
      </c>
    </row>
    <row r="280" spans="1:2" x14ac:dyDescent="0.2">
      <c r="A280" s="7" t="s">
        <v>530</v>
      </c>
      <c r="B280" s="8" t="s">
        <v>531</v>
      </c>
    </row>
    <row r="281" spans="1:2" x14ac:dyDescent="0.2">
      <c r="A281" s="7" t="s">
        <v>532</v>
      </c>
      <c r="B281" s="8" t="s">
        <v>533</v>
      </c>
    </row>
    <row r="282" spans="1:2" x14ac:dyDescent="0.2">
      <c r="A282" s="7" t="s">
        <v>534</v>
      </c>
      <c r="B282" s="8" t="s">
        <v>535</v>
      </c>
    </row>
    <row r="283" spans="1:2" x14ac:dyDescent="0.2">
      <c r="A283" s="7" t="s">
        <v>536</v>
      </c>
      <c r="B283" s="8" t="s">
        <v>537</v>
      </c>
    </row>
    <row r="284" spans="1:2" x14ac:dyDescent="0.2">
      <c r="A284" s="7" t="s">
        <v>538</v>
      </c>
      <c r="B284" s="8" t="s">
        <v>539</v>
      </c>
    </row>
    <row r="285" spans="1:2" x14ac:dyDescent="0.2">
      <c r="A285" s="7" t="s">
        <v>540</v>
      </c>
      <c r="B285" s="8" t="s">
        <v>541</v>
      </c>
    </row>
    <row r="286" spans="1:2" x14ac:dyDescent="0.2">
      <c r="A286" s="7" t="s">
        <v>542</v>
      </c>
      <c r="B286" s="8" t="s">
        <v>543</v>
      </c>
    </row>
    <row r="287" spans="1:2" x14ac:dyDescent="0.2">
      <c r="A287" s="7" t="s">
        <v>544</v>
      </c>
      <c r="B287" s="8" t="s">
        <v>545</v>
      </c>
    </row>
    <row r="288" spans="1:2" x14ac:dyDescent="0.2">
      <c r="A288" s="7" t="s">
        <v>546</v>
      </c>
      <c r="B288" s="8" t="s">
        <v>547</v>
      </c>
    </row>
    <row r="289" spans="1:2" x14ac:dyDescent="0.2">
      <c r="A289" s="7" t="s">
        <v>548</v>
      </c>
      <c r="B289" s="8" t="s">
        <v>549</v>
      </c>
    </row>
    <row r="290" spans="1:2" x14ac:dyDescent="0.2">
      <c r="A290" s="7" t="s">
        <v>550</v>
      </c>
      <c r="B290" s="8" t="s">
        <v>551</v>
      </c>
    </row>
    <row r="291" spans="1:2" x14ac:dyDescent="0.2">
      <c r="A291" s="7" t="s">
        <v>552</v>
      </c>
      <c r="B291" s="8" t="s">
        <v>553</v>
      </c>
    </row>
    <row r="292" spans="1:2" x14ac:dyDescent="0.2">
      <c r="A292" s="7" t="s">
        <v>554</v>
      </c>
      <c r="B292" s="8" t="s">
        <v>555</v>
      </c>
    </row>
    <row r="293" spans="1:2" x14ac:dyDescent="0.2">
      <c r="A293" s="7" t="s">
        <v>556</v>
      </c>
      <c r="B293" s="8" t="s">
        <v>557</v>
      </c>
    </row>
    <row r="294" spans="1:2" x14ac:dyDescent="0.2">
      <c r="A294" s="7" t="s">
        <v>558</v>
      </c>
      <c r="B294" s="8" t="s">
        <v>559</v>
      </c>
    </row>
    <row r="295" spans="1:2" x14ac:dyDescent="0.2">
      <c r="A295" s="7" t="s">
        <v>560</v>
      </c>
      <c r="B295" s="8" t="s">
        <v>561</v>
      </c>
    </row>
    <row r="296" spans="1:2" x14ac:dyDescent="0.2">
      <c r="A296" s="7" t="s">
        <v>562</v>
      </c>
      <c r="B296" s="8" t="s">
        <v>563</v>
      </c>
    </row>
    <row r="297" spans="1:2" x14ac:dyDescent="0.2">
      <c r="A297" s="7" t="s">
        <v>564</v>
      </c>
      <c r="B297" s="8" t="s">
        <v>565</v>
      </c>
    </row>
    <row r="298" spans="1:2" x14ac:dyDescent="0.2">
      <c r="A298" s="7" t="s">
        <v>566</v>
      </c>
      <c r="B298" s="8" t="s">
        <v>567</v>
      </c>
    </row>
    <row r="299" spans="1:2" x14ac:dyDescent="0.2">
      <c r="A299" s="7" t="s">
        <v>568</v>
      </c>
      <c r="B299" s="8" t="s">
        <v>569</v>
      </c>
    </row>
    <row r="300" spans="1:2" x14ac:dyDescent="0.2">
      <c r="A300" s="7" t="s">
        <v>570</v>
      </c>
      <c r="B300" s="8" t="s">
        <v>571</v>
      </c>
    </row>
    <row r="301" spans="1:2" x14ac:dyDescent="0.2">
      <c r="A301" s="7" t="s">
        <v>572</v>
      </c>
      <c r="B301" s="8" t="s">
        <v>549</v>
      </c>
    </row>
    <row r="302" spans="1:2" x14ac:dyDescent="0.2">
      <c r="A302" s="7" t="s">
        <v>573</v>
      </c>
      <c r="B302" s="8" t="s">
        <v>574</v>
      </c>
    </row>
    <row r="303" spans="1:2" x14ac:dyDescent="0.2">
      <c r="A303" s="7" t="s">
        <v>575</v>
      </c>
      <c r="B303" s="8" t="s">
        <v>576</v>
      </c>
    </row>
    <row r="304" spans="1:2" x14ac:dyDescent="0.2">
      <c r="A304" s="7" t="s">
        <v>577</v>
      </c>
      <c r="B304" s="8" t="s">
        <v>578</v>
      </c>
    </row>
    <row r="305" spans="1:2" x14ac:dyDescent="0.2">
      <c r="A305" s="7" t="s">
        <v>579</v>
      </c>
      <c r="B305" s="8" t="s">
        <v>580</v>
      </c>
    </row>
    <row r="306" spans="1:2" x14ac:dyDescent="0.2">
      <c r="A306" s="7" t="s">
        <v>581</v>
      </c>
      <c r="B306" s="8" t="s">
        <v>582</v>
      </c>
    </row>
    <row r="307" spans="1:2" x14ac:dyDescent="0.2">
      <c r="A307" s="7" t="s">
        <v>583</v>
      </c>
      <c r="B307" s="8" t="s">
        <v>584</v>
      </c>
    </row>
    <row r="308" spans="1:2" x14ac:dyDescent="0.2">
      <c r="A308" s="7" t="s">
        <v>585</v>
      </c>
      <c r="B308" s="8" t="s">
        <v>586</v>
      </c>
    </row>
    <row r="309" spans="1:2" x14ac:dyDescent="0.2">
      <c r="A309" s="7" t="s">
        <v>587</v>
      </c>
      <c r="B309" s="8" t="s">
        <v>588</v>
      </c>
    </row>
    <row r="310" spans="1:2" x14ac:dyDescent="0.2">
      <c r="A310" s="7" t="s">
        <v>589</v>
      </c>
      <c r="B310" s="8" t="s">
        <v>521</v>
      </c>
    </row>
    <row r="311" spans="1:2" x14ac:dyDescent="0.2">
      <c r="A311" s="7" t="s">
        <v>590</v>
      </c>
      <c r="B311" s="8" t="s">
        <v>591</v>
      </c>
    </row>
    <row r="312" spans="1:2" x14ac:dyDescent="0.2">
      <c r="A312" s="7" t="s">
        <v>592</v>
      </c>
      <c r="B312" s="8" t="s">
        <v>593</v>
      </c>
    </row>
    <row r="313" spans="1:2" x14ac:dyDescent="0.2">
      <c r="A313" s="7" t="s">
        <v>594</v>
      </c>
      <c r="B313" s="8" t="s">
        <v>595</v>
      </c>
    </row>
    <row r="314" spans="1:2" x14ac:dyDescent="0.2">
      <c r="A314" s="7" t="s">
        <v>596</v>
      </c>
      <c r="B314" s="8" t="s">
        <v>597</v>
      </c>
    </row>
    <row r="315" spans="1:2" x14ac:dyDescent="0.2">
      <c r="A315" s="7" t="s">
        <v>598</v>
      </c>
      <c r="B315" s="8" t="s">
        <v>599</v>
      </c>
    </row>
    <row r="316" spans="1:2" x14ac:dyDescent="0.2">
      <c r="A316" s="7" t="s">
        <v>600</v>
      </c>
      <c r="B316" s="8" t="s">
        <v>553</v>
      </c>
    </row>
    <row r="317" spans="1:2" x14ac:dyDescent="0.2">
      <c r="A317" s="7" t="s">
        <v>601</v>
      </c>
      <c r="B317" s="8" t="s">
        <v>602</v>
      </c>
    </row>
    <row r="318" spans="1:2" x14ac:dyDescent="0.2">
      <c r="A318" s="7" t="s">
        <v>603</v>
      </c>
      <c r="B318" s="8" t="s">
        <v>604</v>
      </c>
    </row>
    <row r="319" spans="1:2" x14ac:dyDescent="0.2">
      <c r="A319" s="7" t="s">
        <v>605</v>
      </c>
      <c r="B319" s="8" t="s">
        <v>606</v>
      </c>
    </row>
    <row r="320" spans="1:2" x14ac:dyDescent="0.2">
      <c r="A320" s="7" t="s">
        <v>607</v>
      </c>
      <c r="B320" s="8" t="s">
        <v>608</v>
      </c>
    </row>
    <row r="321" spans="1:2" x14ac:dyDescent="0.2">
      <c r="A321" s="7" t="s">
        <v>609</v>
      </c>
      <c r="B321" s="8" t="s">
        <v>610</v>
      </c>
    </row>
    <row r="322" spans="1:2" x14ac:dyDescent="0.2">
      <c r="A322" s="7" t="s">
        <v>611</v>
      </c>
      <c r="B322" s="8" t="s">
        <v>612</v>
      </c>
    </row>
    <row r="323" spans="1:2" x14ac:dyDescent="0.2">
      <c r="A323" s="7" t="s">
        <v>613</v>
      </c>
      <c r="B323" s="8" t="s">
        <v>614</v>
      </c>
    </row>
    <row r="324" spans="1:2" x14ac:dyDescent="0.2">
      <c r="A324" s="7" t="s">
        <v>615</v>
      </c>
      <c r="B324" s="8" t="s">
        <v>616</v>
      </c>
    </row>
    <row r="325" spans="1:2" x14ac:dyDescent="0.2">
      <c r="A325" s="7" t="s">
        <v>617</v>
      </c>
      <c r="B325" s="8" t="s">
        <v>618</v>
      </c>
    </row>
    <row r="326" spans="1:2" x14ac:dyDescent="0.2">
      <c r="A326" s="7" t="s">
        <v>619</v>
      </c>
      <c r="B326" s="8" t="s">
        <v>620</v>
      </c>
    </row>
    <row r="327" spans="1:2" x14ac:dyDescent="0.2">
      <c r="A327" s="7" t="s">
        <v>621</v>
      </c>
      <c r="B327" s="8" t="s">
        <v>543</v>
      </c>
    </row>
    <row r="328" spans="1:2" x14ac:dyDescent="0.2">
      <c r="A328" s="7" t="s">
        <v>622</v>
      </c>
      <c r="B328" s="8" t="s">
        <v>623</v>
      </c>
    </row>
    <row r="329" spans="1:2" x14ac:dyDescent="0.2">
      <c r="A329" s="7" t="s">
        <v>624</v>
      </c>
      <c r="B329" s="8" t="s">
        <v>625</v>
      </c>
    </row>
    <row r="330" spans="1:2" x14ac:dyDescent="0.2">
      <c r="A330" s="7" t="s">
        <v>626</v>
      </c>
      <c r="B330" s="8" t="s">
        <v>494</v>
      </c>
    </row>
    <row r="331" spans="1:2" x14ac:dyDescent="0.2">
      <c r="A331" s="7" t="s">
        <v>627</v>
      </c>
      <c r="B331" s="8" t="s">
        <v>628</v>
      </c>
    </row>
    <row r="332" spans="1:2" x14ac:dyDescent="0.2">
      <c r="A332" s="7" t="s">
        <v>629</v>
      </c>
      <c r="B332" s="8" t="s">
        <v>630</v>
      </c>
    </row>
    <row r="333" spans="1:2" x14ac:dyDescent="0.2">
      <c r="A333" s="7" t="s">
        <v>631</v>
      </c>
      <c r="B333" s="8" t="s">
        <v>632</v>
      </c>
    </row>
    <row r="334" spans="1:2" x14ac:dyDescent="0.2">
      <c r="A334" s="7" t="s">
        <v>633</v>
      </c>
      <c r="B334" s="8" t="s">
        <v>634</v>
      </c>
    </row>
    <row r="335" spans="1:2" x14ac:dyDescent="0.2">
      <c r="A335" s="7" t="s">
        <v>635</v>
      </c>
      <c r="B335" s="8" t="s">
        <v>636</v>
      </c>
    </row>
    <row r="336" spans="1:2" x14ac:dyDescent="0.2">
      <c r="A336" s="7" t="s">
        <v>637</v>
      </c>
      <c r="B336" s="8" t="s">
        <v>638</v>
      </c>
    </row>
    <row r="337" spans="1:2" x14ac:dyDescent="0.2">
      <c r="A337" s="7" t="s">
        <v>639</v>
      </c>
      <c r="B337" s="8" t="s">
        <v>640</v>
      </c>
    </row>
    <row r="338" spans="1:2" x14ac:dyDescent="0.2">
      <c r="A338" s="7" t="s">
        <v>641</v>
      </c>
      <c r="B338" s="8" t="s">
        <v>642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topLeftCell="A163" workbookViewId="0">
      <selection activeCell="E187" sqref="E187"/>
    </sheetView>
  </sheetViews>
  <sheetFormatPr defaultRowHeight="14.25" x14ac:dyDescent="0.2"/>
  <cols>
    <col min="1" max="1" width="43.25" customWidth="1"/>
    <col min="4" max="4" width="13" customWidth="1"/>
    <col min="5" max="5" width="13.875" customWidth="1"/>
    <col min="7" max="7" width="37.25" customWidth="1"/>
  </cols>
  <sheetData>
    <row r="1" spans="1:7" x14ac:dyDescent="0.2">
      <c r="A1" s="1" t="s">
        <v>643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4" t="s">
        <v>644</v>
      </c>
    </row>
    <row r="2" spans="1:7" x14ac:dyDescent="0.15">
      <c r="A2" s="9" t="s">
        <v>645</v>
      </c>
      <c r="B2" s="10" t="s">
        <v>646</v>
      </c>
      <c r="C2" s="9" t="str">
        <f>IF(E2&gt;0,"贷","借")</f>
        <v>借</v>
      </c>
      <c r="D2" s="11">
        <v>794041.64</v>
      </c>
      <c r="E2" s="11">
        <v>0</v>
      </c>
      <c r="F2" s="3"/>
      <c r="G2" s="12" t="str">
        <f>IF(B2="","",VLOOKUP(B2,Sheet2!A:B,2,FALSE))</f>
        <v>尚润水务环保有限公司</v>
      </c>
    </row>
    <row r="3" spans="1:7" x14ac:dyDescent="0.15">
      <c r="A3" s="9" t="s">
        <v>647</v>
      </c>
      <c r="B3" s="10" t="s">
        <v>15</v>
      </c>
      <c r="C3" s="9" t="s">
        <v>648</v>
      </c>
      <c r="D3" s="11">
        <v>0</v>
      </c>
      <c r="E3" s="11">
        <v>794041.64</v>
      </c>
      <c r="F3" s="3"/>
      <c r="G3" s="12"/>
    </row>
    <row r="4" spans="1:7" x14ac:dyDescent="0.15">
      <c r="A4" s="9"/>
      <c r="B4" s="10"/>
      <c r="C4" s="9"/>
      <c r="D4" s="11"/>
      <c r="E4" s="11"/>
      <c r="F4" s="3"/>
      <c r="G4" s="12"/>
    </row>
    <row r="5" spans="1:7" x14ac:dyDescent="0.15">
      <c r="A5" s="9" t="s">
        <v>649</v>
      </c>
      <c r="B5" s="10" t="s">
        <v>650</v>
      </c>
      <c r="C5" s="9" t="str">
        <f>IF(E5&gt;0,"贷","借")</f>
        <v>借</v>
      </c>
      <c r="D5" s="11">
        <v>173</v>
      </c>
      <c r="E5" s="11">
        <v>0</v>
      </c>
      <c r="F5" s="3"/>
      <c r="G5" s="12" t="str">
        <f>IF(B5="","",VLOOKUP(B5,Sheet2!A:B,2,FALSE))</f>
        <v>手续费</v>
      </c>
    </row>
    <row r="6" spans="1:7" x14ac:dyDescent="0.15">
      <c r="A6" s="9" t="s">
        <v>649</v>
      </c>
      <c r="B6" s="10" t="s">
        <v>15</v>
      </c>
      <c r="C6" s="9" t="s">
        <v>648</v>
      </c>
      <c r="D6" s="11">
        <v>0</v>
      </c>
      <c r="E6" s="11">
        <v>173</v>
      </c>
      <c r="F6" s="3"/>
      <c r="G6" s="12" t="str">
        <f>IF(B6="","",VLOOKUP(B6,Sheet2!A:B,2,FALSE))</f>
        <v>顺德农商行3665</v>
      </c>
    </row>
    <row r="7" spans="1:7" x14ac:dyDescent="0.15">
      <c r="A7" s="9"/>
      <c r="B7" s="10"/>
      <c r="C7" s="9"/>
      <c r="D7" s="11"/>
      <c r="E7" s="11"/>
      <c r="F7" s="3"/>
      <c r="G7" s="12" t="str">
        <f>IF(B7="","",VLOOKUP(B7,Sheet2!A:B,2,FALSE))</f>
        <v/>
      </c>
    </row>
    <row r="8" spans="1:7" x14ac:dyDescent="0.15">
      <c r="A8" s="9" t="s">
        <v>651</v>
      </c>
      <c r="B8" s="10" t="s">
        <v>15</v>
      </c>
      <c r="C8" s="9" t="str">
        <f>IF(E8&gt;0,"贷","借")</f>
        <v>借</v>
      </c>
      <c r="D8" s="11">
        <v>1000000</v>
      </c>
      <c r="E8" s="11">
        <v>0</v>
      </c>
      <c r="F8" s="3"/>
      <c r="G8" s="12" t="str">
        <f>IF(B8="","",VLOOKUP(B8,Sheet2!A:B,2,FALSE))</f>
        <v>顺德农商行3665</v>
      </c>
    </row>
    <row r="9" spans="1:7" x14ac:dyDescent="0.15">
      <c r="A9" s="9" t="s">
        <v>652</v>
      </c>
      <c r="B9" s="10" t="s">
        <v>653</v>
      </c>
      <c r="C9" s="9" t="str">
        <f>IF(E9&gt;0,"贷","借")</f>
        <v>贷</v>
      </c>
      <c r="D9" s="11">
        <v>0</v>
      </c>
      <c r="E9" s="11">
        <f>D8</f>
        <v>1000000</v>
      </c>
      <c r="F9" s="3"/>
      <c r="G9" s="12"/>
    </row>
    <row r="10" spans="1:7" x14ac:dyDescent="0.15">
      <c r="A10" s="9"/>
      <c r="B10" s="10"/>
      <c r="C10" s="9"/>
      <c r="D10" s="11"/>
      <c r="E10" s="11"/>
      <c r="F10" s="3"/>
      <c r="G10" s="12"/>
    </row>
    <row r="11" spans="1:7" x14ac:dyDescent="0.15">
      <c r="A11" s="9" t="s">
        <v>654</v>
      </c>
      <c r="B11" s="10" t="s">
        <v>15</v>
      </c>
      <c r="C11" s="9" t="str">
        <f>IF(E11&gt;0,"贷","借")</f>
        <v>借</v>
      </c>
      <c r="D11" s="11">
        <v>650000</v>
      </c>
      <c r="E11" s="11">
        <v>0</v>
      </c>
      <c r="F11" s="3"/>
      <c r="G11" s="12" t="str">
        <f>IF(B11="","",VLOOKUP(B11,Sheet2!A:B,2,FALSE))</f>
        <v>顺德农商行3665</v>
      </c>
    </row>
    <row r="12" spans="1:7" x14ac:dyDescent="0.15">
      <c r="A12" s="9" t="s">
        <v>655</v>
      </c>
      <c r="B12" s="10" t="s">
        <v>656</v>
      </c>
      <c r="C12" s="9" t="s">
        <v>657</v>
      </c>
      <c r="D12" s="11">
        <v>0</v>
      </c>
      <c r="E12" s="11">
        <f>D11</f>
        <v>650000</v>
      </c>
      <c r="F12" s="3"/>
      <c r="G12" s="12" t="str">
        <f>IF(B12="","",VLOOKUP(B12,Sheet2!A:B,2,FALSE))</f>
        <v>佛山市顺德区南羿物业管理有限公司</v>
      </c>
    </row>
    <row r="13" spans="1:7" x14ac:dyDescent="0.15">
      <c r="A13" s="9"/>
      <c r="B13" s="10"/>
      <c r="C13" s="9"/>
      <c r="D13" s="11"/>
      <c r="E13" s="11"/>
      <c r="F13" s="3"/>
      <c r="G13" s="12" t="str">
        <f>IF(B13="","",VLOOKUP(B13,Sheet2!A:B,2,FALSE))</f>
        <v/>
      </c>
    </row>
    <row r="14" spans="1:7" x14ac:dyDescent="0.15">
      <c r="A14" s="9" t="s">
        <v>658</v>
      </c>
      <c r="B14" s="10" t="s">
        <v>15</v>
      </c>
      <c r="C14" s="9" t="str">
        <f>IF(E14&gt;0,"贷","借")</f>
        <v>借</v>
      </c>
      <c r="D14" s="11">
        <v>200000</v>
      </c>
      <c r="E14" s="11">
        <v>0</v>
      </c>
      <c r="F14" s="3"/>
      <c r="G14" s="12" t="str">
        <f>IF(B14="","",VLOOKUP(B14,Sheet2!A:B,2,FALSE))</f>
        <v>顺德农商行3665</v>
      </c>
    </row>
    <row r="15" spans="1:7" x14ac:dyDescent="0.15">
      <c r="A15" s="9" t="s">
        <v>659</v>
      </c>
      <c r="B15" s="10" t="s">
        <v>660</v>
      </c>
      <c r="C15" s="9" t="s">
        <v>661</v>
      </c>
      <c r="D15" s="11">
        <v>0</v>
      </c>
      <c r="E15" s="11">
        <f>D14</f>
        <v>200000</v>
      </c>
      <c r="F15" s="3"/>
      <c r="G15" s="12" t="str">
        <f>IF(B15="","",VLOOKUP(B15,Sheet2!A:B,2,FALSE))</f>
        <v>德茵家用电器有限公司</v>
      </c>
    </row>
    <row r="16" spans="1:7" x14ac:dyDescent="0.15">
      <c r="A16" s="9"/>
      <c r="B16" s="10"/>
      <c r="C16" s="9"/>
      <c r="D16" s="11"/>
      <c r="E16" s="11"/>
      <c r="F16" s="3"/>
      <c r="G16" s="12"/>
    </row>
    <row r="17" spans="1:7" x14ac:dyDescent="0.15">
      <c r="A17" s="9" t="s">
        <v>662</v>
      </c>
      <c r="B17" s="10" t="s">
        <v>15</v>
      </c>
      <c r="C17" s="9" t="str">
        <f>IF(E17&gt;0,"贷","借")</f>
        <v>借</v>
      </c>
      <c r="D17" s="11">
        <v>1100000</v>
      </c>
      <c r="E17" s="11">
        <v>0</v>
      </c>
      <c r="F17" s="3"/>
      <c r="G17" s="12" t="str">
        <f>IF(B17="","",VLOOKUP(B17,Sheet2!A:B,2,FALSE))</f>
        <v>顺德农商行3665</v>
      </c>
    </row>
    <row r="18" spans="1:7" x14ac:dyDescent="0.15">
      <c r="A18" s="9" t="s">
        <v>662</v>
      </c>
      <c r="B18" s="10" t="s">
        <v>663</v>
      </c>
      <c r="C18" s="9" t="str">
        <f>IF(E18&gt;0,"贷","借")</f>
        <v>贷</v>
      </c>
      <c r="D18" s="11">
        <v>0</v>
      </c>
      <c r="E18" s="11">
        <f>D17</f>
        <v>1100000</v>
      </c>
      <c r="F18" s="3"/>
      <c r="G18" s="12" t="str">
        <f>IF(B18="","",VLOOKUP(B18,Sheet2!A:B,2,FALSE))</f>
        <v>农商行乐从支行26228户</v>
      </c>
    </row>
    <row r="19" spans="1:7" x14ac:dyDescent="0.15">
      <c r="A19" s="9"/>
      <c r="B19" s="10"/>
      <c r="C19" s="9"/>
      <c r="D19" s="11"/>
      <c r="E19" s="11"/>
      <c r="F19" s="3"/>
      <c r="G19" s="12"/>
    </row>
    <row r="20" spans="1:7" x14ac:dyDescent="0.15">
      <c r="A20" s="9" t="s">
        <v>664</v>
      </c>
      <c r="B20" s="10" t="s">
        <v>665</v>
      </c>
      <c r="C20" s="9" t="s">
        <v>666</v>
      </c>
      <c r="D20" s="11">
        <f>E21</f>
        <v>4050000</v>
      </c>
      <c r="E20" s="11">
        <v>0</v>
      </c>
      <c r="F20" s="3"/>
      <c r="G20" s="12"/>
    </row>
    <row r="21" spans="1:7" x14ac:dyDescent="0.15">
      <c r="A21" s="9" t="s">
        <v>664</v>
      </c>
      <c r="B21" s="10" t="s">
        <v>15</v>
      </c>
      <c r="C21" s="9" t="str">
        <f>IF(E21&gt;0,"贷","借")</f>
        <v>贷</v>
      </c>
      <c r="D21" s="11">
        <v>0</v>
      </c>
      <c r="E21" s="11">
        <v>4050000</v>
      </c>
      <c r="F21" s="3"/>
      <c r="G21" s="12" t="str">
        <f>IF(B21="","",VLOOKUP(B21,Sheet2!A:B,2,FALSE))</f>
        <v>顺德农商行3665</v>
      </c>
    </row>
    <row r="22" spans="1:7" x14ac:dyDescent="0.15">
      <c r="A22" s="9"/>
      <c r="B22" s="10"/>
      <c r="C22" s="9"/>
      <c r="D22" s="11"/>
      <c r="E22" s="11"/>
      <c r="F22" s="3"/>
      <c r="G22" s="12"/>
    </row>
    <row r="23" spans="1:7" x14ac:dyDescent="0.15">
      <c r="A23" s="9" t="s">
        <v>667</v>
      </c>
      <c r="B23" s="10" t="s">
        <v>15</v>
      </c>
      <c r="C23" s="9" t="str">
        <f>IF(E23&gt;0,"贷","借")</f>
        <v>借</v>
      </c>
      <c r="D23" s="11">
        <v>4050000</v>
      </c>
      <c r="E23" s="11">
        <v>0</v>
      </c>
      <c r="F23" s="3"/>
      <c r="G23" s="12" t="str">
        <f>IF(B23="","",VLOOKUP(B23,Sheet2!A:B,2,FALSE))</f>
        <v>顺德农商行3665</v>
      </c>
    </row>
    <row r="24" spans="1:7" x14ac:dyDescent="0.15">
      <c r="A24" s="9" t="s">
        <v>667</v>
      </c>
      <c r="B24" s="10" t="s">
        <v>668</v>
      </c>
      <c r="C24" s="9" t="str">
        <f>IF(E24&gt;0,"贷","借")</f>
        <v>贷</v>
      </c>
      <c r="D24" s="11">
        <v>0</v>
      </c>
      <c r="E24" s="11">
        <f>D23</f>
        <v>4050000</v>
      </c>
      <c r="F24" s="3"/>
      <c r="G24" s="12" t="e">
        <f>IF(B24="","",VLOOKUP(B24,Sheet2!A:B,2,FALSE))</f>
        <v>#N/A</v>
      </c>
    </row>
    <row r="25" spans="1:7" x14ac:dyDescent="0.15">
      <c r="A25" s="9"/>
      <c r="B25" s="10"/>
      <c r="C25" s="9"/>
      <c r="D25" s="11"/>
      <c r="E25" s="11"/>
      <c r="F25" s="3"/>
      <c r="G25" s="12" t="str">
        <f>IF(B25="","",VLOOKUP(B25,Sheet2!A:B,2,FALSE))</f>
        <v/>
      </c>
    </row>
    <row r="26" spans="1:7" x14ac:dyDescent="0.15">
      <c r="A26" s="9" t="s">
        <v>669</v>
      </c>
      <c r="B26" s="10" t="s">
        <v>447</v>
      </c>
      <c r="C26" s="9" t="str">
        <f>IF(E26&gt;0,"贷","借")</f>
        <v>借</v>
      </c>
      <c r="D26" s="11">
        <f>E27</f>
        <v>1000000</v>
      </c>
      <c r="E26" s="11">
        <v>0</v>
      </c>
      <c r="F26" s="3"/>
      <c r="G26" s="12" t="str">
        <f>IF(B26="","",VLOOKUP(B26,Sheet2!A:B,2,FALSE))</f>
        <v>南昆市政工程公司</v>
      </c>
    </row>
    <row r="27" spans="1:7" x14ac:dyDescent="0.15">
      <c r="A27" s="9" t="s">
        <v>669</v>
      </c>
      <c r="B27" s="10" t="s">
        <v>15</v>
      </c>
      <c r="C27" s="9" t="str">
        <f>IF(E27&gt;0,"贷","借")</f>
        <v>贷</v>
      </c>
      <c r="D27" s="11">
        <v>0</v>
      </c>
      <c r="E27" s="11">
        <v>1000000</v>
      </c>
      <c r="F27" s="3"/>
      <c r="G27" s="12" t="str">
        <f>IF(B27="","",VLOOKUP(B27,Sheet2!A:B,2,FALSE))</f>
        <v>顺德农商行3665</v>
      </c>
    </row>
    <row r="28" spans="1:7" x14ac:dyDescent="0.15">
      <c r="A28" s="9"/>
      <c r="B28" s="10"/>
      <c r="C28" s="9"/>
      <c r="D28" s="11"/>
      <c r="E28" s="11"/>
      <c r="F28" s="3"/>
      <c r="G28" s="12" t="str">
        <f>IF(B28="","",VLOOKUP(B28,Sheet2!A:B,2,FALSE))</f>
        <v/>
      </c>
    </row>
    <row r="29" spans="1:7" ht="13.5" customHeight="1" x14ac:dyDescent="0.15">
      <c r="A29" s="9" t="s">
        <v>670</v>
      </c>
      <c r="B29" s="10" t="s">
        <v>671</v>
      </c>
      <c r="C29" s="9" t="str">
        <f>IF(E29&gt;0,"贷","借")</f>
        <v>借</v>
      </c>
      <c r="D29" s="11">
        <f>E30</f>
        <v>650000</v>
      </c>
      <c r="E29" s="11">
        <v>0</v>
      </c>
      <c r="F29" s="3"/>
      <c r="G29" s="12" t="str">
        <f>IF(B29="","",VLOOKUP(B29,Sheet2!A:B,2,FALSE))</f>
        <v>佛山市顺德区南羿物业管理有限公司</v>
      </c>
    </row>
    <row r="30" spans="1:7" ht="13.5" customHeight="1" x14ac:dyDescent="0.15">
      <c r="A30" s="9" t="s">
        <v>670</v>
      </c>
      <c r="B30" s="10" t="s">
        <v>15</v>
      </c>
      <c r="C30" s="9" t="str">
        <f>IF(E30&gt;0,"贷","借")</f>
        <v>贷</v>
      </c>
      <c r="D30" s="11">
        <v>0</v>
      </c>
      <c r="E30" s="11">
        <v>650000</v>
      </c>
      <c r="F30" s="3"/>
      <c r="G30" s="12" t="str">
        <f>IF(B30="","",VLOOKUP(B30,Sheet2!A:B,2,FALSE))</f>
        <v>顺德农商行3665</v>
      </c>
    </row>
    <row r="31" spans="1:7" ht="13.5" customHeight="1" x14ac:dyDescent="0.15">
      <c r="A31" s="9"/>
      <c r="B31" s="10"/>
      <c r="C31" s="9"/>
      <c r="D31" s="11"/>
      <c r="E31" s="11"/>
      <c r="F31" s="3"/>
      <c r="G31" s="12" t="str">
        <f>IF(B31="","",VLOOKUP(B31,Sheet2!A:B,2,FALSE))</f>
        <v/>
      </c>
    </row>
    <row r="32" spans="1:7" ht="13.5" customHeight="1" x14ac:dyDescent="0.15">
      <c r="A32" s="9" t="s">
        <v>672</v>
      </c>
      <c r="B32" s="10" t="s">
        <v>486</v>
      </c>
      <c r="C32" s="9" t="str">
        <f>IF(E32&gt;0,"贷","借")</f>
        <v>借</v>
      </c>
      <c r="D32" s="11">
        <f>E33</f>
        <v>80000</v>
      </c>
      <c r="E32" s="11">
        <v>0</v>
      </c>
      <c r="F32" s="3"/>
      <c r="G32" s="12" t="str">
        <f>IF(B32="","",VLOOKUP(B32,Sheet2!A:B,2,FALSE))</f>
        <v>佛山市南信建筑劳务有限公司</v>
      </c>
    </row>
    <row r="33" spans="1:7" ht="13.5" customHeight="1" x14ac:dyDescent="0.15">
      <c r="A33" s="9" t="s">
        <v>672</v>
      </c>
      <c r="B33" s="10" t="s">
        <v>15</v>
      </c>
      <c r="C33" s="9" t="str">
        <f>IF(E33&gt;0,"贷","借")</f>
        <v>贷</v>
      </c>
      <c r="D33" s="11">
        <v>0</v>
      </c>
      <c r="E33" s="11">
        <v>80000</v>
      </c>
      <c r="F33" s="3"/>
      <c r="G33" s="12" t="str">
        <f>IF(B33="","",VLOOKUP(B33,Sheet2!A:B,2,FALSE))</f>
        <v>顺德农商行3665</v>
      </c>
    </row>
    <row r="34" spans="1:7" x14ac:dyDescent="0.15">
      <c r="A34" s="9"/>
      <c r="B34" s="10"/>
      <c r="C34" s="9"/>
      <c r="D34" s="11"/>
      <c r="E34" s="11"/>
      <c r="F34" s="3"/>
      <c r="G34" s="12" t="str">
        <f>IF(B34="","",VLOOKUP(B34,Sheet2!A:B,2,FALSE))</f>
        <v/>
      </c>
    </row>
    <row r="35" spans="1:7" x14ac:dyDescent="0.15">
      <c r="A35" s="9" t="s">
        <v>673</v>
      </c>
      <c r="B35" s="10" t="s">
        <v>674</v>
      </c>
      <c r="C35" s="9" t="s">
        <v>666</v>
      </c>
      <c r="D35" s="11">
        <f>E36</f>
        <v>700000</v>
      </c>
      <c r="E35" s="11">
        <v>0</v>
      </c>
      <c r="F35" s="3"/>
      <c r="G35" s="12" t="str">
        <f>IF(B35="","",VLOOKUP(B35,Sheet2!A:B,2,FALSE))</f>
        <v>佛山市南信建筑劳务有限公司</v>
      </c>
    </row>
    <row r="36" spans="1:7" x14ac:dyDescent="0.15">
      <c r="A36" s="9" t="s">
        <v>673</v>
      </c>
      <c r="B36" s="10" t="s">
        <v>15</v>
      </c>
      <c r="C36" s="9" t="str">
        <f>IF(E36&gt;0,"贷","借")</f>
        <v>贷</v>
      </c>
      <c r="D36" s="11">
        <v>0</v>
      </c>
      <c r="E36" s="11">
        <v>700000</v>
      </c>
      <c r="F36" s="3"/>
      <c r="G36" s="12" t="str">
        <f>IF(B36="","",VLOOKUP(B36,Sheet2!A:B,2,FALSE))</f>
        <v>顺德农商行3665</v>
      </c>
    </row>
    <row r="37" spans="1:7" x14ac:dyDescent="0.15">
      <c r="A37" s="9"/>
      <c r="B37" s="10"/>
      <c r="C37" s="9"/>
      <c r="D37" s="11"/>
      <c r="E37" s="11"/>
      <c r="F37" s="3"/>
      <c r="G37" s="12" t="str">
        <f>IF(B37="","",VLOOKUP(B37,Sheet2!A:B,2,FALSE))</f>
        <v/>
      </c>
    </row>
    <row r="38" spans="1:7" x14ac:dyDescent="0.15">
      <c r="A38" s="9" t="s">
        <v>675</v>
      </c>
      <c r="B38" s="10" t="s">
        <v>676</v>
      </c>
      <c r="C38" s="9" t="str">
        <f>IF(E38&gt;0,"贷","借")</f>
        <v>借</v>
      </c>
      <c r="D38" s="11">
        <f>E39</f>
        <v>1500000</v>
      </c>
      <c r="E38" s="11">
        <v>0</v>
      </c>
      <c r="F38" s="3"/>
      <c r="G38" s="12" t="str">
        <f>IF(B38="","",VLOOKUP(B38,Sheet2!A:B,2,FALSE))</f>
        <v>德茵家用电器有限公司</v>
      </c>
    </row>
    <row r="39" spans="1:7" x14ac:dyDescent="0.15">
      <c r="A39" s="9" t="s">
        <v>675</v>
      </c>
      <c r="B39" s="10" t="s">
        <v>15</v>
      </c>
      <c r="C39" s="9" t="str">
        <f>IF(E39&gt;0,"贷","借")</f>
        <v>贷</v>
      </c>
      <c r="D39" s="11">
        <v>0</v>
      </c>
      <c r="E39" s="11">
        <v>1500000</v>
      </c>
      <c r="F39" s="3"/>
      <c r="G39" s="12" t="str">
        <f>IF(B39="","",VLOOKUP(B39,Sheet2!A:B,2,FALSE))</f>
        <v>顺德农商行3665</v>
      </c>
    </row>
    <row r="41" spans="1:7" x14ac:dyDescent="0.15">
      <c r="A41" s="9" t="s">
        <v>677</v>
      </c>
      <c r="B41" s="10" t="s">
        <v>678</v>
      </c>
      <c r="C41" s="9" t="str">
        <f>IF(E41&gt;0,"贷","借")</f>
        <v>借</v>
      </c>
      <c r="D41" s="11">
        <f>E42</f>
        <v>12762.4</v>
      </c>
      <c r="E41" s="11">
        <v>0</v>
      </c>
      <c r="F41" s="3"/>
      <c r="G41" s="12" t="str">
        <f>IF(B41="","",VLOOKUP(B41,Sheet2!A:B,2,FALSE))</f>
        <v>佛山市顺德区图喆商贸有限公司</v>
      </c>
    </row>
    <row r="42" spans="1:7" x14ac:dyDescent="0.15">
      <c r="A42" s="9" t="s">
        <v>677</v>
      </c>
      <c r="B42" s="10" t="s">
        <v>15</v>
      </c>
      <c r="C42" s="9" t="str">
        <f>IF(E42&gt;0,"贷","借")</f>
        <v>贷</v>
      </c>
      <c r="D42" s="11">
        <v>0</v>
      </c>
      <c r="E42" s="11">
        <v>12762.4</v>
      </c>
      <c r="F42" s="3"/>
      <c r="G42" s="12" t="str">
        <f>IF(B42="","",VLOOKUP(B42,Sheet2!A:B,2,FALSE))</f>
        <v>顺德农商行3665</v>
      </c>
    </row>
    <row r="43" spans="1:7" x14ac:dyDescent="0.15">
      <c r="A43" s="9"/>
      <c r="B43" s="10"/>
      <c r="C43" s="9"/>
      <c r="D43" s="11"/>
      <c r="E43" s="11"/>
      <c r="F43" s="3"/>
      <c r="G43" s="12" t="str">
        <f>IF(B43="","",VLOOKUP(B43,Sheet2!A:B,2,FALSE))</f>
        <v/>
      </c>
    </row>
    <row r="44" spans="1:7" x14ac:dyDescent="0.15">
      <c r="A44" s="9" t="s">
        <v>679</v>
      </c>
      <c r="B44" s="13" t="s">
        <v>15</v>
      </c>
      <c r="C44" s="9" t="str">
        <f>IF(E44&gt;0,"贷","借")</f>
        <v>借</v>
      </c>
      <c r="D44" s="11">
        <v>3000000</v>
      </c>
      <c r="E44" s="11">
        <v>0</v>
      </c>
      <c r="F44" s="3"/>
      <c r="G44" s="12" t="str">
        <f>IF(B44="","",VLOOKUP(B44,Sheet2!A:B,2,FALSE))</f>
        <v>顺德农商行3665</v>
      </c>
    </row>
    <row r="45" spans="1:7" x14ac:dyDescent="0.15">
      <c r="A45" s="9" t="s">
        <v>679</v>
      </c>
      <c r="B45" s="13" t="s">
        <v>680</v>
      </c>
      <c r="C45" s="9" t="str">
        <f>IF(E45&gt;0,"贷","借")</f>
        <v>贷</v>
      </c>
      <c r="D45" s="11"/>
      <c r="E45" s="11">
        <f>D44</f>
        <v>3000000</v>
      </c>
      <c r="F45" s="3"/>
      <c r="G45" s="12" t="str">
        <f>IF(B45="","",VLOOKUP(B45,Sheet2!A:B,2,FALSE))</f>
        <v>佛山市顺德区南鑫环保水务有限公司</v>
      </c>
    </row>
    <row r="46" spans="1:7" x14ac:dyDescent="0.15">
      <c r="A46" s="9"/>
      <c r="B46" s="13"/>
      <c r="C46" s="9"/>
      <c r="D46" s="11"/>
      <c r="E46" s="11"/>
      <c r="F46" s="3"/>
      <c r="G46" s="12" t="str">
        <f>IF(B46="","",VLOOKUP(B46,Sheet2!A:B,2,FALSE))</f>
        <v/>
      </c>
    </row>
    <row r="47" spans="1:7" x14ac:dyDescent="0.15">
      <c r="A47" s="9" t="s">
        <v>681</v>
      </c>
      <c r="B47" s="10" t="s">
        <v>15</v>
      </c>
      <c r="C47" s="9" t="str">
        <f>IF(E47&gt;0,"贷","借")</f>
        <v>借</v>
      </c>
      <c r="D47" s="11">
        <v>500000</v>
      </c>
      <c r="E47" s="11">
        <v>0</v>
      </c>
      <c r="F47" s="3"/>
      <c r="G47" s="12" t="str">
        <f>IF(B47="","",VLOOKUP(B47,Sheet2!A:B,2,FALSE))</f>
        <v>顺德农商行3665</v>
      </c>
    </row>
    <row r="48" spans="1:7" x14ac:dyDescent="0.15">
      <c r="A48" s="9" t="s">
        <v>682</v>
      </c>
      <c r="B48" s="10" t="s">
        <v>30</v>
      </c>
      <c r="C48" s="9" t="str">
        <f>IF(E48&gt;0,"贷","借")</f>
        <v>贷</v>
      </c>
      <c r="D48" s="11">
        <v>0</v>
      </c>
      <c r="E48" s="11">
        <f>D47</f>
        <v>500000</v>
      </c>
      <c r="F48" s="3"/>
      <c r="G48" s="12" t="str">
        <f>IF(B48="","",VLOOKUP(B48,Sheet2!A:B,2,FALSE))</f>
        <v>农商行乐从支行26228户</v>
      </c>
    </row>
    <row r="49" spans="1:7" x14ac:dyDescent="0.15">
      <c r="A49" s="9"/>
      <c r="B49" s="10"/>
      <c r="C49" s="9"/>
      <c r="D49" s="11"/>
      <c r="E49" s="11"/>
      <c r="F49" s="3"/>
      <c r="G49" s="12" t="str">
        <f>IF(B49="","",VLOOKUP(B49,Sheet2!A:B,2,FALSE))</f>
        <v/>
      </c>
    </row>
    <row r="50" spans="1:7" x14ac:dyDescent="0.15">
      <c r="A50" s="9" t="s">
        <v>683</v>
      </c>
      <c r="B50" s="10" t="s">
        <v>130</v>
      </c>
      <c r="C50" s="9" t="str">
        <f>IF(E50&gt;0,"贷","借")</f>
        <v>借</v>
      </c>
      <c r="D50" s="11">
        <f>E51</f>
        <v>3500000</v>
      </c>
      <c r="E50" s="11">
        <v>0</v>
      </c>
      <c r="F50" s="3"/>
      <c r="G50" s="12" t="str">
        <f>IF(B50="","",VLOOKUP(B50,Sheet2!A:B,2,FALSE))</f>
        <v>佛山市顺德区海伦宝电器有限公司</v>
      </c>
    </row>
    <row r="51" spans="1:7" x14ac:dyDescent="0.15">
      <c r="A51" s="9" t="s">
        <v>684</v>
      </c>
      <c r="B51" s="10" t="s">
        <v>15</v>
      </c>
      <c r="C51" s="9" t="str">
        <f>IF(E51&gt;0,"贷","借")</f>
        <v>贷</v>
      </c>
      <c r="D51" s="11">
        <v>0</v>
      </c>
      <c r="E51" s="11">
        <v>3500000</v>
      </c>
      <c r="F51" s="3"/>
      <c r="G51" s="12" t="str">
        <f>IF(B51="","",VLOOKUP(B51,Sheet2!A:B,2,FALSE))</f>
        <v>顺德农商行3665</v>
      </c>
    </row>
    <row r="52" spans="1:7" x14ac:dyDescent="0.15">
      <c r="A52" s="9"/>
      <c r="B52" s="10"/>
      <c r="C52" s="9"/>
      <c r="D52" s="11"/>
      <c r="E52" s="11"/>
      <c r="F52" s="3"/>
      <c r="G52" s="12" t="str">
        <f>IF(B52="","",VLOOKUP(B52,Sheet2!A:B,2,FALSE))</f>
        <v/>
      </c>
    </row>
    <row r="53" spans="1:7" x14ac:dyDescent="0.15">
      <c r="A53" s="9" t="s">
        <v>681</v>
      </c>
      <c r="B53" s="10" t="s">
        <v>15</v>
      </c>
      <c r="C53" s="9" t="str">
        <f>IF(E53&gt;0,"贷","借")</f>
        <v>借</v>
      </c>
      <c r="D53" s="11">
        <v>800000</v>
      </c>
      <c r="E53" s="11">
        <v>0</v>
      </c>
      <c r="F53" s="3"/>
      <c r="G53" s="12" t="str">
        <f>IF(B53="","",VLOOKUP(B53,Sheet2!A:B,2,FALSE))</f>
        <v>顺德农商行3665</v>
      </c>
    </row>
    <row r="54" spans="1:7" x14ac:dyDescent="0.15">
      <c r="A54" s="9" t="s">
        <v>685</v>
      </c>
      <c r="B54" s="10" t="s">
        <v>686</v>
      </c>
      <c r="C54" s="9" t="str">
        <f>IF(E54&gt;0,"贷","借")</f>
        <v>贷</v>
      </c>
      <c r="D54" s="11"/>
      <c r="E54" s="11">
        <f>D53</f>
        <v>800000</v>
      </c>
      <c r="F54" s="3"/>
      <c r="G54" s="12" t="str">
        <f>IF(B54="","",VLOOKUP(B54,Sheet2!A:B,2,FALSE))</f>
        <v>农商行乐从支行26228户</v>
      </c>
    </row>
    <row r="55" spans="1:7" x14ac:dyDescent="0.15">
      <c r="A55" s="9"/>
      <c r="B55" s="10"/>
      <c r="C55" s="9"/>
      <c r="D55" s="11"/>
      <c r="E55" s="11"/>
      <c r="F55" s="3"/>
      <c r="G55" s="12" t="str">
        <f>IF(B55="","",VLOOKUP(B55,Sheet2!A:B,2,FALSE))</f>
        <v/>
      </c>
    </row>
    <row r="56" spans="1:7" x14ac:dyDescent="0.15">
      <c r="A56" s="9" t="s">
        <v>687</v>
      </c>
      <c r="B56" s="10" t="s">
        <v>688</v>
      </c>
      <c r="C56" s="9" t="str">
        <f>IF(E56&gt;0,"贷","借")</f>
        <v>借</v>
      </c>
      <c r="D56" s="11">
        <f>E57</f>
        <v>900000</v>
      </c>
      <c r="E56" s="11">
        <v>0</v>
      </c>
      <c r="F56" s="3"/>
      <c r="G56" s="12" t="str">
        <f>IF(B56="","",VLOOKUP(B56,Sheet2!A:B,2,FALSE))</f>
        <v>佛山市顺德区海伦宝电器有限公司</v>
      </c>
    </row>
    <row r="57" spans="1:7" x14ac:dyDescent="0.15">
      <c r="A57" s="9" t="s">
        <v>687</v>
      </c>
      <c r="B57" s="10" t="s">
        <v>15</v>
      </c>
      <c r="C57" s="9" t="str">
        <f>IF(E57&gt;0,"贷","借")</f>
        <v>贷</v>
      </c>
      <c r="D57" s="11">
        <v>0</v>
      </c>
      <c r="E57" s="11">
        <v>900000</v>
      </c>
      <c r="F57" s="3"/>
      <c r="G57" s="12" t="str">
        <f>IF(B57="","",VLOOKUP(B57,Sheet2!A:B,2,FALSE))</f>
        <v>顺德农商行3665</v>
      </c>
    </row>
    <row r="58" spans="1:7" x14ac:dyDescent="0.15">
      <c r="A58" s="9"/>
      <c r="B58" s="10"/>
      <c r="C58" s="9"/>
      <c r="D58" s="11"/>
      <c r="E58" s="11"/>
      <c r="F58" s="3"/>
      <c r="G58" s="12" t="str">
        <f>IF(B58="","",VLOOKUP(B58,Sheet2!A:B,2,FALSE))</f>
        <v/>
      </c>
    </row>
    <row r="59" spans="1:7" x14ac:dyDescent="0.15">
      <c r="A59" s="9" t="s">
        <v>689</v>
      </c>
      <c r="B59" s="10" t="s">
        <v>15</v>
      </c>
      <c r="C59" s="9" t="str">
        <f>IF(E59&gt;0,"贷","借")</f>
        <v>借</v>
      </c>
      <c r="D59" s="11">
        <v>1000000</v>
      </c>
      <c r="E59" s="11">
        <v>0</v>
      </c>
      <c r="F59" s="3"/>
      <c r="G59" s="12" t="str">
        <f>IF(B59="","",VLOOKUP(B59,Sheet2!A:B,2,FALSE))</f>
        <v>顺德农商行3665</v>
      </c>
    </row>
    <row r="60" spans="1:7" x14ac:dyDescent="0.15">
      <c r="A60" s="9" t="s">
        <v>689</v>
      </c>
      <c r="B60" s="10" t="s">
        <v>117</v>
      </c>
      <c r="C60" s="9" t="s">
        <v>648</v>
      </c>
      <c r="D60" s="11">
        <v>0</v>
      </c>
      <c r="E60" s="11">
        <f>D59</f>
        <v>1000000</v>
      </c>
      <c r="F60" s="3"/>
      <c r="G60" s="12" t="str">
        <f>IF(B60="","",VLOOKUP(B60,Sheet2!A:B,2,FALSE))</f>
        <v>佛山市顺德区南鑫环保水务有限公司</v>
      </c>
    </row>
    <row r="61" spans="1:7" x14ac:dyDescent="0.15">
      <c r="A61" s="9"/>
      <c r="B61" s="10"/>
      <c r="C61" s="9"/>
      <c r="D61" s="11"/>
      <c r="E61" s="11"/>
      <c r="F61" s="3"/>
      <c r="G61" s="12" t="str">
        <f>IF(B61="","",VLOOKUP(B61,Sheet2!A:B,2,FALSE))</f>
        <v/>
      </c>
    </row>
    <row r="62" spans="1:7" x14ac:dyDescent="0.15">
      <c r="A62" s="9" t="s">
        <v>690</v>
      </c>
      <c r="B62" s="10" t="s">
        <v>601</v>
      </c>
      <c r="C62" s="9" t="str">
        <f>IF(E62&gt;0,"贷","借")</f>
        <v>借</v>
      </c>
      <c r="D62" s="11">
        <f>E63</f>
        <v>3000</v>
      </c>
      <c r="E62" s="11">
        <v>0</v>
      </c>
      <c r="F62" s="3"/>
      <c r="G62" s="12" t="str">
        <f>IF(B62="","",VLOOKUP(B62,Sheet2!A:B,2,FALSE))</f>
        <v>会议费</v>
      </c>
    </row>
    <row r="63" spans="1:7" x14ac:dyDescent="0.15">
      <c r="A63" s="9" t="s">
        <v>691</v>
      </c>
      <c r="B63" s="10" t="s">
        <v>15</v>
      </c>
      <c r="C63" s="9" t="str">
        <f>IF(E63&gt;0,"贷","借")</f>
        <v>贷</v>
      </c>
      <c r="D63" s="11">
        <v>0</v>
      </c>
      <c r="E63" s="11">
        <v>3000</v>
      </c>
      <c r="F63" s="3"/>
      <c r="G63" s="12" t="str">
        <f>IF(B63="","",VLOOKUP(B63,Sheet2!A:B,2,FALSE))</f>
        <v>顺德农商行3665</v>
      </c>
    </row>
    <row r="64" spans="1:7" x14ac:dyDescent="0.15">
      <c r="A64" s="9"/>
      <c r="B64" s="10"/>
      <c r="C64" s="9"/>
      <c r="D64" s="11"/>
      <c r="E64" s="11"/>
      <c r="F64" s="3"/>
      <c r="G64" s="12" t="str">
        <f>IF(B64="","",VLOOKUP(B64,Sheet2!A:B,2,FALSE))</f>
        <v/>
      </c>
    </row>
    <row r="65" spans="1:7" x14ac:dyDescent="0.15">
      <c r="A65" s="9" t="s">
        <v>692</v>
      </c>
      <c r="B65" s="10" t="s">
        <v>120</v>
      </c>
      <c r="C65" s="9" t="str">
        <f>IF(E65&gt;0,"贷","借")</f>
        <v>借</v>
      </c>
      <c r="D65" s="11">
        <f>E66</f>
        <v>100000</v>
      </c>
      <c r="E65" s="11">
        <v>0</v>
      </c>
      <c r="F65" s="3"/>
      <c r="G65" s="12" t="str">
        <f>IF(B65="","",VLOOKUP(B65,Sheet2!A:B,2,FALSE))</f>
        <v>佛山市高明南业环保水务有限公司</v>
      </c>
    </row>
    <row r="66" spans="1:7" x14ac:dyDescent="0.15">
      <c r="A66" s="9" t="s">
        <v>693</v>
      </c>
      <c r="B66" s="10" t="s">
        <v>15</v>
      </c>
      <c r="C66" s="9" t="str">
        <f>IF(E66&gt;0,"贷","借")</f>
        <v>贷</v>
      </c>
      <c r="D66" s="11">
        <v>0</v>
      </c>
      <c r="E66" s="11">
        <v>100000</v>
      </c>
      <c r="F66" s="3"/>
      <c r="G66" s="12" t="str">
        <f>IF(B66="","",VLOOKUP(B66,Sheet2!A:B,2,FALSE))</f>
        <v>顺德农商行3665</v>
      </c>
    </row>
    <row r="67" spans="1:7" x14ac:dyDescent="0.15">
      <c r="A67" s="9"/>
      <c r="B67" s="10"/>
      <c r="C67" s="9"/>
      <c r="D67" s="11"/>
      <c r="E67" s="11"/>
      <c r="F67" s="3"/>
      <c r="G67" s="12" t="str">
        <f>IF(B67="","",VLOOKUP(B67,Sheet2!A:B,2,FALSE))</f>
        <v/>
      </c>
    </row>
    <row r="68" spans="1:7" x14ac:dyDescent="0.15">
      <c r="A68" s="9" t="s">
        <v>694</v>
      </c>
      <c r="B68" s="10" t="s">
        <v>695</v>
      </c>
      <c r="C68" s="9" t="str">
        <f>IF(E68&gt;0,"贷","借")</f>
        <v>借</v>
      </c>
      <c r="D68" s="11">
        <f>E69</f>
        <v>200000</v>
      </c>
      <c r="E68" s="11">
        <v>0</v>
      </c>
      <c r="F68" s="3"/>
      <c r="G68" s="12" t="str">
        <f>IF(B68="","",VLOOKUP(B68,Sheet2!A:B,2,FALSE))</f>
        <v>佛山市高明南江环保水务有限公司</v>
      </c>
    </row>
    <row r="69" spans="1:7" x14ac:dyDescent="0.15">
      <c r="A69" s="9" t="s">
        <v>696</v>
      </c>
      <c r="B69" s="10" t="s">
        <v>15</v>
      </c>
      <c r="C69" s="9" t="str">
        <f>IF(E69&gt;0,"贷","借")</f>
        <v>贷</v>
      </c>
      <c r="D69" s="11">
        <v>0</v>
      </c>
      <c r="E69" s="11">
        <v>200000</v>
      </c>
      <c r="F69" s="3"/>
      <c r="G69" s="12" t="str">
        <f>IF(B69="","",VLOOKUP(B69,Sheet2!A:B,2,FALSE))</f>
        <v>顺德农商行3665</v>
      </c>
    </row>
    <row r="70" spans="1:7" x14ac:dyDescent="0.15">
      <c r="A70" s="9"/>
      <c r="B70" s="10"/>
      <c r="C70" s="9"/>
      <c r="D70" s="11"/>
      <c r="E70" s="11"/>
      <c r="F70" s="3"/>
      <c r="G70" s="12" t="str">
        <f>IF(B70="","",VLOOKUP(B70,Sheet2!A:B,2,FALSE))</f>
        <v/>
      </c>
    </row>
    <row r="71" spans="1:7" x14ac:dyDescent="0.15">
      <c r="A71" s="9" t="s">
        <v>697</v>
      </c>
      <c r="B71" s="10" t="s">
        <v>698</v>
      </c>
      <c r="C71" s="9" t="str">
        <f>IF(E71&gt;0,"贷","借")</f>
        <v>借</v>
      </c>
      <c r="D71" s="11">
        <f>E72</f>
        <v>600000</v>
      </c>
      <c r="E71" s="11">
        <v>0</v>
      </c>
      <c r="F71" s="3"/>
      <c r="G71" s="12" t="str">
        <f>IF(B71="","",VLOOKUP(B71,Sheet2!A:B,2,FALSE))</f>
        <v>佛山市高明南江环保水务有限公司</v>
      </c>
    </row>
    <row r="72" spans="1:7" x14ac:dyDescent="0.15">
      <c r="A72" s="9" t="s">
        <v>697</v>
      </c>
      <c r="B72" s="10" t="s">
        <v>15</v>
      </c>
      <c r="C72" s="9" t="str">
        <f>IF(E72&gt;0,"贷","借")</f>
        <v>贷</v>
      </c>
      <c r="D72" s="11">
        <v>0</v>
      </c>
      <c r="E72" s="11">
        <v>600000</v>
      </c>
      <c r="F72" s="3"/>
      <c r="G72" s="12" t="str">
        <f>IF(B72="","",VLOOKUP(B72,Sheet2!A:B,2,FALSE))</f>
        <v>顺德农商行3665</v>
      </c>
    </row>
    <row r="73" spans="1:7" x14ac:dyDescent="0.15">
      <c r="A73" s="9"/>
      <c r="B73" s="10"/>
      <c r="C73" s="9"/>
      <c r="D73" s="11"/>
      <c r="E73" s="11"/>
      <c r="F73" s="3"/>
      <c r="G73" s="12" t="str">
        <f>IF(B73="","",VLOOKUP(B73,Sheet2!A:B,2,FALSE))</f>
        <v/>
      </c>
    </row>
    <row r="74" spans="1:7" x14ac:dyDescent="0.15">
      <c r="A74" s="9" t="s">
        <v>699</v>
      </c>
      <c r="B74" s="10" t="s">
        <v>15</v>
      </c>
      <c r="C74" s="9" t="str">
        <f>IF(E74&gt;0,"贷","借")</f>
        <v>借</v>
      </c>
      <c r="D74" s="11">
        <v>32591.599999999999</v>
      </c>
      <c r="E74" s="11">
        <v>0</v>
      </c>
      <c r="F74" s="3"/>
      <c r="G74" s="12" t="str">
        <f>IF(B74="","",VLOOKUP(B74,Sheet2!A:B,2,FALSE))</f>
        <v>顺德农商行3665</v>
      </c>
    </row>
    <row r="75" spans="1:7" x14ac:dyDescent="0.15">
      <c r="A75" s="9" t="s">
        <v>700</v>
      </c>
      <c r="B75" s="10" t="s">
        <v>42</v>
      </c>
      <c r="C75" s="9" t="s">
        <v>701</v>
      </c>
      <c r="D75" s="11"/>
      <c r="E75" s="11">
        <f>D74</f>
        <v>32591.599999999999</v>
      </c>
      <c r="F75" s="3"/>
      <c r="G75" s="12" t="str">
        <f>IF(B75="","",VLOOKUP(B75,Sheet2!A:B,2,FALSE))</f>
        <v>佛山市高明南业环保水务有限公司</v>
      </c>
    </row>
    <row r="76" spans="1:7" ht="13.5" customHeight="1" x14ac:dyDescent="0.15">
      <c r="A76" s="9"/>
      <c r="B76" s="10"/>
      <c r="C76" s="9"/>
      <c r="D76" s="11"/>
      <c r="E76" s="11"/>
      <c r="F76" s="3"/>
      <c r="G76" s="12"/>
    </row>
    <row r="77" spans="1:7" ht="13.5" customHeight="1" x14ac:dyDescent="0.15">
      <c r="A77" s="9" t="s">
        <v>702</v>
      </c>
      <c r="B77" s="10" t="s">
        <v>15</v>
      </c>
      <c r="C77" s="9" t="str">
        <f>IF(E77&gt;0,"贷","借")</f>
        <v>借</v>
      </c>
      <c r="D77" s="11">
        <v>8199.6</v>
      </c>
      <c r="E77" s="11">
        <v>0</v>
      </c>
      <c r="F77" s="3"/>
      <c r="G77" s="12" t="str">
        <f>IF(B77="","",VLOOKUP(B77,Sheet2!A:B,2,FALSE))</f>
        <v>顺德农商行3665</v>
      </c>
    </row>
    <row r="78" spans="1:7" ht="13.5" customHeight="1" x14ac:dyDescent="0.15">
      <c r="A78" s="9" t="s">
        <v>703</v>
      </c>
      <c r="B78" s="10" t="s">
        <v>55</v>
      </c>
      <c r="C78" s="9" t="str">
        <f>IF(E78&gt;0,"贷","借")</f>
        <v>贷</v>
      </c>
      <c r="D78" s="11"/>
      <c r="E78" s="11">
        <f>D77</f>
        <v>8199.6</v>
      </c>
      <c r="F78" s="3"/>
      <c r="G78" s="12"/>
    </row>
    <row r="79" spans="1:7" x14ac:dyDescent="0.15">
      <c r="A79" s="9"/>
      <c r="B79" s="10"/>
      <c r="C79" s="9"/>
      <c r="D79" s="11"/>
      <c r="E79" s="11"/>
      <c r="F79" s="3"/>
      <c r="G79" s="12" t="str">
        <f>IF(B79="","",VLOOKUP(B79,Sheet2!A:B,2,FALSE))</f>
        <v/>
      </c>
    </row>
    <row r="80" spans="1:7" x14ac:dyDescent="0.15">
      <c r="A80" s="9" t="s">
        <v>704</v>
      </c>
      <c r="B80" s="10" t="s">
        <v>15</v>
      </c>
      <c r="C80" s="9" t="str">
        <f>IF(E80&gt;0,"贷","借")</f>
        <v>借</v>
      </c>
      <c r="D80" s="11">
        <v>50920.3</v>
      </c>
      <c r="E80" s="11">
        <v>0</v>
      </c>
      <c r="F80" s="3"/>
      <c r="G80" s="12" t="str">
        <f>IF(B80="","",VLOOKUP(B80,Sheet2!A:B,2,FALSE))</f>
        <v>顺德农商行3665</v>
      </c>
    </row>
    <row r="81" spans="1:7" x14ac:dyDescent="0.15">
      <c r="A81" s="9" t="s">
        <v>705</v>
      </c>
      <c r="B81" s="10" t="s">
        <v>44</v>
      </c>
      <c r="C81" s="9" t="str">
        <f>IF(E81&gt;0,"贷","借")</f>
        <v>贷</v>
      </c>
      <c r="D81" s="11">
        <v>0</v>
      </c>
      <c r="E81" s="11">
        <f>D80</f>
        <v>50920.3</v>
      </c>
      <c r="F81" s="3"/>
      <c r="G81" s="12" t="str">
        <f>IF(B81="","",VLOOKUP(B81,Sheet2!A:B,2,FALSE))</f>
        <v>佛山市高明南江环保水务有限公司</v>
      </c>
    </row>
    <row r="82" spans="1:7" x14ac:dyDescent="0.15">
      <c r="A82" s="9"/>
      <c r="B82" s="10"/>
      <c r="C82" s="9"/>
      <c r="D82" s="11"/>
      <c r="E82" s="11"/>
      <c r="F82" s="3"/>
      <c r="G82" s="12" t="str">
        <f>IF(B82="","",VLOOKUP(B82,Sheet2!A:B,2,FALSE))</f>
        <v/>
      </c>
    </row>
    <row r="83" spans="1:7" x14ac:dyDescent="0.15">
      <c r="A83" s="9" t="s">
        <v>706</v>
      </c>
      <c r="B83" s="10" t="s">
        <v>15</v>
      </c>
      <c r="C83" s="9" t="str">
        <f>IF(E83&gt;0,"贷","借")</f>
        <v>借</v>
      </c>
      <c r="D83" s="11">
        <v>1500000</v>
      </c>
      <c r="E83" s="11">
        <v>0</v>
      </c>
      <c r="F83" s="3"/>
      <c r="G83" s="12" t="str">
        <f>IF(B83="","",VLOOKUP(B83,Sheet2!A:B,2,FALSE))</f>
        <v>顺德农商行3665</v>
      </c>
    </row>
    <row r="84" spans="1:7" x14ac:dyDescent="0.15">
      <c r="A84" s="9" t="s">
        <v>706</v>
      </c>
      <c r="B84" s="10" t="s">
        <v>116</v>
      </c>
      <c r="C84" s="9" t="str">
        <f>IF(E84&gt;0,"贷","借")</f>
        <v>贷</v>
      </c>
      <c r="D84" s="11">
        <v>0</v>
      </c>
      <c r="E84" s="11">
        <f>D83</f>
        <v>1500000</v>
      </c>
      <c r="F84" s="3"/>
      <c r="G84" s="12" t="str">
        <f>IF(B84="","",VLOOKUP(B84,Sheet2!A:B,2,FALSE))</f>
        <v>佛山市顺德区南和环保水务有限公司</v>
      </c>
    </row>
    <row r="85" spans="1:7" x14ac:dyDescent="0.15">
      <c r="A85" s="9"/>
      <c r="B85" s="10"/>
      <c r="C85" s="9"/>
      <c r="D85" s="11"/>
      <c r="E85" s="11"/>
      <c r="F85" s="3"/>
      <c r="G85" s="12" t="str">
        <f>IF(B85="","",VLOOKUP(B85,Sheet2!A:B,2,FALSE))</f>
        <v/>
      </c>
    </row>
    <row r="86" spans="1:7" x14ac:dyDescent="0.15">
      <c r="A86" s="9" t="s">
        <v>696</v>
      </c>
      <c r="B86" s="10" t="s">
        <v>707</v>
      </c>
      <c r="C86" s="9" t="str">
        <f>IF(E86&gt;0,"贷","借")</f>
        <v>借</v>
      </c>
      <c r="D86" s="11">
        <f>E87</f>
        <v>100000</v>
      </c>
      <c r="E86" s="11">
        <v>0</v>
      </c>
      <c r="F86" s="3"/>
      <c r="G86" s="12" t="str">
        <f>IF(B86="","",VLOOKUP(B86,Sheet2!A:B,2,FALSE))</f>
        <v>佛山市高明南江环保水务有限公司</v>
      </c>
    </row>
    <row r="87" spans="1:7" x14ac:dyDescent="0.15">
      <c r="A87" s="9" t="s">
        <v>708</v>
      </c>
      <c r="B87" s="10" t="s">
        <v>15</v>
      </c>
      <c r="C87" s="9" t="str">
        <f>IF(E87&gt;0,"贷","借")</f>
        <v>贷</v>
      </c>
      <c r="D87" s="11">
        <v>0</v>
      </c>
      <c r="E87" s="11">
        <v>100000</v>
      </c>
      <c r="F87" s="3"/>
      <c r="G87" s="12" t="str">
        <f>IF(B87="","",VLOOKUP(B87,Sheet2!A:B,2,FALSE))</f>
        <v>顺德农商行3665</v>
      </c>
    </row>
    <row r="88" spans="1:7" x14ac:dyDescent="0.15">
      <c r="A88" s="9"/>
      <c r="B88" s="10"/>
      <c r="C88" s="9"/>
      <c r="D88" s="11"/>
      <c r="E88" s="11"/>
      <c r="F88" s="3"/>
      <c r="G88" s="12" t="str">
        <f>IF(B88="","",VLOOKUP(B88,Sheet2!A:B,2,FALSE))</f>
        <v/>
      </c>
    </row>
    <row r="89" spans="1:7" x14ac:dyDescent="0.15">
      <c r="A89" s="9" t="s">
        <v>709</v>
      </c>
      <c r="B89" s="10" t="s">
        <v>710</v>
      </c>
      <c r="C89" s="9" t="str">
        <f>IF(E89&gt;0,"贷","借")</f>
        <v>借</v>
      </c>
      <c r="D89" s="11">
        <f>E90</f>
        <v>3498</v>
      </c>
      <c r="E89" s="11">
        <v>0</v>
      </c>
      <c r="F89" s="3"/>
      <c r="G89" s="12" t="e">
        <f>IF(B89="","",VLOOKUP(B89,Sheet2!A:B,2,FALSE))</f>
        <v>#N/A</v>
      </c>
    </row>
    <row r="90" spans="1:7" x14ac:dyDescent="0.15">
      <c r="A90" s="9" t="s">
        <v>711</v>
      </c>
      <c r="B90" s="10" t="s">
        <v>15</v>
      </c>
      <c r="C90" s="9" t="str">
        <f>IF(E90&gt;0,"贷","借")</f>
        <v>贷</v>
      </c>
      <c r="D90" s="11">
        <v>0</v>
      </c>
      <c r="E90" s="11">
        <v>3498</v>
      </c>
      <c r="F90" s="3"/>
      <c r="G90" s="12" t="str">
        <f>IF(B90="","",VLOOKUP(B90,Sheet2!A:B,2,FALSE))</f>
        <v>顺德农商行3665</v>
      </c>
    </row>
    <row r="91" spans="1:7" x14ac:dyDescent="0.15">
      <c r="A91" s="9"/>
      <c r="B91" s="10"/>
      <c r="C91" s="9"/>
      <c r="D91" s="11"/>
      <c r="E91" s="11"/>
      <c r="F91" s="3"/>
      <c r="G91" s="12" t="str">
        <f>IF(B91="","",VLOOKUP(B91,Sheet2!A:B,2,FALSE))</f>
        <v/>
      </c>
    </row>
    <row r="92" spans="1:7" x14ac:dyDescent="0.15">
      <c r="A92" s="9" t="s">
        <v>712</v>
      </c>
      <c r="B92" s="10" t="s">
        <v>713</v>
      </c>
      <c r="C92" s="9" t="str">
        <f>IF(E92&gt;0,"贷","借")</f>
        <v>借</v>
      </c>
      <c r="D92" s="11">
        <f>E93</f>
        <v>9030.58</v>
      </c>
      <c r="E92" s="11">
        <v>0</v>
      </c>
      <c r="F92" s="3"/>
      <c r="G92" s="12" t="str">
        <f>IF(B92="","",VLOOKUP(B92,Sheet2!A:B,2,FALSE))</f>
        <v>佛山市云智网络科技有限公司</v>
      </c>
    </row>
    <row r="93" spans="1:7" x14ac:dyDescent="0.15">
      <c r="A93" s="9" t="s">
        <v>714</v>
      </c>
      <c r="B93" s="10" t="s">
        <v>15</v>
      </c>
      <c r="C93" s="9" t="str">
        <f>IF(E93&gt;0,"贷","借")</f>
        <v>贷</v>
      </c>
      <c r="D93" s="11">
        <v>0</v>
      </c>
      <c r="E93" s="11">
        <v>9030.58</v>
      </c>
      <c r="F93" s="3"/>
      <c r="G93" s="12" t="str">
        <f>IF(B93="","",VLOOKUP(B93,Sheet2!A:B,2,FALSE))</f>
        <v>顺德农商行3665</v>
      </c>
    </row>
    <row r="94" spans="1:7" x14ac:dyDescent="0.15">
      <c r="A94" s="9"/>
      <c r="B94" s="10"/>
      <c r="C94" s="9"/>
      <c r="D94" s="11"/>
      <c r="E94" s="11"/>
      <c r="F94" s="3"/>
      <c r="G94" s="12" t="str">
        <f>IF(B94="","",VLOOKUP(B94,Sheet2!A:B,2,FALSE))</f>
        <v/>
      </c>
    </row>
    <row r="95" spans="1:7" x14ac:dyDescent="0.15">
      <c r="A95" s="9" t="s">
        <v>715</v>
      </c>
      <c r="B95" s="10" t="s">
        <v>552</v>
      </c>
      <c r="C95" s="9" t="str">
        <f>IF(E95&gt;0,"贷","借")</f>
        <v>借</v>
      </c>
      <c r="D95" s="11">
        <f>E97-D96</f>
        <v>92035.4</v>
      </c>
      <c r="E95" s="11">
        <v>0</v>
      </c>
      <c r="F95" s="3"/>
      <c r="G95" s="12" t="str">
        <f>IF(B95="","",VLOOKUP(B95,Sheet2!A:B,2,FALSE))</f>
        <v>维修费</v>
      </c>
    </row>
    <row r="96" spans="1:7" x14ac:dyDescent="0.15">
      <c r="A96" s="9" t="s">
        <v>715</v>
      </c>
      <c r="B96" s="10" t="s">
        <v>410</v>
      </c>
      <c r="C96" s="9" t="str">
        <f>IF(E96&gt;0,"贷","借")</f>
        <v>借</v>
      </c>
      <c r="D96" s="11">
        <v>11964.6</v>
      </c>
      <c r="E96" s="11">
        <v>0</v>
      </c>
      <c r="F96" s="3"/>
      <c r="G96" s="12" t="str">
        <f>IF(B96="","",VLOOKUP(B96,Sheet2!A:B,2,FALSE))</f>
        <v>进项税额</v>
      </c>
    </row>
    <row r="97" spans="1:7" x14ac:dyDescent="0.15">
      <c r="A97" s="9" t="s">
        <v>715</v>
      </c>
      <c r="B97" s="10" t="s">
        <v>15</v>
      </c>
      <c r="C97" s="9" t="str">
        <f>IF(E97&gt;0,"贷","借")</f>
        <v>贷</v>
      </c>
      <c r="D97" s="11">
        <v>0</v>
      </c>
      <c r="E97" s="11">
        <v>104000</v>
      </c>
      <c r="F97" s="3"/>
      <c r="G97" s="12" t="str">
        <f>IF(B97="","",VLOOKUP(B97,Sheet2!A:B,2,FALSE))</f>
        <v>顺德农商行3665</v>
      </c>
    </row>
    <row r="98" spans="1:7" x14ac:dyDescent="0.15">
      <c r="A98" s="9"/>
      <c r="B98" s="10"/>
      <c r="C98" s="9"/>
      <c r="D98" s="11"/>
      <c r="E98" s="11"/>
      <c r="F98" s="3"/>
      <c r="G98" s="12"/>
    </row>
    <row r="99" spans="1:7" x14ac:dyDescent="0.15">
      <c r="A99" s="9" t="s">
        <v>716</v>
      </c>
      <c r="B99" s="10" t="s">
        <v>717</v>
      </c>
      <c r="C99" s="9" t="str">
        <f>IF(E99&gt;0,"贷","借")</f>
        <v>借</v>
      </c>
      <c r="D99" s="11">
        <f>E101-D100</f>
        <v>323.58</v>
      </c>
      <c r="E99" s="11">
        <v>0</v>
      </c>
      <c r="F99" s="3"/>
      <c r="G99" s="12" t="str">
        <f>IF(B99="","",VLOOKUP(B99,Sheet2!A:B,2,FALSE))</f>
        <v>办公费</v>
      </c>
    </row>
    <row r="100" spans="1:7" x14ac:dyDescent="0.15">
      <c r="A100" s="9" t="s">
        <v>716</v>
      </c>
      <c r="B100" s="10" t="s">
        <v>410</v>
      </c>
      <c r="C100" s="9" t="str">
        <f>IF(E100&gt;0,"贷","借")</f>
        <v>借</v>
      </c>
      <c r="D100" s="11">
        <v>19.420000000000002</v>
      </c>
      <c r="E100" s="11">
        <v>0</v>
      </c>
      <c r="F100" s="3"/>
      <c r="G100" s="12" t="str">
        <f>IF(B100="","",VLOOKUP(B100,Sheet2!A:B,2,FALSE))</f>
        <v>进项税额</v>
      </c>
    </row>
    <row r="101" spans="1:7" x14ac:dyDescent="0.15">
      <c r="A101" s="9" t="s">
        <v>718</v>
      </c>
      <c r="B101" s="10" t="s">
        <v>15</v>
      </c>
      <c r="C101" s="9" t="str">
        <f>IF(E101&gt;0,"贷","借")</f>
        <v>贷</v>
      </c>
      <c r="D101" s="11">
        <v>0</v>
      </c>
      <c r="E101" s="11">
        <v>343</v>
      </c>
      <c r="F101" s="3"/>
      <c r="G101" s="12" t="str">
        <f>IF(B101="","",VLOOKUP(B101,Sheet2!A:B,2,FALSE))</f>
        <v>顺德农商行3665</v>
      </c>
    </row>
    <row r="102" spans="1:7" x14ac:dyDescent="0.15">
      <c r="A102" s="9"/>
      <c r="B102" s="10"/>
      <c r="C102" s="9"/>
      <c r="D102" s="11"/>
      <c r="E102" s="11"/>
      <c r="F102" s="3"/>
      <c r="G102" s="12" t="str">
        <f>IF(B102="","",VLOOKUP(B102,Sheet2!A:B,2,FALSE))</f>
        <v/>
      </c>
    </row>
    <row r="103" spans="1:7" x14ac:dyDescent="0.15">
      <c r="A103" s="9" t="s">
        <v>719</v>
      </c>
      <c r="B103" s="10" t="s">
        <v>560</v>
      </c>
      <c r="C103" s="9" t="str">
        <f>IF(E103&gt;0,"贷","借")</f>
        <v>借</v>
      </c>
      <c r="D103" s="11">
        <f>E105-D104</f>
        <v>350.94</v>
      </c>
      <c r="E103" s="11">
        <v>0</v>
      </c>
      <c r="F103" s="3"/>
      <c r="G103" s="12" t="str">
        <f>IF(B103="","",VLOOKUP(B103,Sheet2!A:B,2,FALSE))</f>
        <v>办公费</v>
      </c>
    </row>
    <row r="104" spans="1:7" x14ac:dyDescent="0.15">
      <c r="A104" s="9" t="s">
        <v>719</v>
      </c>
      <c r="B104" s="10" t="s">
        <v>410</v>
      </c>
      <c r="C104" s="9" t="str">
        <f>IF(E104&gt;0,"贷","借")</f>
        <v>借</v>
      </c>
      <c r="D104" s="11">
        <v>21.06</v>
      </c>
      <c r="E104" s="11">
        <v>0</v>
      </c>
      <c r="F104" s="3"/>
      <c r="G104" s="12" t="str">
        <f>IF(B104="","",VLOOKUP(B104,Sheet2!A:B,2,FALSE))</f>
        <v>进项税额</v>
      </c>
    </row>
    <row r="105" spans="1:7" x14ac:dyDescent="0.15">
      <c r="A105" s="9" t="s">
        <v>719</v>
      </c>
      <c r="B105" s="10" t="s">
        <v>15</v>
      </c>
      <c r="C105" s="9" t="str">
        <f>IF(E105&gt;0,"贷","借")</f>
        <v>贷</v>
      </c>
      <c r="D105" s="11">
        <v>0</v>
      </c>
      <c r="E105" s="11">
        <v>372</v>
      </c>
      <c r="F105" s="3"/>
      <c r="G105" s="12" t="str">
        <f>IF(B105="","",VLOOKUP(B105,Sheet2!A:B,2,FALSE))</f>
        <v>顺德农商行3665</v>
      </c>
    </row>
    <row r="106" spans="1:7" x14ac:dyDescent="0.15">
      <c r="A106" s="9"/>
      <c r="B106" s="10"/>
      <c r="C106" s="9"/>
      <c r="D106" s="11"/>
      <c r="E106" s="11"/>
      <c r="F106" s="3"/>
      <c r="G106" s="12"/>
    </row>
    <row r="107" spans="1:7" x14ac:dyDescent="0.15">
      <c r="A107" s="9" t="s">
        <v>720</v>
      </c>
      <c r="B107" s="10" t="s">
        <v>562</v>
      </c>
      <c r="C107" s="9" t="str">
        <f>IF(E107&gt;0,"贷","借")</f>
        <v>借</v>
      </c>
      <c r="D107" s="11">
        <f>E108</f>
        <v>80</v>
      </c>
      <c r="E107" s="11"/>
      <c r="F107" s="3"/>
      <c r="G107" s="12" t="str">
        <f>IF(B107="","",VLOOKUP(B107,Sheet2!A:B,2,FALSE))</f>
        <v>通迅费</v>
      </c>
    </row>
    <row r="108" spans="1:7" x14ac:dyDescent="0.15">
      <c r="A108" s="9" t="s">
        <v>721</v>
      </c>
      <c r="B108" s="10" t="s">
        <v>13</v>
      </c>
      <c r="C108" s="9" t="str">
        <f>IF(E108&gt;0,"贷","借")</f>
        <v>贷</v>
      </c>
      <c r="D108" s="11">
        <v>0</v>
      </c>
      <c r="E108" s="11">
        <v>80</v>
      </c>
      <c r="F108" s="3"/>
      <c r="G108" s="12" t="str">
        <f>IF(B108="","",VLOOKUP(B108,Sheet2!A:B,2,FALSE))</f>
        <v>建行0306</v>
      </c>
    </row>
    <row r="109" spans="1:7" x14ac:dyDescent="0.15">
      <c r="A109" s="9"/>
      <c r="B109" s="10"/>
      <c r="C109" s="9"/>
      <c r="D109" s="11"/>
      <c r="E109" s="11"/>
      <c r="F109" s="3"/>
      <c r="G109" s="12" t="str">
        <f>IF(B109="","",VLOOKUP(B109,Sheet2!A:B,2,FALSE))</f>
        <v/>
      </c>
    </row>
    <row r="110" spans="1:7" x14ac:dyDescent="0.15">
      <c r="A110" s="9" t="s">
        <v>722</v>
      </c>
      <c r="B110" s="10" t="s">
        <v>624</v>
      </c>
      <c r="C110" s="9" t="str">
        <f>IF(E110&gt;0,"贷","借")</f>
        <v>借</v>
      </c>
      <c r="D110" s="11">
        <v>55</v>
      </c>
      <c r="E110" s="11"/>
      <c r="F110" s="3"/>
      <c r="G110" s="12" t="str">
        <f>IF(B110="","",VLOOKUP(B110,Sheet2!A:B,2,FALSE))</f>
        <v>手续费</v>
      </c>
    </row>
    <row r="111" spans="1:7" x14ac:dyDescent="0.15">
      <c r="A111" s="9" t="s">
        <v>723</v>
      </c>
      <c r="B111" s="10" t="s">
        <v>13</v>
      </c>
      <c r="C111" s="9" t="str">
        <f>IF(E111&gt;0,"贷","借")</f>
        <v>贷</v>
      </c>
      <c r="D111" s="11">
        <v>0</v>
      </c>
      <c r="E111" s="11">
        <v>55</v>
      </c>
      <c r="F111" s="3"/>
      <c r="G111" s="12" t="str">
        <f>IF(B111="","",VLOOKUP(B111,Sheet2!A:B,2,FALSE))</f>
        <v>建行0306</v>
      </c>
    </row>
    <row r="112" spans="1:7" x14ac:dyDescent="0.15">
      <c r="A112" s="9"/>
      <c r="B112" s="10"/>
      <c r="C112" s="9"/>
      <c r="D112" s="11"/>
      <c r="E112" s="11"/>
      <c r="F112" s="3"/>
      <c r="G112" s="12" t="str">
        <f>IF(B112="","",VLOOKUP(B112,Sheet2!A:B,2,FALSE))</f>
        <v/>
      </c>
    </row>
    <row r="113" spans="1:7" x14ac:dyDescent="0.15">
      <c r="A113" s="9" t="s">
        <v>724</v>
      </c>
      <c r="B113" s="10" t="s">
        <v>429</v>
      </c>
      <c r="C113" s="9" t="str">
        <f>IF(E113&gt;0,"贷","借")</f>
        <v>借</v>
      </c>
      <c r="D113" s="11">
        <f>E114</f>
        <v>139683.1</v>
      </c>
      <c r="E113" s="11"/>
      <c r="F113" s="3"/>
      <c r="G113" s="12" t="str">
        <f>IF(B113="","",VLOOKUP(B113,Sheet2!A:B,2,FALSE))</f>
        <v>应交房产税</v>
      </c>
    </row>
    <row r="114" spans="1:7" x14ac:dyDescent="0.15">
      <c r="A114" s="9" t="s">
        <v>725</v>
      </c>
      <c r="B114" s="10" t="s">
        <v>13</v>
      </c>
      <c r="C114" s="9" t="str">
        <f>IF(E114&gt;0,"贷","借")</f>
        <v>贷</v>
      </c>
      <c r="D114" s="11">
        <v>0</v>
      </c>
      <c r="E114" s="11">
        <v>139683.1</v>
      </c>
      <c r="F114" s="3"/>
      <c r="G114" s="12" t="str">
        <f>IF(B114="","",VLOOKUP(B114,Sheet2!A:B,2,FALSE))</f>
        <v>建行0306</v>
      </c>
    </row>
    <row r="115" spans="1:7" x14ac:dyDescent="0.15">
      <c r="A115" s="9"/>
      <c r="B115" s="10"/>
      <c r="C115" s="9"/>
      <c r="D115" s="11"/>
      <c r="E115" s="11"/>
      <c r="F115" s="3"/>
      <c r="G115" s="12"/>
    </row>
    <row r="116" spans="1:7" x14ac:dyDescent="0.15">
      <c r="A116" s="9" t="s">
        <v>726</v>
      </c>
      <c r="B116" s="10" t="s">
        <v>13</v>
      </c>
      <c r="C116" s="9" t="str">
        <f>IF(E116&gt;0,"贷","借")</f>
        <v>借</v>
      </c>
      <c r="D116" s="11">
        <v>0.03</v>
      </c>
      <c r="E116" s="11">
        <v>0</v>
      </c>
      <c r="F116" s="3"/>
      <c r="G116" s="12" t="str">
        <f>IF(B116="","",VLOOKUP(B116,Sheet2!A:B,2,FALSE))</f>
        <v>建行0306</v>
      </c>
    </row>
    <row r="117" spans="1:7" x14ac:dyDescent="0.15">
      <c r="A117" s="9" t="s">
        <v>726</v>
      </c>
      <c r="B117" s="10" t="s">
        <v>727</v>
      </c>
      <c r="C117" s="9" t="str">
        <f>IF(E117&gt;0,"贷","借")</f>
        <v>贷</v>
      </c>
      <c r="D117" s="11"/>
      <c r="E117" s="11">
        <f>D116</f>
        <v>0.03</v>
      </c>
      <c r="F117" s="3"/>
      <c r="G117" s="12" t="str">
        <f>IF(B117="","",VLOOKUP(B117,Sheet2!A:B,2,FALSE))</f>
        <v>其他</v>
      </c>
    </row>
    <row r="118" spans="1:7" x14ac:dyDescent="0.15">
      <c r="A118" s="9" t="s">
        <v>728</v>
      </c>
      <c r="B118" s="10"/>
      <c r="C118" s="9"/>
      <c r="D118" s="11"/>
      <c r="E118" s="11"/>
      <c r="F118" s="3"/>
      <c r="G118" s="12"/>
    </row>
    <row r="119" spans="1:7" x14ac:dyDescent="0.15">
      <c r="A119" s="9" t="s">
        <v>729</v>
      </c>
      <c r="B119" s="10" t="s">
        <v>13</v>
      </c>
      <c r="C119" s="9" t="str">
        <f>IF(E119&gt;0,"贷","借")</f>
        <v>借</v>
      </c>
      <c r="D119" s="11">
        <v>92500</v>
      </c>
      <c r="E119" s="11">
        <v>0</v>
      </c>
      <c r="F119" s="3"/>
      <c r="G119" s="12" t="str">
        <f>IF(B119="","",VLOOKUP(B119,Sheet2!A:B,2,FALSE))</f>
        <v>建行0306</v>
      </c>
    </row>
    <row r="120" spans="1:7" x14ac:dyDescent="0.15">
      <c r="A120" s="9" t="s">
        <v>729</v>
      </c>
      <c r="B120" s="10" t="s">
        <v>63</v>
      </c>
      <c r="C120" s="9" t="str">
        <f>IF(E120&gt;0,"贷","借")</f>
        <v>贷</v>
      </c>
      <c r="D120" s="11"/>
      <c r="E120" s="11">
        <f>D119</f>
        <v>92500</v>
      </c>
      <c r="F120" s="3"/>
      <c r="G120" s="12"/>
    </row>
    <row r="121" spans="1:7" x14ac:dyDescent="0.15">
      <c r="A121" s="9"/>
      <c r="B121" s="10"/>
      <c r="C121" s="9"/>
      <c r="D121" s="11"/>
      <c r="E121" s="11"/>
      <c r="F121" s="3"/>
      <c r="G121" s="12"/>
    </row>
    <row r="122" spans="1:7" x14ac:dyDescent="0.15">
      <c r="A122" s="9" t="s">
        <v>730</v>
      </c>
      <c r="B122" s="10" t="s">
        <v>609</v>
      </c>
      <c r="C122" s="9" t="str">
        <f>IF(E122&gt;0,"贷","借")</f>
        <v>借</v>
      </c>
      <c r="D122" s="11">
        <f>E123</f>
        <v>374.8</v>
      </c>
      <c r="E122" s="11"/>
      <c r="F122" s="3"/>
      <c r="G122" s="12" t="str">
        <f>IF(B122="","",VLOOKUP(B122,Sheet2!A:B,2,FALSE))</f>
        <v>印花税</v>
      </c>
    </row>
    <row r="123" spans="1:7" x14ac:dyDescent="0.15">
      <c r="A123" s="9" t="s">
        <v>731</v>
      </c>
      <c r="B123" s="10" t="s">
        <v>13</v>
      </c>
      <c r="C123" s="9" t="str">
        <f>IF(E123&gt;0,"贷","借")</f>
        <v>贷</v>
      </c>
      <c r="D123" s="11">
        <v>0</v>
      </c>
      <c r="E123" s="11">
        <v>374.8</v>
      </c>
      <c r="F123" s="3"/>
      <c r="G123" s="12" t="str">
        <f>IF(B123="","",VLOOKUP(B123,Sheet2!A:B,2,FALSE))</f>
        <v>建行0306</v>
      </c>
    </row>
    <row r="124" spans="1:7" x14ac:dyDescent="0.15">
      <c r="A124" s="9" t="s">
        <v>728</v>
      </c>
      <c r="B124" s="10"/>
      <c r="C124" s="9"/>
      <c r="D124" s="11"/>
      <c r="E124" s="11"/>
      <c r="F124" s="3"/>
      <c r="G124" s="12"/>
    </row>
    <row r="125" spans="1:7" x14ac:dyDescent="0.15">
      <c r="A125" s="9" t="s">
        <v>732</v>
      </c>
      <c r="B125" s="10" t="s">
        <v>13</v>
      </c>
      <c r="C125" s="9" t="str">
        <f>IF(E125&gt;0,"贷","借")</f>
        <v>借</v>
      </c>
      <c r="D125" s="11">
        <v>62468.28</v>
      </c>
      <c r="E125" s="11">
        <v>0</v>
      </c>
      <c r="F125" s="3"/>
      <c r="G125" s="12" t="str">
        <f>IF(B125="","",VLOOKUP(B125,Sheet2!A:B,2,FALSE))</f>
        <v>建行0306</v>
      </c>
    </row>
    <row r="126" spans="1:7" x14ac:dyDescent="0.15">
      <c r="A126" s="9" t="s">
        <v>732</v>
      </c>
      <c r="B126" s="10" t="s">
        <v>83</v>
      </c>
      <c r="C126" s="9" t="str">
        <f>IF(E126&gt;0,"贷","借")</f>
        <v>贷</v>
      </c>
      <c r="D126" s="11"/>
      <c r="E126" s="11">
        <f>D125</f>
        <v>62468.28</v>
      </c>
      <c r="F126" s="3"/>
      <c r="G126" s="12" t="str">
        <f>IF(B126="","",VLOOKUP(B126,Sheet2!A:B,2,FALSE))</f>
        <v>广东悍格时代电商有限公司</v>
      </c>
    </row>
    <row r="127" spans="1:7" x14ac:dyDescent="0.15">
      <c r="A127" s="9" t="s">
        <v>733</v>
      </c>
      <c r="B127" s="10"/>
      <c r="C127" s="9"/>
      <c r="D127" s="11"/>
      <c r="E127" s="11"/>
      <c r="F127" s="3"/>
      <c r="G127" s="12" t="str">
        <f>IF(B127="","",VLOOKUP(B127,Sheet2!A:B,2,FALSE))</f>
        <v/>
      </c>
    </row>
    <row r="128" spans="1:7" x14ac:dyDescent="0.15">
      <c r="A128" s="9" t="s">
        <v>734</v>
      </c>
      <c r="B128" s="10" t="s">
        <v>13</v>
      </c>
      <c r="C128" s="9" t="str">
        <f>IF(E128&gt;0,"贷","借")</f>
        <v>借</v>
      </c>
      <c r="D128" s="11">
        <v>35988.120000000003</v>
      </c>
      <c r="E128" s="11">
        <v>0</v>
      </c>
      <c r="F128" s="3"/>
      <c r="G128" s="12" t="str">
        <f>IF(B128="","",VLOOKUP(B128,Sheet2!A:B,2,FALSE))</f>
        <v>建行0306</v>
      </c>
    </row>
    <row r="129" spans="1:7" x14ac:dyDescent="0.15">
      <c r="A129" s="9" t="s">
        <v>734</v>
      </c>
      <c r="B129" s="10" t="s">
        <v>79</v>
      </c>
      <c r="C129" s="9" t="str">
        <f>IF(E129&gt;0,"贷","借")</f>
        <v>贷</v>
      </c>
      <c r="D129" s="11"/>
      <c r="E129" s="11">
        <f>D128</f>
        <v>35988.120000000003</v>
      </c>
      <c r="F129" s="3"/>
      <c r="G129" s="12" t="str">
        <f>IF(B129="","",VLOOKUP(B129,Sheet2!A:B,2,FALSE))</f>
        <v>五矿证券有限公司</v>
      </c>
    </row>
    <row r="130" spans="1:7" x14ac:dyDescent="0.15">
      <c r="A130" s="9"/>
      <c r="B130" s="10"/>
      <c r="C130" s="9"/>
      <c r="D130" s="11"/>
      <c r="E130" s="11"/>
      <c r="F130" s="3"/>
      <c r="G130" s="12"/>
    </row>
    <row r="131" spans="1:7" x14ac:dyDescent="0.15">
      <c r="A131" s="9" t="s">
        <v>735</v>
      </c>
      <c r="B131" s="10" t="s">
        <v>577</v>
      </c>
      <c r="C131" s="9" t="str">
        <f>IF(E131&gt;0,"贷","借")</f>
        <v>借</v>
      </c>
      <c r="D131" s="11">
        <f>E133-D132</f>
        <v>17053.93</v>
      </c>
      <c r="E131" s="11"/>
      <c r="F131" s="3"/>
      <c r="G131" s="12" t="str">
        <f>IF(B131="","",VLOOKUP(B131,Sheet2!A:B,2,FALSE))</f>
        <v>社保</v>
      </c>
    </row>
    <row r="132" spans="1:7" x14ac:dyDescent="0.15">
      <c r="A132" s="9" t="s">
        <v>735</v>
      </c>
      <c r="B132" s="10" t="s">
        <v>89</v>
      </c>
      <c r="C132" s="9" t="str">
        <f>IF(E132&gt;0,"贷","借")</f>
        <v>借</v>
      </c>
      <c r="D132" s="11">
        <v>8715.11</v>
      </c>
      <c r="E132" s="11"/>
      <c r="F132" s="3"/>
      <c r="G132" s="12" t="str">
        <f>IF(B132="","",VLOOKUP(B132,Sheet2!A:B,2,FALSE))</f>
        <v>个人社保</v>
      </c>
    </row>
    <row r="133" spans="1:7" x14ac:dyDescent="0.15">
      <c r="A133" s="9" t="s">
        <v>736</v>
      </c>
      <c r="B133" s="10" t="s">
        <v>13</v>
      </c>
      <c r="C133" s="9" t="str">
        <f>IF(E133&gt;0,"贷","借")</f>
        <v>贷</v>
      </c>
      <c r="D133" s="11">
        <v>0</v>
      </c>
      <c r="E133" s="11">
        <v>25769.040000000001</v>
      </c>
      <c r="F133" s="3"/>
      <c r="G133" s="12" t="str">
        <f>IF(B133="","",VLOOKUP(B133,Sheet2!A:B,2,FALSE))</f>
        <v>建行0306</v>
      </c>
    </row>
    <row r="134" spans="1:7" x14ac:dyDescent="0.15">
      <c r="A134" s="9"/>
      <c r="B134" s="10"/>
      <c r="C134" s="9"/>
      <c r="D134" s="11"/>
      <c r="E134" s="11"/>
      <c r="F134" s="3"/>
      <c r="G134" s="12"/>
    </row>
    <row r="135" spans="1:7" x14ac:dyDescent="0.15">
      <c r="A135" s="9" t="s">
        <v>737</v>
      </c>
      <c r="B135" s="10" t="s">
        <v>562</v>
      </c>
      <c r="C135" s="9" t="str">
        <f>IF(E135&gt;0,"贷","借")</f>
        <v>借</v>
      </c>
      <c r="D135" s="11">
        <f>E136</f>
        <v>1525.03</v>
      </c>
      <c r="E135" s="11"/>
      <c r="F135" s="3"/>
      <c r="G135" s="12" t="str">
        <f>IF(B135="","",VLOOKUP(B135,Sheet2!A:B,2,FALSE))</f>
        <v>通迅费</v>
      </c>
    </row>
    <row r="136" spans="1:7" x14ac:dyDescent="0.15">
      <c r="A136" s="9" t="s">
        <v>737</v>
      </c>
      <c r="B136" s="10" t="s">
        <v>13</v>
      </c>
      <c r="C136" s="9" t="str">
        <f>IF(E136&gt;0,"贷","借")</f>
        <v>贷</v>
      </c>
      <c r="D136" s="11">
        <v>0</v>
      </c>
      <c r="E136" s="11">
        <v>1525.03</v>
      </c>
      <c r="F136" s="3"/>
      <c r="G136" s="12" t="str">
        <f>IF(B136="","",VLOOKUP(B136,Sheet2!A:B,2,FALSE))</f>
        <v>建行0306</v>
      </c>
    </row>
    <row r="137" spans="1:7" x14ac:dyDescent="0.15">
      <c r="A137" s="9" t="s">
        <v>728</v>
      </c>
      <c r="B137" s="10"/>
      <c r="C137" s="9"/>
      <c r="D137" s="11"/>
      <c r="E137" s="11"/>
      <c r="F137" s="3"/>
      <c r="G137" s="12" t="str">
        <f>IF(B137="","",VLOOKUP(B137,Sheet2!A:B,2,FALSE))</f>
        <v/>
      </c>
    </row>
    <row r="138" spans="1:7" x14ac:dyDescent="0.15">
      <c r="A138" s="9" t="s">
        <v>738</v>
      </c>
      <c r="B138" s="10" t="s">
        <v>431</v>
      </c>
      <c r="C138" s="9" t="str">
        <f>IF(E138&gt;0,"贷","借")</f>
        <v>借</v>
      </c>
      <c r="D138" s="11">
        <f>E139</f>
        <v>559.79</v>
      </c>
      <c r="E138" s="11"/>
      <c r="F138" s="3"/>
      <c r="G138" s="12" t="str">
        <f>IF(B138="","",VLOOKUP(B138,Sheet2!A:B,2,FALSE))</f>
        <v>应交个人所得税</v>
      </c>
    </row>
    <row r="139" spans="1:7" x14ac:dyDescent="0.15">
      <c r="A139" s="9" t="s">
        <v>738</v>
      </c>
      <c r="B139" s="10" t="s">
        <v>13</v>
      </c>
      <c r="C139" s="9" t="str">
        <f>IF(E139&gt;0,"贷","借")</f>
        <v>贷</v>
      </c>
      <c r="D139" s="11">
        <v>0</v>
      </c>
      <c r="E139" s="11">
        <v>559.79</v>
      </c>
      <c r="F139" s="3"/>
      <c r="G139" s="12" t="str">
        <f>IF(B139="","",VLOOKUP(B139,Sheet2!A:B,2,FALSE))</f>
        <v>建行0306</v>
      </c>
    </row>
    <row r="140" spans="1:7" x14ac:dyDescent="0.15">
      <c r="A140" s="9" t="s">
        <v>733</v>
      </c>
      <c r="B140" s="10"/>
      <c r="C140" s="9"/>
      <c r="D140" s="11"/>
      <c r="E140" s="11"/>
      <c r="F140" s="3"/>
      <c r="G140" s="12"/>
    </row>
    <row r="141" spans="1:7" x14ac:dyDescent="0.15">
      <c r="A141" s="9" t="s">
        <v>739</v>
      </c>
      <c r="B141" s="10" t="s">
        <v>13</v>
      </c>
      <c r="C141" s="9" t="str">
        <f>IF(E141&gt;0,"贷","借")</f>
        <v>借</v>
      </c>
      <c r="D141" s="11">
        <v>93750.3</v>
      </c>
      <c r="E141" s="11">
        <v>0</v>
      </c>
      <c r="F141" s="3"/>
      <c r="G141" s="12" t="str">
        <f>IF(B141="","",VLOOKUP(B141,Sheet2!A:B,2,FALSE))</f>
        <v>建行0306</v>
      </c>
    </row>
    <row r="142" spans="1:7" x14ac:dyDescent="0.15">
      <c r="A142" s="9" t="s">
        <v>740</v>
      </c>
      <c r="B142" s="10" t="s">
        <v>81</v>
      </c>
      <c r="C142" s="9" t="str">
        <f>IF(E142&gt;0,"贷","借")</f>
        <v>贷</v>
      </c>
      <c r="D142" s="11"/>
      <c r="E142" s="11">
        <f>D141</f>
        <v>93750.3</v>
      </c>
      <c r="F142" s="3"/>
      <c r="G142" s="12" t="str">
        <f>IF(B142="","",VLOOKUP(B142,Sheet2!A:B,2,FALSE))</f>
        <v>新华人寿保险股份有限公司佛山中心支公司</v>
      </c>
    </row>
    <row r="143" spans="1:7" x14ac:dyDescent="0.15">
      <c r="A143" s="9" t="s">
        <v>733</v>
      </c>
      <c r="B143" s="10"/>
      <c r="C143" s="9"/>
      <c r="D143" s="11"/>
      <c r="E143" s="11"/>
      <c r="F143" s="3"/>
      <c r="G143" s="12"/>
    </row>
    <row r="144" spans="1:7" x14ac:dyDescent="0.15">
      <c r="A144" s="9" t="s">
        <v>741</v>
      </c>
      <c r="B144" s="10" t="s">
        <v>583</v>
      </c>
      <c r="C144" s="9" t="str">
        <f>IF(E144&gt;0,"贷","借")</f>
        <v>借</v>
      </c>
      <c r="D144" s="11">
        <f>E145</f>
        <v>2000</v>
      </c>
      <c r="E144" s="11"/>
      <c r="F144" s="3"/>
      <c r="G144" s="12" t="str">
        <f>IF(B144="","",VLOOKUP(B144,Sheet2!A:B,2,FALSE))</f>
        <v>差旅费</v>
      </c>
    </row>
    <row r="145" spans="1:7" x14ac:dyDescent="0.15">
      <c r="A145" s="9" t="s">
        <v>741</v>
      </c>
      <c r="B145" s="10" t="s">
        <v>13</v>
      </c>
      <c r="C145" s="9" t="str">
        <f>IF(E145&gt;0,"贷","借")</f>
        <v>贷</v>
      </c>
      <c r="D145" s="11">
        <v>0</v>
      </c>
      <c r="E145" s="11">
        <v>2000</v>
      </c>
      <c r="F145" s="3"/>
      <c r="G145" s="12" t="str">
        <f>IF(B145="","",VLOOKUP(B145,Sheet2!A:B,2,FALSE))</f>
        <v>建行0306</v>
      </c>
    </row>
    <row r="146" spans="1:7" x14ac:dyDescent="0.15">
      <c r="A146" s="9" t="s">
        <v>733</v>
      </c>
      <c r="B146" s="10"/>
      <c r="C146" s="9"/>
      <c r="D146" s="11"/>
      <c r="E146" s="11"/>
      <c r="F146" s="3"/>
      <c r="G146" s="12"/>
    </row>
    <row r="147" spans="1:7" x14ac:dyDescent="0.15">
      <c r="A147" s="9" t="s">
        <v>742</v>
      </c>
      <c r="B147" s="10" t="s">
        <v>560</v>
      </c>
      <c r="C147" s="9" t="str">
        <f>IF(E147&gt;0,"贷","借")</f>
        <v>借</v>
      </c>
      <c r="D147" s="11">
        <f>E148</f>
        <v>542.29999999999995</v>
      </c>
      <c r="E147" s="11"/>
      <c r="F147" s="3"/>
      <c r="G147" s="12" t="str">
        <f>IF(B147="","",VLOOKUP(B147,Sheet2!A:B,2,FALSE))</f>
        <v>办公费</v>
      </c>
    </row>
    <row r="148" spans="1:7" x14ac:dyDescent="0.15">
      <c r="A148" s="9" t="s">
        <v>743</v>
      </c>
      <c r="B148" s="10" t="s">
        <v>13</v>
      </c>
      <c r="C148" s="9" t="str">
        <f>IF(E148&gt;0,"贷","借")</f>
        <v>贷</v>
      </c>
      <c r="D148" s="11">
        <v>0</v>
      </c>
      <c r="E148" s="11">
        <v>542.29999999999995</v>
      </c>
      <c r="F148" s="3"/>
      <c r="G148" s="12" t="str">
        <f>IF(B148="","",VLOOKUP(B148,Sheet2!A:B,2,FALSE))</f>
        <v>建行0306</v>
      </c>
    </row>
    <row r="149" spans="1:7" x14ac:dyDescent="0.15">
      <c r="A149" s="9" t="s">
        <v>744</v>
      </c>
      <c r="B149" s="10"/>
      <c r="C149" s="9"/>
      <c r="D149" s="11"/>
      <c r="E149" s="11"/>
      <c r="F149" s="3"/>
      <c r="G149" s="12" t="str">
        <f>IF(B149="","",VLOOKUP(B149,Sheet2!A:B,2,FALSE))</f>
        <v/>
      </c>
    </row>
    <row r="150" spans="1:7" x14ac:dyDescent="0.15">
      <c r="A150" s="9" t="s">
        <v>745</v>
      </c>
      <c r="B150" s="10" t="s">
        <v>404</v>
      </c>
      <c r="C150" s="9" t="str">
        <f>IF(E150&gt;0,"贷","借")</f>
        <v>借</v>
      </c>
      <c r="D150" s="11">
        <f>E151</f>
        <v>116959</v>
      </c>
      <c r="E150" s="11"/>
      <c r="F150" s="3"/>
      <c r="G150" s="12" t="str">
        <f>IF(B150="","",VLOOKUP(B150,Sheet2!A:B,2,FALSE))</f>
        <v>员工</v>
      </c>
    </row>
    <row r="151" spans="1:7" x14ac:dyDescent="0.15">
      <c r="A151" s="9" t="s">
        <v>745</v>
      </c>
      <c r="B151" s="10" t="s">
        <v>13</v>
      </c>
      <c r="C151" s="9" t="str">
        <f>IF(E151&gt;0,"贷","借")</f>
        <v>贷</v>
      </c>
      <c r="D151" s="11">
        <v>0</v>
      </c>
      <c r="E151" s="11">
        <v>116959</v>
      </c>
      <c r="F151" s="3"/>
      <c r="G151" s="12" t="str">
        <f>IF(B151="","",VLOOKUP(B151,Sheet2!A:B,2,FALSE))</f>
        <v>建行0306</v>
      </c>
    </row>
    <row r="152" spans="1:7" x14ac:dyDescent="0.15">
      <c r="A152" s="9"/>
      <c r="B152" s="10"/>
      <c r="C152" s="9"/>
      <c r="D152" s="11"/>
      <c r="E152" s="11"/>
      <c r="F152" s="3"/>
      <c r="G152" s="12"/>
    </row>
    <row r="153" spans="1:7" x14ac:dyDescent="0.15">
      <c r="A153" s="9" t="s">
        <v>746</v>
      </c>
      <c r="B153" s="10" t="s">
        <v>63</v>
      </c>
      <c r="C153" s="9" t="str">
        <f>IF(E153&gt;0,"贷","借")</f>
        <v>借</v>
      </c>
      <c r="D153" s="11">
        <v>92500</v>
      </c>
      <c r="E153" s="11"/>
      <c r="F153" s="3"/>
      <c r="G153" s="12" t="str">
        <f>IF(B153="","",VLOOKUP(B153,Sheet2!A:B,2,FALSE))</f>
        <v>广州农村商业银行股份有限公司</v>
      </c>
    </row>
    <row r="154" spans="1:7" x14ac:dyDescent="0.15">
      <c r="A154" s="9" t="s">
        <v>746</v>
      </c>
      <c r="B154" s="10" t="s">
        <v>747</v>
      </c>
      <c r="C154" s="9" t="str">
        <f>IF(E154&gt;0,"贷","借")</f>
        <v>贷</v>
      </c>
      <c r="D154" s="11"/>
      <c r="E154" s="11">
        <v>7637.61</v>
      </c>
      <c r="F154" s="3"/>
      <c r="G154" s="12" t="str">
        <f>IF(B154="","",VLOOKUP(B154,Sheet2!A:B,2,FALSE))</f>
        <v>销项税额</v>
      </c>
    </row>
    <row r="155" spans="1:7" x14ac:dyDescent="0.15">
      <c r="A155" s="9" t="s">
        <v>746</v>
      </c>
      <c r="B155" s="10" t="s">
        <v>748</v>
      </c>
      <c r="C155" s="9" t="str">
        <f>IF(E155&gt;0,"贷","借")</f>
        <v>贷</v>
      </c>
      <c r="D155" s="11"/>
      <c r="E155" s="11">
        <v>84862.39</v>
      </c>
      <c r="F155" s="3"/>
      <c r="G155" s="12" t="str">
        <f>IF(B155="","",VLOOKUP(B155,Sheet2!A:B,2,FALSE))</f>
        <v>租赁收入</v>
      </c>
    </row>
    <row r="156" spans="1:7" x14ac:dyDescent="0.15">
      <c r="A156" s="9"/>
      <c r="B156" s="10"/>
      <c r="C156" s="9"/>
      <c r="D156" s="11"/>
      <c r="E156" s="11"/>
      <c r="F156" s="3"/>
      <c r="G156" s="12" t="str">
        <f>IF(B156="","",VLOOKUP(B156,Sheet2!A:B,2,FALSE))</f>
        <v/>
      </c>
    </row>
    <row r="157" spans="1:7" x14ac:dyDescent="0.15">
      <c r="A157" s="9" t="s">
        <v>749</v>
      </c>
      <c r="B157" s="10" t="s">
        <v>73</v>
      </c>
      <c r="C157" s="9" t="str">
        <f>IF(E157&gt;0,"贷","借")</f>
        <v>借</v>
      </c>
      <c r="D157" s="11">
        <v>9139.84</v>
      </c>
      <c r="E157" s="11"/>
      <c r="F157" s="3"/>
      <c r="G157" s="12" t="str">
        <f>IF(B157="","",VLOOKUP(B157,Sheet2!A:B,2,FALSE))</f>
        <v>恒安标准人寿保险公司</v>
      </c>
    </row>
    <row r="158" spans="1:7" x14ac:dyDescent="0.15">
      <c r="A158" s="9" t="s">
        <v>750</v>
      </c>
      <c r="B158" s="10" t="s">
        <v>8</v>
      </c>
      <c r="C158" s="9" t="str">
        <f>IF(E158&gt;0,"贷","借")</f>
        <v>贷</v>
      </c>
      <c r="D158" s="11"/>
      <c r="E158" s="11">
        <v>754.67</v>
      </c>
      <c r="F158" s="3"/>
      <c r="G158" s="12" t="str">
        <f>IF(B158="","",VLOOKUP(B158,Sheet2!A:B,2,FALSE))</f>
        <v>销项税额</v>
      </c>
    </row>
    <row r="159" spans="1:7" x14ac:dyDescent="0.15">
      <c r="A159" s="9" t="s">
        <v>751</v>
      </c>
      <c r="B159" s="10" t="s">
        <v>9</v>
      </c>
      <c r="C159" s="9" t="str">
        <f>IF(E159&gt;0,"贷","借")</f>
        <v>贷</v>
      </c>
      <c r="D159" s="11"/>
      <c r="E159" s="11">
        <f>#REF!</f>
        <v>8385.17</v>
      </c>
      <c r="F159" s="3"/>
      <c r="G159" s="12" t="str">
        <f>IF(B159="","",VLOOKUP(B159,Sheet2!A:B,2,FALSE))</f>
        <v>租赁收入</v>
      </c>
    </row>
    <row r="160" spans="1:7" x14ac:dyDescent="0.15">
      <c r="A160" s="9"/>
      <c r="B160" s="10"/>
      <c r="C160" s="9"/>
      <c r="D160" s="11"/>
      <c r="E160" s="11"/>
      <c r="F160" s="3"/>
      <c r="G160" s="12" t="str">
        <f>IF(B160="","",VLOOKUP(B160,Sheet2!A:B,2,FALSE))</f>
        <v/>
      </c>
    </row>
    <row r="161" spans="1:7" x14ac:dyDescent="0.15">
      <c r="A161" s="9" t="s">
        <v>752</v>
      </c>
      <c r="B161" s="10" t="s">
        <v>81</v>
      </c>
      <c r="C161" s="9" t="str">
        <f>IF(E161&gt;0,"贷","借")</f>
        <v>借</v>
      </c>
      <c r="D161" s="11">
        <v>93750.3</v>
      </c>
      <c r="E161" s="11"/>
      <c r="F161" s="3"/>
      <c r="G161" s="12" t="str">
        <f>IF(B161="","",VLOOKUP(B161,Sheet2!A:B,2,FALSE))</f>
        <v>新华人寿保险股份有限公司佛山中心支公司</v>
      </c>
    </row>
    <row r="162" spans="1:7" x14ac:dyDescent="0.15">
      <c r="A162" s="9" t="s">
        <v>752</v>
      </c>
      <c r="B162" s="10" t="s">
        <v>8</v>
      </c>
      <c r="C162" s="9" t="str">
        <f>IF(E162&gt;0,"贷","借")</f>
        <v>贷</v>
      </c>
      <c r="D162" s="11"/>
      <c r="E162" s="11">
        <v>7740.85</v>
      </c>
      <c r="F162" s="3"/>
      <c r="G162" s="12" t="str">
        <f>IF(B162="","",VLOOKUP(B162,Sheet2!A:B,2,FALSE))</f>
        <v>销项税额</v>
      </c>
    </row>
    <row r="163" spans="1:7" x14ac:dyDescent="0.15">
      <c r="A163" s="9" t="s">
        <v>753</v>
      </c>
      <c r="B163" s="10" t="s">
        <v>9</v>
      </c>
      <c r="C163" s="9" t="str">
        <f>IF(E163&gt;0,"贷","借")</f>
        <v>贷</v>
      </c>
      <c r="D163" s="11"/>
      <c r="E163" s="11">
        <f>#REF!</f>
        <v>86009.45</v>
      </c>
      <c r="F163" s="3"/>
      <c r="G163" s="12" t="str">
        <f>IF(B163="","",VLOOKUP(B163,Sheet2!A:B,2,FALSE))</f>
        <v>租赁收入</v>
      </c>
    </row>
    <row r="164" spans="1:7" x14ac:dyDescent="0.15">
      <c r="A164" s="9"/>
      <c r="B164" s="10"/>
      <c r="C164" s="9"/>
      <c r="D164" s="11"/>
      <c r="E164" s="11"/>
      <c r="F164" s="3"/>
      <c r="G164" s="12" t="str">
        <f>IF(B164="","",VLOOKUP(B164,Sheet2!A:B,2,FALSE))</f>
        <v/>
      </c>
    </row>
    <row r="165" spans="1:7" x14ac:dyDescent="0.15">
      <c r="A165" s="9" t="s">
        <v>754</v>
      </c>
      <c r="B165" s="10" t="s">
        <v>755</v>
      </c>
      <c r="C165" s="9" t="str">
        <f>IF(E165&gt;0,"贷","借")</f>
        <v>借</v>
      </c>
      <c r="D165" s="11">
        <v>62468.28</v>
      </c>
      <c r="E165" s="11"/>
      <c r="F165" s="3"/>
      <c r="G165" s="12" t="str">
        <f>IF(B165="","",VLOOKUP(B165,Sheet2!A:B,2,FALSE))</f>
        <v>广东悍格时代电商有限公司</v>
      </c>
    </row>
    <row r="166" spans="1:7" x14ac:dyDescent="0.15">
      <c r="A166" s="9" t="s">
        <v>756</v>
      </c>
      <c r="B166" s="10" t="s">
        <v>8</v>
      </c>
      <c r="C166" s="9" t="str">
        <f>IF(E166&gt;0,"贷","借")</f>
        <v>贷</v>
      </c>
      <c r="D166" s="11"/>
      <c r="E166" s="11">
        <v>5157.93</v>
      </c>
      <c r="F166" s="3"/>
      <c r="G166" s="12" t="str">
        <f>IF(B166="","",VLOOKUP(B166,Sheet2!A:B,2,FALSE))</f>
        <v>销项税额</v>
      </c>
    </row>
    <row r="167" spans="1:7" x14ac:dyDescent="0.15">
      <c r="A167" s="9" t="s">
        <v>754</v>
      </c>
      <c r="B167" s="10" t="s">
        <v>9</v>
      </c>
      <c r="C167" s="9" t="str">
        <f>IF(E167&gt;0,"贷","借")</f>
        <v>贷</v>
      </c>
      <c r="D167" s="11"/>
      <c r="E167" s="11">
        <f>D165-E166</f>
        <v>57310.35</v>
      </c>
      <c r="F167" s="3"/>
      <c r="G167" s="12" t="str">
        <f>IF(B167="","",VLOOKUP(B167,Sheet2!A:B,2,FALSE))</f>
        <v>租赁收入</v>
      </c>
    </row>
    <row r="168" spans="1:7" x14ac:dyDescent="0.15">
      <c r="A168" s="9"/>
      <c r="B168" s="10"/>
      <c r="C168" s="9"/>
      <c r="D168" s="11"/>
      <c r="E168" s="11"/>
      <c r="F168" s="3"/>
      <c r="G168" s="12" t="str">
        <f>IF(B168="","",VLOOKUP(B168,Sheet2!A:B,2,FALSE))</f>
        <v/>
      </c>
    </row>
    <row r="169" spans="1:7" x14ac:dyDescent="0.15">
      <c r="A169" s="9" t="s">
        <v>757</v>
      </c>
      <c r="B169" s="10" t="s">
        <v>60</v>
      </c>
      <c r="C169" s="9" t="str">
        <f>IF(E169&gt;0,"贷","借")</f>
        <v>借</v>
      </c>
      <c r="D169" s="11">
        <v>10857.99</v>
      </c>
      <c r="E169" s="11"/>
      <c r="F169" s="3"/>
      <c r="G169" s="12" t="str">
        <f>IF(B169="","",VLOOKUP(B169,Sheet2!A:B,2,FALSE))</f>
        <v>佛山市万远星达影视有限公司</v>
      </c>
    </row>
    <row r="170" spans="1:7" x14ac:dyDescent="0.15">
      <c r="A170" s="9" t="s">
        <v>757</v>
      </c>
      <c r="B170" s="10" t="s">
        <v>8</v>
      </c>
      <c r="C170" s="9" t="str">
        <f>IF(E170&gt;0,"贷","借")</f>
        <v>贷</v>
      </c>
      <c r="D170" s="11"/>
      <c r="E170" s="11">
        <v>896.53</v>
      </c>
      <c r="F170" s="3"/>
      <c r="G170" s="12" t="str">
        <f>IF(B170="","",VLOOKUP(B170,Sheet2!A:B,2,FALSE))</f>
        <v>销项税额</v>
      </c>
    </row>
    <row r="171" spans="1:7" x14ac:dyDescent="0.15">
      <c r="A171" s="9" t="s">
        <v>758</v>
      </c>
      <c r="B171" s="10" t="s">
        <v>9</v>
      </c>
      <c r="C171" s="9" t="str">
        <f>IF(E171&gt;0,"贷","借")</f>
        <v>贷</v>
      </c>
      <c r="D171" s="11"/>
      <c r="E171" s="11">
        <f>D169-E170</f>
        <v>9961.4599999999991</v>
      </c>
      <c r="F171" s="3"/>
      <c r="G171" s="12" t="str">
        <f>IF(B171="","",VLOOKUP(B171,Sheet2!A:B,2,FALSE))</f>
        <v>租赁收入</v>
      </c>
    </row>
    <row r="172" spans="1:7" x14ac:dyDescent="0.15">
      <c r="A172" s="9"/>
      <c r="B172" s="10"/>
      <c r="C172" s="9"/>
      <c r="D172" s="11"/>
      <c r="E172" s="11"/>
      <c r="F172" s="3"/>
      <c r="G172" s="12" t="str">
        <f>IF(B172="","",VLOOKUP(B172,Sheet2!A:B,2,FALSE))</f>
        <v/>
      </c>
    </row>
    <row r="173" spans="1:7" x14ac:dyDescent="0.15">
      <c r="A173" s="9" t="s">
        <v>759</v>
      </c>
      <c r="B173" s="10" t="s">
        <v>760</v>
      </c>
      <c r="C173" s="9" t="str">
        <f>IF(E173&gt;0,"贷","借")</f>
        <v>借</v>
      </c>
      <c r="D173" s="11">
        <v>35988.120000000003</v>
      </c>
      <c r="E173" s="11"/>
      <c r="F173" s="3"/>
      <c r="G173" s="12" t="str">
        <f>IF(B173="","",VLOOKUP(B173,Sheet2!A:B,2,FALSE))</f>
        <v>五矿证券有限公司</v>
      </c>
    </row>
    <row r="174" spans="1:7" x14ac:dyDescent="0.15">
      <c r="A174" s="9" t="s">
        <v>761</v>
      </c>
      <c r="B174" s="10" t="s">
        <v>8</v>
      </c>
      <c r="C174" s="9" t="str">
        <f>IF(E174&gt;0,"贷","借")</f>
        <v>贷</v>
      </c>
      <c r="D174" s="11"/>
      <c r="E174" s="11">
        <v>2971.5</v>
      </c>
      <c r="F174" s="3"/>
      <c r="G174" s="12" t="str">
        <f>IF(B174="","",VLOOKUP(B174,Sheet2!A:B,2,FALSE))</f>
        <v>销项税额</v>
      </c>
    </row>
    <row r="175" spans="1:7" x14ac:dyDescent="0.15">
      <c r="A175" s="9" t="s">
        <v>762</v>
      </c>
      <c r="B175" s="10" t="s">
        <v>9</v>
      </c>
      <c r="C175" s="9" t="str">
        <f>IF(E175&gt;0,"贷","借")</f>
        <v>贷</v>
      </c>
      <c r="D175" s="11"/>
      <c r="E175" s="11">
        <f>D173-E174</f>
        <v>33016.620000000003</v>
      </c>
      <c r="F175" s="3"/>
      <c r="G175" s="12" t="str">
        <f>IF(B175="","",VLOOKUP(B175,Sheet2!A:B,2,FALSE))</f>
        <v>租赁收入</v>
      </c>
    </row>
    <row r="176" spans="1:7" x14ac:dyDescent="0.15">
      <c r="A176" s="9"/>
      <c r="B176" s="10"/>
      <c r="C176" s="9"/>
      <c r="D176" s="11"/>
      <c r="E176" s="11"/>
      <c r="F176" s="3"/>
      <c r="G176" s="12" t="str">
        <f>IF(B176="","",VLOOKUP(B176,Sheet2!A:B,2,FALSE))</f>
        <v/>
      </c>
    </row>
    <row r="177" spans="1:7" x14ac:dyDescent="0.15">
      <c r="A177" s="9" t="s">
        <v>763</v>
      </c>
      <c r="B177" s="10" t="s">
        <v>44</v>
      </c>
      <c r="C177" s="9" t="str">
        <f>IF(E177&gt;0,"贷","借")</f>
        <v>借</v>
      </c>
      <c r="D177" s="11">
        <v>55692.5</v>
      </c>
      <c r="E177" s="11"/>
      <c r="F177" s="3"/>
      <c r="G177" s="12" t="str">
        <f>IF(B177="","",VLOOKUP(B177,Sheet2!A:B,2,FALSE))</f>
        <v>佛山市高明南江环保水务有限公司</v>
      </c>
    </row>
    <row r="178" spans="1:7" x14ac:dyDescent="0.15">
      <c r="A178" s="9" t="s">
        <v>763</v>
      </c>
      <c r="B178" s="10" t="s">
        <v>764</v>
      </c>
      <c r="C178" s="9" t="str">
        <f>IF(E178&gt;0,"贷","借")</f>
        <v>贷</v>
      </c>
      <c r="D178" s="11"/>
      <c r="E178" s="11">
        <v>3152.41</v>
      </c>
      <c r="F178" s="3"/>
      <c r="G178" s="12" t="str">
        <f>IF(B178="","",VLOOKUP(B178,Sheet2!A:B,2,FALSE))</f>
        <v>销项税额</v>
      </c>
    </row>
    <row r="179" spans="1:7" x14ac:dyDescent="0.15">
      <c r="A179" s="9" t="s">
        <v>765</v>
      </c>
      <c r="B179" s="10" t="s">
        <v>520</v>
      </c>
      <c r="C179" s="9" t="str">
        <f>IF(E179&gt;0,"贷","借")</f>
        <v>贷</v>
      </c>
      <c r="D179" s="11"/>
      <c r="E179" s="11">
        <v>52540.09</v>
      </c>
      <c r="F179" s="3"/>
      <c r="G179" s="12" t="str">
        <f>IF(B179="","",VLOOKUP(B179,Sheet2!A:B,2,FALSE))</f>
        <v>运营管理费</v>
      </c>
    </row>
    <row r="180" spans="1:7" x14ac:dyDescent="0.15">
      <c r="A180" s="9"/>
      <c r="B180" s="10"/>
      <c r="C180" s="9"/>
      <c r="D180" s="11"/>
      <c r="E180" s="11"/>
      <c r="F180" s="3"/>
      <c r="G180" s="12" t="str">
        <f>IF(B180="","",VLOOKUP(B180,Sheet2!A:B,2,FALSE))</f>
        <v/>
      </c>
    </row>
    <row r="181" spans="1:7" x14ac:dyDescent="0.15">
      <c r="A181" s="9" t="s">
        <v>766</v>
      </c>
      <c r="B181" s="10" t="s">
        <v>767</v>
      </c>
      <c r="C181" s="9" t="str">
        <f>IF(E181&gt;0,"贷","借")</f>
        <v>借</v>
      </c>
      <c r="D181" s="11">
        <v>38053.9</v>
      </c>
      <c r="E181" s="11"/>
      <c r="F181" s="3"/>
      <c r="G181" s="12" t="str">
        <f>IF(B181="","",VLOOKUP(B181,Sheet2!A:B,2,FALSE))</f>
        <v>佛山市高明南业环保水务有限公司</v>
      </c>
    </row>
    <row r="182" spans="1:7" x14ac:dyDescent="0.15">
      <c r="A182" s="9" t="s">
        <v>768</v>
      </c>
      <c r="B182" s="10" t="s">
        <v>747</v>
      </c>
      <c r="C182" s="9" t="str">
        <f>IF(E182&gt;0,"贷","借")</f>
        <v>贷</v>
      </c>
      <c r="D182" s="11"/>
      <c r="E182" s="11">
        <v>2153.9899999999998</v>
      </c>
      <c r="F182" s="3"/>
      <c r="G182" s="12" t="str">
        <f>IF(B182="","",VLOOKUP(B182,Sheet2!A:B,2,FALSE))</f>
        <v>销项税额</v>
      </c>
    </row>
    <row r="183" spans="1:7" x14ac:dyDescent="0.15">
      <c r="A183" s="9" t="s">
        <v>766</v>
      </c>
      <c r="B183" s="10" t="s">
        <v>769</v>
      </c>
      <c r="C183" s="9" t="str">
        <f>IF(E183&gt;0,"贷","借")</f>
        <v>贷</v>
      </c>
      <c r="D183" s="11"/>
      <c r="E183" s="11">
        <f>#REF!</f>
        <v>35899.910000000003</v>
      </c>
      <c r="F183" s="3"/>
      <c r="G183" s="12" t="str">
        <f>IF(B183="","",VLOOKUP(B183,Sheet2!A:B,2,FALSE))</f>
        <v>运营管理费</v>
      </c>
    </row>
    <row r="184" spans="1:7" x14ac:dyDescent="0.15">
      <c r="A184" s="9"/>
      <c r="B184" s="10"/>
      <c r="C184" s="9"/>
      <c r="D184" s="11"/>
      <c r="E184" s="11"/>
      <c r="F184" s="3"/>
      <c r="G184" s="12" t="str">
        <f>IF(B184="","",VLOOKUP(B184,Sheet2!A:B,2,FALSE))</f>
        <v/>
      </c>
    </row>
    <row r="185" spans="1:7" x14ac:dyDescent="0.15">
      <c r="A185" s="9" t="s">
        <v>770</v>
      </c>
      <c r="B185" s="10" t="s">
        <v>46</v>
      </c>
      <c r="C185" s="9" t="str">
        <f>IF(E185&gt;0,"贷","借")</f>
        <v>借</v>
      </c>
      <c r="D185" s="11">
        <v>618813.4</v>
      </c>
      <c r="E185" s="11"/>
      <c r="F185" s="3"/>
      <c r="G185" s="12" t="str">
        <f>IF(B185="","",VLOOKUP(B185,Sheet2!A:B,2,FALSE))</f>
        <v>佛山市顺德区南和环保水务有限公司</v>
      </c>
    </row>
    <row r="186" spans="1:7" x14ac:dyDescent="0.15">
      <c r="A186" s="9" t="s">
        <v>770</v>
      </c>
      <c r="B186" s="10" t="s">
        <v>771</v>
      </c>
      <c r="C186" s="9" t="str">
        <f>IF(E186&gt;0,"贷","借")</f>
        <v>贷</v>
      </c>
      <c r="D186" s="11"/>
      <c r="E186" s="11">
        <f>SUM(#REF!)</f>
        <v>35027.15</v>
      </c>
      <c r="F186" s="3"/>
      <c r="G186" s="12" t="str">
        <f>IF(B186="","",VLOOKUP(B186,Sheet2!A:B,2,FALSE))</f>
        <v>销项税额</v>
      </c>
    </row>
    <row r="187" spans="1:7" x14ac:dyDescent="0.15">
      <c r="A187" s="9" t="s">
        <v>772</v>
      </c>
      <c r="B187" s="10" t="s">
        <v>773</v>
      </c>
      <c r="C187" s="9" t="str">
        <f>IF(E187&gt;0,"贷","借")</f>
        <v>贷</v>
      </c>
      <c r="D187" s="11"/>
      <c r="E187" s="11">
        <f>D185-E186</f>
        <v>583786.25</v>
      </c>
      <c r="F187" s="3"/>
      <c r="G187" s="12" t="str">
        <f>IF(B187="","",VLOOKUP(B187,Sheet2!A:B,2,FALSE))</f>
        <v>运营管理费</v>
      </c>
    </row>
    <row r="188" spans="1:7" x14ac:dyDescent="0.15">
      <c r="A188" s="9"/>
      <c r="B188" s="10"/>
      <c r="C188" s="9"/>
      <c r="D188" s="11"/>
      <c r="E188" s="11"/>
      <c r="F188" s="3"/>
      <c r="G188" s="12"/>
    </row>
    <row r="189" spans="1:7" x14ac:dyDescent="0.15">
      <c r="A189" s="9" t="s">
        <v>774</v>
      </c>
      <c r="B189" s="10" t="s">
        <v>775</v>
      </c>
      <c r="C189" s="9" t="str">
        <f>IF(E189&gt;0,"贷","借")</f>
        <v>借</v>
      </c>
      <c r="D189" s="11">
        <v>410447</v>
      </c>
      <c r="E189" s="11"/>
      <c r="F189" s="3"/>
      <c r="G189" s="12" t="str">
        <f>IF(B189="","",VLOOKUP(B189,Sheet2!A:B,2,FALSE))</f>
        <v>佛山市顺德区南鑫环保水务有限公司</v>
      </c>
    </row>
    <row r="190" spans="1:7" x14ac:dyDescent="0.15">
      <c r="A190" s="9" t="s">
        <v>776</v>
      </c>
      <c r="B190" s="10" t="s">
        <v>773</v>
      </c>
      <c r="C190" s="9" t="str">
        <f>IF(E190&gt;0,"贷","借")</f>
        <v>贷</v>
      </c>
      <c r="D190" s="11"/>
      <c r="E190" s="11">
        <v>387214.16</v>
      </c>
      <c r="F190" s="3"/>
      <c r="G190" s="12" t="str">
        <f>IF(B190="","",VLOOKUP(B190,Sheet2!A:B,2,FALSE))</f>
        <v>运营管理费</v>
      </c>
    </row>
    <row r="191" spans="1:7" x14ac:dyDescent="0.15">
      <c r="A191" s="9" t="s">
        <v>774</v>
      </c>
      <c r="B191" s="10" t="s">
        <v>747</v>
      </c>
      <c r="C191" s="9" t="str">
        <f>IF(E191&gt;0,"贷","借")</f>
        <v>贷</v>
      </c>
      <c r="D191" s="11"/>
      <c r="E191" s="11">
        <v>23232.84</v>
      </c>
      <c r="F191" s="3"/>
      <c r="G191" s="12" t="str">
        <f>IF(B191="","",VLOOKUP(B191,Sheet2!A:B,2,FALSE))</f>
        <v>销项税额</v>
      </c>
    </row>
    <row r="192" spans="1:7" x14ac:dyDescent="0.15">
      <c r="A192" s="9"/>
      <c r="B192" s="10"/>
      <c r="C192" s="9"/>
      <c r="D192" s="11"/>
      <c r="E192" s="11"/>
      <c r="F192" s="3"/>
      <c r="G192" s="12"/>
    </row>
    <row r="193" spans="1:7" x14ac:dyDescent="0.15">
      <c r="A193" s="9" t="s">
        <v>777</v>
      </c>
      <c r="B193" s="10" t="s">
        <v>50</v>
      </c>
      <c r="C193" s="9" t="str">
        <f>IF(E193&gt;0,"贷","借")</f>
        <v>借</v>
      </c>
      <c r="D193" s="11">
        <v>438361.59999999998</v>
      </c>
      <c r="E193" s="11"/>
      <c r="F193" s="3"/>
      <c r="G193" s="12" t="str">
        <f>IF(B193="","",VLOOKUP(B193,Sheet2!A:B,2,FALSE))</f>
        <v>佛山市顺德区尚润环保水务有限公司</v>
      </c>
    </row>
    <row r="194" spans="1:7" x14ac:dyDescent="0.15">
      <c r="A194" s="9" t="s">
        <v>777</v>
      </c>
      <c r="B194" s="10" t="s">
        <v>778</v>
      </c>
      <c r="C194" s="9" t="str">
        <f>IF(E194&gt;0,"贷","借")</f>
        <v>贷</v>
      </c>
      <c r="D194" s="11"/>
      <c r="E194" s="11">
        <v>413548.67</v>
      </c>
      <c r="F194" s="3"/>
      <c r="G194" s="12" t="str">
        <f>IF(B194="","",VLOOKUP(B194,Sheet2!A:B,2,FALSE))</f>
        <v>运营管理费</v>
      </c>
    </row>
    <row r="195" spans="1:7" x14ac:dyDescent="0.15">
      <c r="A195" s="9" t="s">
        <v>779</v>
      </c>
      <c r="B195" s="10" t="s">
        <v>764</v>
      </c>
      <c r="C195" s="9" t="str">
        <f>IF(E195&gt;0,"贷","借")</f>
        <v>贷</v>
      </c>
      <c r="D195" s="11"/>
      <c r="E195" s="11">
        <v>24812.929999999993</v>
      </c>
      <c r="F195" s="3"/>
      <c r="G195" s="12" t="str">
        <f>IF(B195="","",VLOOKUP(B195,Sheet2!A:B,2,FALSE))</f>
        <v>销项税额</v>
      </c>
    </row>
    <row r="196" spans="1:7" x14ac:dyDescent="0.15">
      <c r="A196" s="9"/>
      <c r="B196" s="10"/>
      <c r="C196" s="9"/>
      <c r="D196" s="11"/>
      <c r="E196" s="11"/>
      <c r="F196" s="3"/>
      <c r="G196" s="12" t="str">
        <f>IF(B196="","",VLOOKUP(B196,Sheet2!A:B,2,FALSE))</f>
        <v/>
      </c>
    </row>
    <row r="197" spans="1:7" x14ac:dyDescent="0.15">
      <c r="A197" s="9" t="s">
        <v>780</v>
      </c>
      <c r="B197" s="10" t="s">
        <v>46</v>
      </c>
      <c r="C197" s="9" t="str">
        <f>IF(E197&gt;0,"贷","借")</f>
        <v>借</v>
      </c>
      <c r="D197" s="11">
        <v>-188778.08</v>
      </c>
      <c r="E197" s="11"/>
      <c r="F197" s="3"/>
      <c r="G197" s="12" t="str">
        <f>IF(B197="","",VLOOKUP(B197,Sheet2!A:B,2,FALSE))</f>
        <v>佛山市顺德区南和环保水务有限公司</v>
      </c>
    </row>
    <row r="198" spans="1:7" x14ac:dyDescent="0.15">
      <c r="A198" s="9" t="s">
        <v>781</v>
      </c>
      <c r="B198" s="10" t="s">
        <v>782</v>
      </c>
      <c r="C198" s="9" t="s">
        <v>661</v>
      </c>
      <c r="D198" s="11"/>
      <c r="E198" s="11">
        <v>-178092.53</v>
      </c>
      <c r="F198" s="3"/>
      <c r="G198" s="12" t="str">
        <f>IF(B198="","",VLOOKUP(B198,Sheet2!A:B,2,FALSE))</f>
        <v>借款利息</v>
      </c>
    </row>
    <row r="199" spans="1:7" x14ac:dyDescent="0.15">
      <c r="A199" s="9" t="s">
        <v>783</v>
      </c>
      <c r="B199" s="10" t="s">
        <v>747</v>
      </c>
      <c r="C199" s="9" t="s">
        <v>661</v>
      </c>
      <c r="D199" s="11"/>
      <c r="E199" s="11">
        <v>-10685.549999999988</v>
      </c>
      <c r="F199" s="3"/>
      <c r="G199" s="12" t="str">
        <f>IF(B199="","",VLOOKUP(B199,Sheet2!A:B,2,FALSE))</f>
        <v>销项税额</v>
      </c>
    </row>
    <row r="200" spans="1:7" x14ac:dyDescent="0.15">
      <c r="A200" s="9"/>
      <c r="B200" s="10"/>
      <c r="C200" s="9"/>
      <c r="D200" s="11"/>
      <c r="E200" s="11"/>
      <c r="F200" s="3"/>
      <c r="G200" s="12"/>
    </row>
    <row r="201" spans="1:7" x14ac:dyDescent="0.15">
      <c r="A201" s="9" t="s">
        <v>784</v>
      </c>
      <c r="B201" s="10" t="s">
        <v>785</v>
      </c>
      <c r="C201" s="9" t="str">
        <f>IF(E201&gt;0,"贷","借")</f>
        <v>借</v>
      </c>
      <c r="D201" s="11">
        <v>147780.82</v>
      </c>
      <c r="E201" s="11"/>
      <c r="F201" s="3"/>
      <c r="G201" s="12" t="str">
        <f>IF(B201="","",VLOOKUP(B201,Sheet2!A:B,2,FALSE))</f>
        <v>佛山市顺德区南鑫环保水务有限公司</v>
      </c>
    </row>
    <row r="202" spans="1:7" x14ac:dyDescent="0.15">
      <c r="A202" s="9" t="s">
        <v>784</v>
      </c>
      <c r="B202" s="10" t="s">
        <v>786</v>
      </c>
      <c r="C202" s="9" t="str">
        <f>IF(E202&gt;0,"贷","借")</f>
        <v>贷</v>
      </c>
      <c r="D202" s="11"/>
      <c r="E202" s="11">
        <v>139415.87</v>
      </c>
      <c r="F202" s="3"/>
      <c r="G202" s="12" t="str">
        <f>IF(B202="","",VLOOKUP(B202,Sheet2!A:B,2,FALSE))</f>
        <v>借款利息</v>
      </c>
    </row>
    <row r="203" spans="1:7" x14ac:dyDescent="0.15">
      <c r="A203" s="9" t="s">
        <v>784</v>
      </c>
      <c r="B203" s="10" t="s">
        <v>747</v>
      </c>
      <c r="C203" s="9" t="str">
        <f>IF(E203&gt;0,"贷","借")</f>
        <v>贷</v>
      </c>
      <c r="D203" s="11"/>
      <c r="E203" s="11">
        <v>8364.9500000000007</v>
      </c>
      <c r="F203" s="3"/>
      <c r="G203" s="12" t="str">
        <f>IF(B203="","",VLOOKUP(B203,Sheet2!A:B,2,FALSE))</f>
        <v>销项税额</v>
      </c>
    </row>
    <row r="204" spans="1:7" x14ac:dyDescent="0.15">
      <c r="A204" s="9"/>
      <c r="B204" s="10"/>
      <c r="C204" s="9"/>
      <c r="D204" s="11"/>
      <c r="E204" s="11"/>
      <c r="F204" s="3"/>
      <c r="G204" s="12" t="str">
        <f>IF(B204="","",VLOOKUP(B204,Sheet2!A:B,2,FALSE))</f>
        <v/>
      </c>
    </row>
    <row r="205" spans="1:7" x14ac:dyDescent="0.15">
      <c r="A205" s="9" t="s">
        <v>787</v>
      </c>
      <c r="B205" s="10" t="s">
        <v>788</v>
      </c>
      <c r="C205" s="9" t="str">
        <f>IF(E205&gt;0,"贷","借")</f>
        <v>借</v>
      </c>
      <c r="D205" s="11">
        <v>195070.68</v>
      </c>
      <c r="E205" s="11"/>
      <c r="F205" s="3"/>
      <c r="G205" s="12" t="str">
        <f>IF(B205="","",VLOOKUP(B205,Sheet2!A:B,2,FALSE))</f>
        <v>佛山市顺德区南和环保水务有限公司</v>
      </c>
    </row>
    <row r="206" spans="1:7" x14ac:dyDescent="0.15">
      <c r="A206" s="9" t="s">
        <v>787</v>
      </c>
      <c r="B206" s="10" t="s">
        <v>782</v>
      </c>
      <c r="C206" s="9" t="str">
        <f>IF(E206&gt;0,"贷","借")</f>
        <v>贷</v>
      </c>
      <c r="D206" s="11"/>
      <c r="E206" s="11">
        <v>184028.94</v>
      </c>
      <c r="F206" s="3"/>
      <c r="G206" s="12" t="str">
        <f>IF(B206="","",VLOOKUP(B206,Sheet2!A:B,2,FALSE))</f>
        <v>借款利息</v>
      </c>
    </row>
    <row r="207" spans="1:7" x14ac:dyDescent="0.15">
      <c r="A207" s="9" t="s">
        <v>787</v>
      </c>
      <c r="B207" s="10" t="s">
        <v>747</v>
      </c>
      <c r="C207" s="9" t="str">
        <f>IF(E207&gt;0,"贷","借")</f>
        <v>贷</v>
      </c>
      <c r="D207" s="11"/>
      <c r="E207" s="11">
        <v>11041.74</v>
      </c>
      <c r="F207" s="3"/>
      <c r="G207" s="12" t="str">
        <f>IF(B207="","",VLOOKUP(B207,Sheet2!A:B,2,FALSE))</f>
        <v>销项税额</v>
      </c>
    </row>
    <row r="208" spans="1:7" x14ac:dyDescent="0.15">
      <c r="A208" s="9"/>
      <c r="B208" s="10"/>
      <c r="C208" s="9"/>
      <c r="D208" s="11"/>
      <c r="E208" s="11"/>
      <c r="F208" s="3"/>
      <c r="G208" s="12" t="str">
        <f>IF(B208="","",VLOOKUP(B208,Sheet2!A:B,2,FALSE))</f>
        <v/>
      </c>
    </row>
    <row r="209" spans="1:7" x14ac:dyDescent="0.15">
      <c r="A209" s="9" t="s">
        <v>6</v>
      </c>
      <c r="B209" s="10" t="s">
        <v>789</v>
      </c>
      <c r="C209" s="9" t="str">
        <f>IF(E209&gt;0,"贷","借")</f>
        <v>借</v>
      </c>
      <c r="D209" s="11">
        <v>78788.7</v>
      </c>
      <c r="E209" s="11"/>
      <c r="F209" s="3"/>
      <c r="G209" s="12" t="str">
        <f>IF(B209="","",VLOOKUP(B209,Sheet2!A:B,2,FALSE))</f>
        <v>佛山市顺德区南羿物业管理有限公司</v>
      </c>
    </row>
    <row r="210" spans="1:7" x14ac:dyDescent="0.15">
      <c r="A210" s="9" t="s">
        <v>6</v>
      </c>
      <c r="B210" s="10" t="s">
        <v>747</v>
      </c>
      <c r="C210" s="9" t="str">
        <f>IF(E210&gt;0,"贷","借")</f>
        <v>贷</v>
      </c>
      <c r="D210" s="11"/>
      <c r="E210" s="11">
        <v>6505.5</v>
      </c>
      <c r="F210" s="3"/>
      <c r="G210" s="12" t="str">
        <f>IF(B210="","",VLOOKUP(B210,Sheet2!A:B,2,FALSE))</f>
        <v>销项税额</v>
      </c>
    </row>
    <row r="211" spans="1:7" x14ac:dyDescent="0.15">
      <c r="A211" s="9" t="s">
        <v>6</v>
      </c>
      <c r="B211" s="10" t="s">
        <v>748</v>
      </c>
      <c r="C211" s="9" t="str">
        <f>IF(E211&gt;0,"贷","借")</f>
        <v>贷</v>
      </c>
      <c r="D211" s="11"/>
      <c r="E211" s="11">
        <v>72283.199999999997</v>
      </c>
      <c r="F211" s="3"/>
      <c r="G211" s="12" t="str">
        <f>IF(B211="","",VLOOKUP(B211,Sheet2!A:B,2,FALSE))</f>
        <v>租赁收入</v>
      </c>
    </row>
    <row r="212" spans="1:7" x14ac:dyDescent="0.15">
      <c r="A212" s="9"/>
      <c r="B212" s="10"/>
      <c r="C212" s="9"/>
      <c r="D212" s="11"/>
      <c r="E212" s="11"/>
      <c r="F212" s="3"/>
      <c r="G212" s="12"/>
    </row>
    <row r="213" spans="1:7" x14ac:dyDescent="0.15">
      <c r="A213" s="9" t="s">
        <v>790</v>
      </c>
      <c r="B213" s="10" t="s">
        <v>791</v>
      </c>
      <c r="C213" s="9" t="str">
        <f>IF(E213&gt;0,"贷","借")</f>
        <v>借</v>
      </c>
      <c r="D213" s="11">
        <v>8199.6</v>
      </c>
      <c r="E213" s="11"/>
      <c r="F213" s="3"/>
      <c r="G213" s="12" t="str">
        <f>IF(B213="","",VLOOKUP(B213,Sheet2!A:B,2,FALSE))</f>
        <v>佛山市顺德区容桂南昆市政工程有限公司</v>
      </c>
    </row>
    <row r="214" spans="1:7" x14ac:dyDescent="0.15">
      <c r="A214" s="9" t="s">
        <v>790</v>
      </c>
      <c r="B214" s="10" t="s">
        <v>747</v>
      </c>
      <c r="C214" s="9" t="str">
        <f>IF(E214&gt;0,"贷","借")</f>
        <v>贷</v>
      </c>
      <c r="D214" s="11"/>
      <c r="E214" s="11">
        <v>677.03</v>
      </c>
      <c r="F214" s="3"/>
      <c r="G214" s="12" t="str">
        <f>IF(B214="","",VLOOKUP(B214,Sheet2!A:B,2,FALSE))</f>
        <v>销项税额</v>
      </c>
    </row>
    <row r="215" spans="1:7" x14ac:dyDescent="0.15">
      <c r="A215" s="9" t="s">
        <v>790</v>
      </c>
      <c r="B215" s="10" t="s">
        <v>748</v>
      </c>
      <c r="C215" s="9" t="str">
        <f>IF(E215&gt;0,"贷","借")</f>
        <v>贷</v>
      </c>
      <c r="D215" s="11"/>
      <c r="E215" s="11">
        <v>7522.57</v>
      </c>
      <c r="F215" s="3"/>
      <c r="G215" s="12" t="str">
        <f>IF(B215="","",VLOOKUP(B215,Sheet2!A:B,2,FALSE))</f>
        <v>租赁收入</v>
      </c>
    </row>
    <row r="216" spans="1:7" x14ac:dyDescent="0.15">
      <c r="A216" s="9"/>
      <c r="B216" s="10"/>
      <c r="C216" s="9"/>
      <c r="D216" s="11"/>
      <c r="E216" s="11"/>
      <c r="F216" s="3"/>
      <c r="G216" s="12" t="str">
        <f>IF(B216="","",VLOOKUP(B216,Sheet2!A:B,2,FALSE))</f>
        <v/>
      </c>
    </row>
    <row r="217" spans="1:7" x14ac:dyDescent="0.15">
      <c r="A217" s="9" t="s">
        <v>792</v>
      </c>
      <c r="B217" s="10" t="s">
        <v>793</v>
      </c>
      <c r="C217" s="9" t="str">
        <f>IF(E217&gt;0,"贷","借")</f>
        <v>借</v>
      </c>
      <c r="D217" s="11">
        <v>3750</v>
      </c>
      <c r="E217" s="11"/>
      <c r="F217" s="3"/>
      <c r="G217" s="12" t="str">
        <f>IF(B217="","",VLOOKUP(B217,Sheet2!A:B,2,FALSE))</f>
        <v>佛山南逸房产有限公司</v>
      </c>
    </row>
    <row r="218" spans="1:7" x14ac:dyDescent="0.15">
      <c r="A218" s="9" t="s">
        <v>792</v>
      </c>
      <c r="B218" s="10" t="s">
        <v>747</v>
      </c>
      <c r="C218" s="9" t="str">
        <f>IF(E218&gt;0,"贷","借")</f>
        <v>贷</v>
      </c>
      <c r="D218" s="11"/>
      <c r="E218" s="11">
        <v>309.63000000000011</v>
      </c>
      <c r="F218" s="3"/>
      <c r="G218" s="12" t="str">
        <f>IF(B218="","",VLOOKUP(B218,Sheet2!A:B,2,FALSE))</f>
        <v>销项税额</v>
      </c>
    </row>
    <row r="219" spans="1:7" x14ac:dyDescent="0.15">
      <c r="A219" s="9" t="s">
        <v>792</v>
      </c>
      <c r="B219" s="10" t="s">
        <v>794</v>
      </c>
      <c r="C219" s="9" t="str">
        <f>IF(E219&gt;0,"贷","借")</f>
        <v>贷</v>
      </c>
      <c r="D219" s="11"/>
      <c r="E219" s="11">
        <v>3440.37</v>
      </c>
      <c r="F219" s="3"/>
      <c r="G219" s="12" t="str">
        <f>IF(B219="","",VLOOKUP(B219,Sheet2!A:B,2,FALSE))</f>
        <v>租赁收入</v>
      </c>
    </row>
    <row r="220" spans="1:7" x14ac:dyDescent="0.15">
      <c r="A220" s="9"/>
      <c r="B220" s="10"/>
      <c r="C220" s="9"/>
      <c r="D220" s="11"/>
      <c r="E220" s="11"/>
      <c r="F220" s="3"/>
      <c r="G220" s="12" t="str">
        <f>IF(B220="","",VLOOKUP(B220,Sheet2!A:B,2,FALSE))</f>
        <v/>
      </c>
    </row>
    <row r="221" spans="1:7" x14ac:dyDescent="0.15">
      <c r="A221" s="9" t="s">
        <v>795</v>
      </c>
      <c r="B221" s="10" t="s">
        <v>796</v>
      </c>
      <c r="C221" s="9" t="str">
        <f>IF(E221&gt;0,"贷","借")</f>
        <v>借</v>
      </c>
      <c r="D221" s="11">
        <v>2868.6</v>
      </c>
      <c r="E221" s="11"/>
      <c r="F221" s="3"/>
      <c r="G221" s="12" t="str">
        <f>IF(B221="","",VLOOKUP(B221,Sheet2!A:B,2,FALSE))</f>
        <v>佛山市南信建筑劳务有限公司</v>
      </c>
    </row>
    <row r="222" spans="1:7" x14ac:dyDescent="0.15">
      <c r="A222" s="9" t="s">
        <v>795</v>
      </c>
      <c r="B222" s="10" t="s">
        <v>747</v>
      </c>
      <c r="C222" s="9" t="str">
        <f>IF(E222&gt;0,"贷","借")</f>
        <v>贷</v>
      </c>
      <c r="D222" s="11"/>
      <c r="E222" s="11">
        <v>236.86000000000013</v>
      </c>
      <c r="F222" s="3"/>
      <c r="G222" s="12" t="str">
        <f>IF(B222="","",VLOOKUP(B222,Sheet2!A:B,2,FALSE))</f>
        <v>销项税额</v>
      </c>
    </row>
    <row r="223" spans="1:7" x14ac:dyDescent="0.15">
      <c r="A223" s="9" t="s">
        <v>795</v>
      </c>
      <c r="B223" s="10" t="s">
        <v>748</v>
      </c>
      <c r="C223" s="9" t="str">
        <f>IF(E223&gt;0,"贷","借")</f>
        <v>贷</v>
      </c>
      <c r="D223" s="11"/>
      <c r="E223" s="11">
        <v>2631.74</v>
      </c>
      <c r="F223" s="3"/>
      <c r="G223" s="12" t="str">
        <f>IF(B223="","",VLOOKUP(B223,Sheet2!A:B,2,FALSE))</f>
        <v>租赁收入</v>
      </c>
    </row>
    <row r="224" spans="1:7" x14ac:dyDescent="0.15">
      <c r="A224" s="9"/>
      <c r="B224" s="10"/>
      <c r="C224" s="9"/>
      <c r="D224" s="11"/>
      <c r="E224" s="11"/>
      <c r="F224" s="3"/>
      <c r="G224" s="12" t="str">
        <f>IF(B224="","",VLOOKUP(B224,Sheet2!A:B,2,FALSE))</f>
        <v/>
      </c>
    </row>
    <row r="225" spans="1:7" x14ac:dyDescent="0.15">
      <c r="A225" s="9" t="s">
        <v>797</v>
      </c>
      <c r="B225" s="10" t="s">
        <v>798</v>
      </c>
      <c r="C225" s="9" t="str">
        <f>IF(E225&gt;0,"贷","借")</f>
        <v>借</v>
      </c>
      <c r="D225" s="11">
        <v>2850</v>
      </c>
      <c r="E225" s="11"/>
      <c r="F225" s="3"/>
      <c r="G225" s="12" t="str">
        <f>IF(B225="","",VLOOKUP(B225,Sheet2!A:B,2,FALSE))</f>
        <v>佛山市顺德区德茵家用电器有限公司</v>
      </c>
    </row>
    <row r="226" spans="1:7" x14ac:dyDescent="0.15">
      <c r="A226" s="9" t="s">
        <v>797</v>
      </c>
      <c r="B226" s="10" t="s">
        <v>747</v>
      </c>
      <c r="C226" s="9" t="str">
        <f>IF(E226&gt;0,"贷","借")</f>
        <v>贷</v>
      </c>
      <c r="D226" s="11"/>
      <c r="E226" s="11">
        <v>235.32000000000016</v>
      </c>
      <c r="F226" s="3"/>
      <c r="G226" s="12" t="str">
        <f>IF(B226="","",VLOOKUP(B226,Sheet2!A:B,2,FALSE))</f>
        <v>销项税额</v>
      </c>
    </row>
    <row r="227" spans="1:7" x14ac:dyDescent="0.15">
      <c r="A227" s="9" t="s">
        <v>797</v>
      </c>
      <c r="B227" s="10" t="s">
        <v>794</v>
      </c>
      <c r="C227" s="9" t="str">
        <f>IF(E227&gt;0,"贷","借")</f>
        <v>贷</v>
      </c>
      <c r="D227" s="11"/>
      <c r="E227" s="11">
        <v>2614.6799999999998</v>
      </c>
      <c r="F227" s="3"/>
      <c r="G227" s="12" t="str">
        <f>IF(B227="","",VLOOKUP(B227,Sheet2!A:B,2,FALSE))</f>
        <v>租赁收入</v>
      </c>
    </row>
    <row r="228" spans="1:7" x14ac:dyDescent="0.15">
      <c r="A228" s="9"/>
      <c r="B228" s="10"/>
      <c r="C228" s="9"/>
      <c r="D228" s="11"/>
      <c r="E228" s="11"/>
      <c r="F228" s="3"/>
      <c r="G228" s="12" t="str">
        <f>IF(B228="","",VLOOKUP(B228,Sheet2!A:B,2,FALSE))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录入分录明细</vt:lpstr>
      <vt:lpstr>Sheet2</vt:lpstr>
      <vt:lpstr>已录入分录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2021-07-02T08:48:59Z</dcterms:created>
  <dcterms:modified xsi:type="dcterms:W3CDTF">2021-07-03T04:45:55Z</dcterms:modified>
</cp:coreProperties>
</file>