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Sem2\APD\Conway's Game of  Life Python\Conway-s-Game-of-Life-Python\"/>
    </mc:Choice>
  </mc:AlternateContent>
  <xr:revisionPtr revIDLastSave="0" documentId="13_ncr:1_{45F0F890-3815-4B87-9C78-44801A0F8EEE}" xr6:coauthVersionLast="47" xr6:coauthVersionMax="47" xr10:uidLastSave="{00000000-0000-0000-0000-000000000000}"/>
  <bookViews>
    <workbookView xWindow="12615" yWindow="0" windowWidth="15780" windowHeight="21000" activeTab="1" xr2:uid="{E5E91C20-8CA8-4802-A244-2E7249ACC952}"/>
  </bookViews>
  <sheets>
    <sheet name="Sheet1" sheetId="1" r:id="rId1"/>
    <sheet name="Python_CPU" sheetId="2" r:id="rId2"/>
    <sheet name="Python_CPU_Forecast" sheetId="9" r:id="rId3"/>
    <sheet name="Python_CPU_Forecast_9000_025" sheetId="7" r:id="rId4"/>
    <sheet name="Python_CPU_Forecast_9000_050" sheetId="25" r:id="rId5"/>
    <sheet name="Python_CPU_Forecast_9000_075" sheetId="26" r:id="rId6"/>
    <sheet name="Python_CPU_Pivot" sheetId="27" r:id="rId7"/>
    <sheet name="Python_GPU" sheetId="8" r:id="rId8"/>
  </sheets>
  <definedNames>
    <definedName name="_xlnm._FilterDatabase" localSheetId="1" hidden="1">Python_CPU!$A$2:$F$29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D21" i="2"/>
  <c r="D22" i="2"/>
  <c r="D23" i="2"/>
  <c r="D24" i="2"/>
  <c r="D25" i="2"/>
  <c r="D26" i="2"/>
  <c r="D27" i="2"/>
  <c r="D28" i="2"/>
  <c r="D29" i="2"/>
  <c r="D20" i="2"/>
  <c r="I30" i="2"/>
  <c r="H30" i="2"/>
  <c r="G30" i="2"/>
  <c r="D13" i="2"/>
  <c r="D14" i="2"/>
  <c r="D15" i="2"/>
  <c r="D16" i="2"/>
  <c r="D17" i="2"/>
  <c r="D18" i="2"/>
  <c r="D19" i="2"/>
  <c r="D1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1" i="2"/>
  <c r="D10" i="2"/>
  <c r="D11" i="2"/>
  <c r="E10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C20" i="9"/>
  <c r="C21" i="9"/>
  <c r="C6" i="9"/>
  <c r="I29" i="2"/>
  <c r="F29" i="2" s="1"/>
  <c r="I28" i="2"/>
  <c r="F28" i="2" s="1"/>
  <c r="R32" i="8"/>
  <c r="I32" i="8"/>
  <c r="L32" i="8" s="1"/>
  <c r="O32" i="8" s="1"/>
  <c r="H32" i="8"/>
  <c r="K32" i="8" s="1"/>
  <c r="N32" i="8" s="1"/>
  <c r="Q32" i="8" s="1"/>
  <c r="G32" i="8"/>
  <c r="J32" i="8" s="1"/>
  <c r="M32" i="8" s="1"/>
  <c r="P32" i="8" s="1"/>
  <c r="R31" i="8"/>
  <c r="I31" i="8"/>
  <c r="L31" i="8" s="1"/>
  <c r="O31" i="8" s="1"/>
  <c r="H31" i="8"/>
  <c r="K31" i="8" s="1"/>
  <c r="N31" i="8" s="1"/>
  <c r="Q31" i="8" s="1"/>
  <c r="G31" i="8"/>
  <c r="J31" i="8" s="1"/>
  <c r="M31" i="8" s="1"/>
  <c r="P31" i="8" s="1"/>
  <c r="R30" i="8"/>
  <c r="I30" i="8"/>
  <c r="L30" i="8" s="1"/>
  <c r="O30" i="8" s="1"/>
  <c r="H30" i="8"/>
  <c r="K30" i="8" s="1"/>
  <c r="N30" i="8" s="1"/>
  <c r="Q30" i="8" s="1"/>
  <c r="G30" i="8"/>
  <c r="J30" i="8" s="1"/>
  <c r="M30" i="8" s="1"/>
  <c r="P30" i="8" s="1"/>
  <c r="R29" i="8"/>
  <c r="I29" i="8"/>
  <c r="L29" i="8" s="1"/>
  <c r="O29" i="8" s="1"/>
  <c r="H29" i="8"/>
  <c r="K29" i="8" s="1"/>
  <c r="N29" i="8" s="1"/>
  <c r="Q29" i="8" s="1"/>
  <c r="G29" i="8"/>
  <c r="J29" i="8" s="1"/>
  <c r="M29" i="8" s="1"/>
  <c r="P29" i="8" s="1"/>
  <c r="R28" i="8"/>
  <c r="I28" i="8"/>
  <c r="L28" i="8" s="1"/>
  <c r="O28" i="8" s="1"/>
  <c r="H28" i="8"/>
  <c r="K28" i="8" s="1"/>
  <c r="N28" i="8" s="1"/>
  <c r="Q28" i="8" s="1"/>
  <c r="G28" i="8"/>
  <c r="J28" i="8" s="1"/>
  <c r="M28" i="8" s="1"/>
  <c r="P28" i="8" s="1"/>
  <c r="R27" i="8"/>
  <c r="I27" i="8"/>
  <c r="L27" i="8" s="1"/>
  <c r="O27" i="8" s="1"/>
  <c r="H27" i="8"/>
  <c r="K27" i="8" s="1"/>
  <c r="N27" i="8" s="1"/>
  <c r="Q27" i="8" s="1"/>
  <c r="G27" i="8"/>
  <c r="J27" i="8" s="1"/>
  <c r="M27" i="8" s="1"/>
  <c r="P27" i="8" s="1"/>
  <c r="R26" i="8"/>
  <c r="I26" i="8"/>
  <c r="L26" i="8" s="1"/>
  <c r="O26" i="8" s="1"/>
  <c r="H26" i="8"/>
  <c r="K26" i="8" s="1"/>
  <c r="N26" i="8" s="1"/>
  <c r="Q26" i="8" s="1"/>
  <c r="G26" i="8"/>
  <c r="J26" i="8" s="1"/>
  <c r="M26" i="8" s="1"/>
  <c r="P26" i="8" s="1"/>
  <c r="R25" i="8"/>
  <c r="I25" i="8"/>
  <c r="L25" i="8" s="1"/>
  <c r="O25" i="8" s="1"/>
  <c r="H25" i="8"/>
  <c r="K25" i="8" s="1"/>
  <c r="N25" i="8" s="1"/>
  <c r="Q25" i="8" s="1"/>
  <c r="G25" i="8"/>
  <c r="J25" i="8" s="1"/>
  <c r="M25" i="8" s="1"/>
  <c r="P25" i="8" s="1"/>
  <c r="R24" i="8"/>
  <c r="I24" i="8"/>
  <c r="L24" i="8" s="1"/>
  <c r="O24" i="8" s="1"/>
  <c r="H24" i="8"/>
  <c r="K24" i="8" s="1"/>
  <c r="N24" i="8" s="1"/>
  <c r="Q24" i="8" s="1"/>
  <c r="G24" i="8"/>
  <c r="J24" i="8" s="1"/>
  <c r="M24" i="8" s="1"/>
  <c r="P24" i="8" s="1"/>
  <c r="R23" i="8"/>
  <c r="I23" i="8"/>
  <c r="L23" i="8" s="1"/>
  <c r="O23" i="8" s="1"/>
  <c r="H23" i="8"/>
  <c r="K23" i="8" s="1"/>
  <c r="N23" i="8" s="1"/>
  <c r="Q23" i="8" s="1"/>
  <c r="G23" i="8"/>
  <c r="J23" i="8" s="1"/>
  <c r="M23" i="8" s="1"/>
  <c r="P23" i="8" s="1"/>
  <c r="R22" i="8"/>
  <c r="I22" i="8"/>
  <c r="L22" i="8" s="1"/>
  <c r="O22" i="8" s="1"/>
  <c r="H22" i="8"/>
  <c r="K22" i="8" s="1"/>
  <c r="N22" i="8" s="1"/>
  <c r="Q22" i="8" s="1"/>
  <c r="G22" i="8"/>
  <c r="J22" i="8" s="1"/>
  <c r="M22" i="8" s="1"/>
  <c r="P22" i="8" s="1"/>
  <c r="R21" i="8"/>
  <c r="I21" i="8"/>
  <c r="L21" i="8" s="1"/>
  <c r="O21" i="8" s="1"/>
  <c r="H21" i="8"/>
  <c r="K21" i="8" s="1"/>
  <c r="N21" i="8" s="1"/>
  <c r="Q21" i="8" s="1"/>
  <c r="G21" i="8"/>
  <c r="J21" i="8" s="1"/>
  <c r="M21" i="8" s="1"/>
  <c r="P21" i="8" s="1"/>
  <c r="R20" i="8"/>
  <c r="I20" i="8"/>
  <c r="L20" i="8" s="1"/>
  <c r="O20" i="8" s="1"/>
  <c r="H20" i="8"/>
  <c r="K20" i="8" s="1"/>
  <c r="N20" i="8" s="1"/>
  <c r="Q20" i="8" s="1"/>
  <c r="G20" i="8"/>
  <c r="J20" i="8" s="1"/>
  <c r="M20" i="8" s="1"/>
  <c r="P20" i="8" s="1"/>
  <c r="R19" i="8"/>
  <c r="I19" i="8"/>
  <c r="L19" i="8" s="1"/>
  <c r="O19" i="8" s="1"/>
  <c r="H19" i="8"/>
  <c r="K19" i="8" s="1"/>
  <c r="N19" i="8" s="1"/>
  <c r="Q19" i="8" s="1"/>
  <c r="G19" i="8"/>
  <c r="J19" i="8" s="1"/>
  <c r="M19" i="8" s="1"/>
  <c r="P19" i="8" s="1"/>
  <c r="R18" i="8"/>
  <c r="I18" i="8"/>
  <c r="L18" i="8" s="1"/>
  <c r="O18" i="8" s="1"/>
  <c r="H18" i="8"/>
  <c r="K18" i="8" s="1"/>
  <c r="N18" i="8" s="1"/>
  <c r="Q18" i="8" s="1"/>
  <c r="G18" i="8"/>
  <c r="J18" i="8" s="1"/>
  <c r="M18" i="8" s="1"/>
  <c r="P18" i="8" s="1"/>
  <c r="R17" i="8"/>
  <c r="I17" i="8"/>
  <c r="L17" i="8" s="1"/>
  <c r="O17" i="8" s="1"/>
  <c r="H17" i="8"/>
  <c r="K17" i="8" s="1"/>
  <c r="N17" i="8" s="1"/>
  <c r="Q17" i="8" s="1"/>
  <c r="G17" i="8"/>
  <c r="J17" i="8" s="1"/>
  <c r="M17" i="8" s="1"/>
  <c r="P17" i="8" s="1"/>
  <c r="R16" i="8"/>
  <c r="I16" i="8"/>
  <c r="L16" i="8" s="1"/>
  <c r="O16" i="8" s="1"/>
  <c r="H16" i="8"/>
  <c r="K16" i="8" s="1"/>
  <c r="N16" i="8" s="1"/>
  <c r="Q16" i="8" s="1"/>
  <c r="G16" i="8"/>
  <c r="J16" i="8" s="1"/>
  <c r="M16" i="8" s="1"/>
  <c r="P16" i="8" s="1"/>
  <c r="R15" i="8"/>
  <c r="I15" i="8"/>
  <c r="L15" i="8" s="1"/>
  <c r="O15" i="8" s="1"/>
  <c r="H15" i="8"/>
  <c r="K15" i="8" s="1"/>
  <c r="N15" i="8" s="1"/>
  <c r="Q15" i="8" s="1"/>
  <c r="G15" i="8"/>
  <c r="J15" i="8" s="1"/>
  <c r="M15" i="8" s="1"/>
  <c r="P15" i="8" s="1"/>
  <c r="H14" i="8"/>
  <c r="K14" i="8" s="1"/>
  <c r="N14" i="8" s="1"/>
  <c r="Q14" i="8" s="1"/>
  <c r="G14" i="8"/>
  <c r="J14" i="8" s="1"/>
  <c r="M14" i="8" s="1"/>
  <c r="P14" i="8" s="1"/>
  <c r="F14" i="8"/>
  <c r="R14" i="8" s="1"/>
  <c r="H13" i="8"/>
  <c r="K13" i="8" s="1"/>
  <c r="N13" i="8" s="1"/>
  <c r="Q13" i="8" s="1"/>
  <c r="G13" i="8"/>
  <c r="J13" i="8" s="1"/>
  <c r="M13" i="8" s="1"/>
  <c r="P13" i="8" s="1"/>
  <c r="F13" i="8"/>
  <c r="R13" i="8" s="1"/>
  <c r="R12" i="8"/>
  <c r="J12" i="8"/>
  <c r="M12" i="8" s="1"/>
  <c r="P12" i="8" s="1"/>
  <c r="I12" i="8"/>
  <c r="L12" i="8" s="1"/>
  <c r="O12" i="8" s="1"/>
  <c r="H12" i="8"/>
  <c r="K12" i="8" s="1"/>
  <c r="N12" i="8" s="1"/>
  <c r="Q12" i="8" s="1"/>
  <c r="G12" i="8"/>
  <c r="R11" i="8"/>
  <c r="J11" i="8"/>
  <c r="M11" i="8" s="1"/>
  <c r="P11" i="8" s="1"/>
  <c r="I11" i="8"/>
  <c r="L11" i="8" s="1"/>
  <c r="O11" i="8" s="1"/>
  <c r="H11" i="8"/>
  <c r="K11" i="8" s="1"/>
  <c r="N11" i="8" s="1"/>
  <c r="Q11" i="8" s="1"/>
  <c r="G11" i="8"/>
  <c r="R10" i="8"/>
  <c r="J10" i="8"/>
  <c r="M10" i="8" s="1"/>
  <c r="P10" i="8" s="1"/>
  <c r="I10" i="8"/>
  <c r="L10" i="8" s="1"/>
  <c r="O10" i="8" s="1"/>
  <c r="H10" i="8"/>
  <c r="K10" i="8" s="1"/>
  <c r="N10" i="8" s="1"/>
  <c r="Q10" i="8" s="1"/>
  <c r="G10" i="8"/>
  <c r="R9" i="8"/>
  <c r="J9" i="8"/>
  <c r="M9" i="8" s="1"/>
  <c r="P9" i="8" s="1"/>
  <c r="I9" i="8"/>
  <c r="L9" i="8" s="1"/>
  <c r="O9" i="8" s="1"/>
  <c r="H9" i="8"/>
  <c r="K9" i="8" s="1"/>
  <c r="N9" i="8" s="1"/>
  <c r="Q9" i="8" s="1"/>
  <c r="G9" i="8"/>
  <c r="R8" i="8"/>
  <c r="J8" i="8"/>
  <c r="M8" i="8" s="1"/>
  <c r="P8" i="8" s="1"/>
  <c r="I8" i="8"/>
  <c r="L8" i="8" s="1"/>
  <c r="O8" i="8" s="1"/>
  <c r="H8" i="8"/>
  <c r="K8" i="8" s="1"/>
  <c r="N8" i="8" s="1"/>
  <c r="Q8" i="8" s="1"/>
  <c r="G8" i="8"/>
  <c r="R7" i="8"/>
  <c r="J7" i="8"/>
  <c r="M7" i="8" s="1"/>
  <c r="P7" i="8" s="1"/>
  <c r="I7" i="8"/>
  <c r="L7" i="8" s="1"/>
  <c r="O7" i="8" s="1"/>
  <c r="H7" i="8"/>
  <c r="K7" i="8" s="1"/>
  <c r="N7" i="8" s="1"/>
  <c r="Q7" i="8" s="1"/>
  <c r="G7" i="8"/>
  <c r="R6" i="8"/>
  <c r="J6" i="8"/>
  <c r="M6" i="8" s="1"/>
  <c r="P6" i="8" s="1"/>
  <c r="I6" i="8"/>
  <c r="L6" i="8" s="1"/>
  <c r="O6" i="8" s="1"/>
  <c r="H6" i="8"/>
  <c r="K6" i="8" s="1"/>
  <c r="N6" i="8" s="1"/>
  <c r="Q6" i="8" s="1"/>
  <c r="G6" i="8"/>
  <c r="F4" i="2"/>
  <c r="F5" i="2"/>
  <c r="F6" i="2"/>
  <c r="F7" i="2"/>
  <c r="F8" i="2"/>
  <c r="F9" i="2"/>
  <c r="F12" i="2"/>
  <c r="F13" i="2"/>
  <c r="F14" i="2"/>
  <c r="F15" i="2"/>
  <c r="F16" i="2"/>
  <c r="F17" i="2"/>
  <c r="F18" i="2"/>
  <c r="F21" i="2"/>
  <c r="F22" i="2"/>
  <c r="F23" i="2"/>
  <c r="F24" i="2"/>
  <c r="F25" i="2"/>
  <c r="F27" i="2"/>
  <c r="F3" i="2"/>
  <c r="C6" i="26"/>
  <c r="C18" i="26"/>
  <c r="C30" i="26"/>
  <c r="C22" i="26"/>
  <c r="C35" i="26"/>
  <c r="C36" i="26"/>
  <c r="C7" i="26"/>
  <c r="C19" i="26"/>
  <c r="C31" i="26"/>
  <c r="C15" i="26"/>
  <c r="C8" i="26"/>
  <c r="C20" i="26"/>
  <c r="C32" i="26"/>
  <c r="C34" i="26"/>
  <c r="C9" i="26"/>
  <c r="C21" i="26"/>
  <c r="C33" i="26"/>
  <c r="C23" i="26"/>
  <c r="C13" i="26"/>
  <c r="C37" i="26"/>
  <c r="C14" i="26"/>
  <c r="C27" i="26"/>
  <c r="C41" i="26"/>
  <c r="C10" i="26"/>
  <c r="C25" i="26"/>
  <c r="C26" i="26"/>
  <c r="C11" i="26"/>
  <c r="C38" i="26"/>
  <c r="C29" i="26"/>
  <c r="C12" i="26"/>
  <c r="C24" i="26"/>
  <c r="C39" i="26"/>
  <c r="C16" i="26"/>
  <c r="C28" i="26"/>
  <c r="C40" i="26"/>
  <c r="C17" i="26"/>
  <c r="C6" i="7"/>
  <c r="C34" i="7"/>
  <c r="C11" i="7"/>
  <c r="C23" i="7"/>
  <c r="C35" i="7"/>
  <c r="C12" i="7"/>
  <c r="C24" i="7"/>
  <c r="C36" i="7"/>
  <c r="C9" i="7"/>
  <c r="C13" i="7"/>
  <c r="C25" i="7"/>
  <c r="C37" i="7"/>
  <c r="C29" i="7"/>
  <c r="C19" i="7"/>
  <c r="C8" i="7"/>
  <c r="C21" i="7"/>
  <c r="C22" i="7"/>
  <c r="C14" i="7"/>
  <c r="C26" i="7"/>
  <c r="C38" i="7"/>
  <c r="C41" i="7"/>
  <c r="C18" i="7"/>
  <c r="C31" i="7"/>
  <c r="C32" i="7"/>
  <c r="C33" i="7"/>
  <c r="C15" i="7"/>
  <c r="C27" i="7"/>
  <c r="C39" i="7"/>
  <c r="C30" i="7"/>
  <c r="C16" i="7"/>
  <c r="C28" i="7"/>
  <c r="C40" i="7"/>
  <c r="C17" i="7"/>
  <c r="C7" i="7"/>
  <c r="C20" i="7"/>
  <c r="C10" i="7"/>
  <c r="C30" i="25"/>
  <c r="C12" i="25"/>
  <c r="C19" i="25"/>
  <c r="C29" i="25"/>
  <c r="C26" i="25"/>
  <c r="C31" i="25"/>
  <c r="C11" i="25"/>
  <c r="C38" i="25"/>
  <c r="C15" i="25"/>
  <c r="C20" i="25"/>
  <c r="C35" i="25"/>
  <c r="C39" i="25"/>
  <c r="C27" i="25"/>
  <c r="C25" i="25"/>
  <c r="C32" i="25"/>
  <c r="C24" i="25"/>
  <c r="C16" i="25"/>
  <c r="C36" i="25"/>
  <c r="C33" i="25"/>
  <c r="C10" i="25"/>
  <c r="C9" i="25"/>
  <c r="C6" i="25"/>
  <c r="C23" i="25"/>
  <c r="C21" i="25"/>
  <c r="C17" i="25"/>
  <c r="C28" i="25"/>
  <c r="C13" i="25"/>
  <c r="C41" i="25"/>
  <c r="C18" i="25"/>
  <c r="C22" i="25"/>
  <c r="C37" i="25"/>
  <c r="C34" i="25"/>
  <c r="C40" i="25"/>
  <c r="C7" i="25"/>
  <c r="C14" i="25"/>
  <c r="C8" i="25"/>
  <c r="F34" i="2" l="1"/>
  <c r="L30" i="2"/>
  <c r="O30" i="2" s="1"/>
  <c r="R30" i="2" s="1"/>
  <c r="C14" i="9"/>
  <c r="I20" i="2" s="1"/>
  <c r="C13" i="9"/>
  <c r="I19" i="2" s="1"/>
  <c r="F19" i="2" s="1"/>
  <c r="C7" i="9"/>
  <c r="I11" i="2" s="1"/>
  <c r="I10" i="2"/>
  <c r="F20" i="2"/>
  <c r="I13" i="8"/>
  <c r="L13" i="8" s="1"/>
  <c r="O13" i="8" s="1"/>
  <c r="I14" i="8"/>
  <c r="L14" i="8" s="1"/>
  <c r="O14" i="8" s="1"/>
  <c r="D17" i="26"/>
  <c r="E12" i="26"/>
  <c r="D10" i="26"/>
  <c r="D23" i="26"/>
  <c r="D20" i="26"/>
  <c r="E36" i="26"/>
  <c r="E35" i="26"/>
  <c r="E29" i="26"/>
  <c r="E41" i="26"/>
  <c r="E33" i="26"/>
  <c r="D35" i="26"/>
  <c r="D27" i="26"/>
  <c r="E21" i="26"/>
  <c r="E22" i="26"/>
  <c r="E17" i="26"/>
  <c r="D12" i="26"/>
  <c r="E10" i="26"/>
  <c r="E23" i="26"/>
  <c r="E20" i="26"/>
  <c r="D36" i="26"/>
  <c r="E8" i="26"/>
  <c r="D15" i="26"/>
  <c r="E28" i="26"/>
  <c r="D21" i="26"/>
  <c r="D9" i="26"/>
  <c r="E14" i="26"/>
  <c r="D26" i="26"/>
  <c r="D19" i="26"/>
  <c r="E34" i="26"/>
  <c r="D25" i="26"/>
  <c r="E24" i="26"/>
  <c r="D40" i="26"/>
  <c r="D29" i="26"/>
  <c r="D41" i="26"/>
  <c r="D33" i="26"/>
  <c r="D8" i="26"/>
  <c r="E40" i="26"/>
  <c r="E26" i="26"/>
  <c r="D7" i="26"/>
  <c r="E25" i="26"/>
  <c r="E6" i="26"/>
  <c r="D28" i="26"/>
  <c r="E38" i="26"/>
  <c r="E27" i="26"/>
  <c r="E15" i="26"/>
  <c r="D30" i="26"/>
  <c r="E16" i="26"/>
  <c r="E31" i="26"/>
  <c r="D37" i="26"/>
  <c r="D39" i="26"/>
  <c r="E18" i="26"/>
  <c r="D6" i="26"/>
  <c r="E7" i="26"/>
  <c r="D38" i="26"/>
  <c r="D22" i="26"/>
  <c r="E11" i="26"/>
  <c r="E30" i="26"/>
  <c r="D34" i="26"/>
  <c r="D18" i="26"/>
  <c r="E19" i="26"/>
  <c r="D13" i="26"/>
  <c r="E13" i="26"/>
  <c r="D16" i="26"/>
  <c r="D11" i="26"/>
  <c r="D14" i="26"/>
  <c r="D31" i="26"/>
  <c r="E9" i="26"/>
  <c r="E39" i="26"/>
  <c r="E37" i="26"/>
  <c r="D32" i="26"/>
  <c r="E32" i="26"/>
  <c r="D24" i="26"/>
  <c r="E10" i="7"/>
  <c r="D16" i="7"/>
  <c r="D32" i="7"/>
  <c r="D14" i="7"/>
  <c r="D37" i="7"/>
  <c r="D12" i="7"/>
  <c r="E16" i="7"/>
  <c r="E14" i="7"/>
  <c r="E37" i="7"/>
  <c r="E12" i="7"/>
  <c r="D30" i="7"/>
  <c r="D25" i="7"/>
  <c r="D18" i="7"/>
  <c r="D21" i="7"/>
  <c r="E39" i="7"/>
  <c r="E13" i="7"/>
  <c r="D17" i="7"/>
  <c r="E27" i="7"/>
  <c r="D19" i="7"/>
  <c r="E19" i="7"/>
  <c r="D28" i="7"/>
  <c r="D10" i="7"/>
  <c r="E32" i="7"/>
  <c r="E22" i="7"/>
  <c r="E18" i="7"/>
  <c r="D27" i="7"/>
  <c r="E11" i="7"/>
  <c r="E40" i="7"/>
  <c r="E28" i="7"/>
  <c r="D20" i="7"/>
  <c r="E31" i="7"/>
  <c r="D35" i="7"/>
  <c r="D23" i="7"/>
  <c r="E21" i="7"/>
  <c r="D8" i="7"/>
  <c r="E41" i="7"/>
  <c r="D34" i="7"/>
  <c r="E36" i="7"/>
  <c r="E33" i="7"/>
  <c r="E6" i="7"/>
  <c r="E20" i="7"/>
  <c r="E30" i="7"/>
  <c r="D31" i="7"/>
  <c r="D22" i="7"/>
  <c r="E25" i="7"/>
  <c r="E35" i="7"/>
  <c r="D39" i="7"/>
  <c r="D13" i="7"/>
  <c r="D7" i="7"/>
  <c r="E23" i="7"/>
  <c r="D41" i="7"/>
  <c r="D11" i="7"/>
  <c r="D9" i="7"/>
  <c r="D36" i="7"/>
  <c r="E38" i="7"/>
  <c r="E29" i="7"/>
  <c r="D6" i="7"/>
  <c r="E7" i="7"/>
  <c r="E17" i="7"/>
  <c r="E34" i="7"/>
  <c r="D26" i="7"/>
  <c r="E8" i="7"/>
  <c r="E24" i="7"/>
  <c r="E9" i="7"/>
  <c r="D33" i="7"/>
  <c r="E26" i="7"/>
  <c r="D40" i="7"/>
  <c r="D15" i="7"/>
  <c r="D38" i="7"/>
  <c r="E15" i="7"/>
  <c r="D24" i="7"/>
  <c r="D29" i="7"/>
  <c r="D31" i="25"/>
  <c r="E38" i="25"/>
  <c r="D25" i="25"/>
  <c r="E21" i="25"/>
  <c r="D12" i="25"/>
  <c r="D6" i="25"/>
  <c r="E31" i="25"/>
  <c r="E13" i="25"/>
  <c r="E15" i="25"/>
  <c r="E19" i="25"/>
  <c r="D7" i="25"/>
  <c r="D34" i="25"/>
  <c r="D9" i="25"/>
  <c r="E11" i="25"/>
  <c r="D28" i="25"/>
  <c r="E27" i="25"/>
  <c r="D36" i="25"/>
  <c r="D39" i="25"/>
  <c r="E12" i="25"/>
  <c r="E33" i="25"/>
  <c r="D26" i="25"/>
  <c r="E16" i="25"/>
  <c r="E7" i="25"/>
  <c r="E18" i="25"/>
  <c r="D32" i="25"/>
  <c r="E14" i="25"/>
  <c r="E17" i="25"/>
  <c r="E34" i="25"/>
  <c r="E40" i="25"/>
  <c r="D15" i="25"/>
  <c r="D27" i="25"/>
  <c r="D37" i="25"/>
  <c r="D40" i="25"/>
  <c r="E9" i="25"/>
  <c r="E29" i="25"/>
  <c r="D22" i="25"/>
  <c r="D16" i="25"/>
  <c r="E6" i="25"/>
  <c r="D24" i="25"/>
  <c r="D21" i="25"/>
  <c r="E22" i="25"/>
  <c r="D30" i="25"/>
  <c r="E8" i="25"/>
  <c r="E39" i="25"/>
  <c r="E30" i="25"/>
  <c r="D19" i="25"/>
  <c r="E23" i="25"/>
  <c r="D13" i="25"/>
  <c r="E26" i="25"/>
  <c r="E10" i="25"/>
  <c r="D35" i="25"/>
  <c r="D10" i="25"/>
  <c r="D18" i="25"/>
  <c r="D11" i="25"/>
  <c r="D8" i="25"/>
  <c r="D41" i="25"/>
  <c r="D20" i="25"/>
  <c r="E32" i="25"/>
  <c r="D17" i="25"/>
  <c r="D38" i="25"/>
  <c r="E20" i="25"/>
  <c r="E24" i="25"/>
  <c r="E28" i="25"/>
  <c r="D23" i="25"/>
  <c r="E37" i="25"/>
  <c r="D14" i="25"/>
  <c r="D33" i="25"/>
  <c r="E41" i="25"/>
  <c r="E35" i="25"/>
  <c r="D29" i="25"/>
  <c r="E36" i="25"/>
  <c r="E25" i="25"/>
  <c r="F11" i="2" l="1"/>
  <c r="F10" i="2"/>
  <c r="L29" i="2" l="1"/>
  <c r="O29" i="2" s="1"/>
  <c r="R29" i="2" s="1"/>
  <c r="K29" i="2"/>
  <c r="N29" i="2" s="1"/>
  <c r="Q29" i="2" s="1"/>
  <c r="J29" i="2"/>
  <c r="M29" i="2" s="1"/>
  <c r="P29" i="2" s="1"/>
  <c r="L28" i="2"/>
  <c r="O28" i="2" s="1"/>
  <c r="R28" i="2" s="1"/>
  <c r="K28" i="2"/>
  <c r="N28" i="2" s="1"/>
  <c r="Q28" i="2" s="1"/>
  <c r="J28" i="2"/>
  <c r="M28" i="2" s="1"/>
  <c r="P28" i="2" s="1"/>
  <c r="L27" i="2"/>
  <c r="O27" i="2" s="1"/>
  <c r="R27" i="2" s="1"/>
  <c r="K27" i="2"/>
  <c r="N27" i="2" s="1"/>
  <c r="Q27" i="2" s="1"/>
  <c r="J27" i="2"/>
  <c r="M27" i="2" s="1"/>
  <c r="P27" i="2" s="1"/>
  <c r="L25" i="2"/>
  <c r="O25" i="2" s="1"/>
  <c r="R25" i="2" s="1"/>
  <c r="K25" i="2"/>
  <c r="N25" i="2" s="1"/>
  <c r="Q25" i="2" s="1"/>
  <c r="J25" i="2"/>
  <c r="M25" i="2" s="1"/>
  <c r="P25" i="2" s="1"/>
  <c r="L24" i="2"/>
  <c r="O24" i="2" s="1"/>
  <c r="R24" i="2" s="1"/>
  <c r="K24" i="2"/>
  <c r="N24" i="2" s="1"/>
  <c r="Q24" i="2" s="1"/>
  <c r="J24" i="2"/>
  <c r="M24" i="2" s="1"/>
  <c r="P24" i="2" s="1"/>
  <c r="L23" i="2"/>
  <c r="O23" i="2" s="1"/>
  <c r="R23" i="2" s="1"/>
  <c r="K23" i="2"/>
  <c r="N23" i="2" s="1"/>
  <c r="Q23" i="2" s="1"/>
  <c r="J23" i="2"/>
  <c r="M23" i="2" s="1"/>
  <c r="P23" i="2" s="1"/>
  <c r="L22" i="2"/>
  <c r="O22" i="2" s="1"/>
  <c r="R22" i="2" s="1"/>
  <c r="K22" i="2"/>
  <c r="N22" i="2" s="1"/>
  <c r="Q22" i="2" s="1"/>
  <c r="J22" i="2"/>
  <c r="M22" i="2" s="1"/>
  <c r="P22" i="2" s="1"/>
  <c r="L21" i="2"/>
  <c r="O21" i="2" s="1"/>
  <c r="R21" i="2" s="1"/>
  <c r="K21" i="2"/>
  <c r="N21" i="2" s="1"/>
  <c r="Q21" i="2" s="1"/>
  <c r="J21" i="2"/>
  <c r="M21" i="2" s="1"/>
  <c r="P21" i="2" s="1"/>
  <c r="L20" i="2"/>
  <c r="O20" i="2" s="1"/>
  <c r="R20" i="2" s="1"/>
  <c r="K20" i="2"/>
  <c r="N20" i="2" s="1"/>
  <c r="Q20" i="2" s="1"/>
  <c r="J20" i="2"/>
  <c r="M20" i="2" s="1"/>
  <c r="P20" i="2" s="1"/>
  <c r="L19" i="2"/>
  <c r="O19" i="2" s="1"/>
  <c r="R19" i="2" s="1"/>
  <c r="K19" i="2"/>
  <c r="N19" i="2" s="1"/>
  <c r="Q19" i="2" s="1"/>
  <c r="J19" i="2"/>
  <c r="M19" i="2" s="1"/>
  <c r="P19" i="2" s="1"/>
  <c r="L18" i="2"/>
  <c r="O18" i="2" s="1"/>
  <c r="R18" i="2" s="1"/>
  <c r="K18" i="2"/>
  <c r="N18" i="2" s="1"/>
  <c r="Q18" i="2" s="1"/>
  <c r="J18" i="2"/>
  <c r="M18" i="2" s="1"/>
  <c r="P18" i="2" s="1"/>
  <c r="L17" i="2"/>
  <c r="O17" i="2" s="1"/>
  <c r="R17" i="2" s="1"/>
  <c r="K17" i="2"/>
  <c r="N17" i="2" s="1"/>
  <c r="Q17" i="2" s="1"/>
  <c r="J17" i="2"/>
  <c r="M17" i="2" s="1"/>
  <c r="P17" i="2" s="1"/>
  <c r="L16" i="2"/>
  <c r="O16" i="2" s="1"/>
  <c r="R16" i="2" s="1"/>
  <c r="K16" i="2"/>
  <c r="N16" i="2" s="1"/>
  <c r="Q16" i="2" s="1"/>
  <c r="J16" i="2"/>
  <c r="M16" i="2" s="1"/>
  <c r="P16" i="2" s="1"/>
  <c r="L15" i="2"/>
  <c r="O15" i="2" s="1"/>
  <c r="R15" i="2" s="1"/>
  <c r="K15" i="2"/>
  <c r="N15" i="2" s="1"/>
  <c r="Q15" i="2" s="1"/>
  <c r="J15" i="2"/>
  <c r="M15" i="2" s="1"/>
  <c r="P15" i="2" s="1"/>
  <c r="L14" i="2"/>
  <c r="O14" i="2" s="1"/>
  <c r="R14" i="2" s="1"/>
  <c r="K14" i="2"/>
  <c r="N14" i="2" s="1"/>
  <c r="Q14" i="2" s="1"/>
  <c r="J14" i="2"/>
  <c r="M14" i="2" s="1"/>
  <c r="P14" i="2" s="1"/>
  <c r="L13" i="2"/>
  <c r="O13" i="2" s="1"/>
  <c r="R13" i="2" s="1"/>
  <c r="K13" i="2"/>
  <c r="N13" i="2" s="1"/>
  <c r="Q13" i="2" s="1"/>
  <c r="J13" i="2"/>
  <c r="M13" i="2" s="1"/>
  <c r="P13" i="2" s="1"/>
  <c r="L12" i="2"/>
  <c r="O12" i="2" s="1"/>
  <c r="R12" i="2" s="1"/>
  <c r="K12" i="2"/>
  <c r="N12" i="2" s="1"/>
  <c r="Q12" i="2" s="1"/>
  <c r="J12" i="2"/>
  <c r="M12" i="2" s="1"/>
  <c r="P12" i="2" s="1"/>
  <c r="L11" i="2"/>
  <c r="O11" i="2" s="1"/>
  <c r="R11" i="2" s="1"/>
  <c r="K11" i="2"/>
  <c r="N11" i="2" s="1"/>
  <c r="Q11" i="2" s="1"/>
  <c r="J11" i="2"/>
  <c r="M11" i="2" s="1"/>
  <c r="P11" i="2" s="1"/>
  <c r="L10" i="2"/>
  <c r="O10" i="2" s="1"/>
  <c r="R10" i="2" s="1"/>
  <c r="K10" i="2"/>
  <c r="N10" i="2" s="1"/>
  <c r="Q10" i="2" s="1"/>
  <c r="J10" i="2"/>
  <c r="M10" i="2" s="1"/>
  <c r="P10" i="2" s="1"/>
  <c r="L9" i="2"/>
  <c r="O9" i="2" s="1"/>
  <c r="R9" i="2" s="1"/>
  <c r="K9" i="2"/>
  <c r="N9" i="2" s="1"/>
  <c r="Q9" i="2" s="1"/>
  <c r="J9" i="2"/>
  <c r="M9" i="2" s="1"/>
  <c r="P9" i="2" s="1"/>
  <c r="L8" i="2"/>
  <c r="O8" i="2" s="1"/>
  <c r="R8" i="2" s="1"/>
  <c r="K8" i="2"/>
  <c r="N8" i="2" s="1"/>
  <c r="Q8" i="2" s="1"/>
  <c r="J8" i="2"/>
  <c r="M8" i="2" s="1"/>
  <c r="P8" i="2" s="1"/>
  <c r="L7" i="2"/>
  <c r="O7" i="2" s="1"/>
  <c r="R7" i="2" s="1"/>
  <c r="K7" i="2"/>
  <c r="N7" i="2" s="1"/>
  <c r="Q7" i="2" s="1"/>
  <c r="J7" i="2"/>
  <c r="M7" i="2" s="1"/>
  <c r="P7" i="2" s="1"/>
  <c r="L6" i="2"/>
  <c r="O6" i="2" s="1"/>
  <c r="R6" i="2" s="1"/>
  <c r="K6" i="2"/>
  <c r="N6" i="2" s="1"/>
  <c r="Q6" i="2" s="1"/>
  <c r="J6" i="2"/>
  <c r="M6" i="2" s="1"/>
  <c r="P6" i="2" s="1"/>
  <c r="L5" i="2"/>
  <c r="O5" i="2" s="1"/>
  <c r="R5" i="2" s="1"/>
  <c r="K5" i="2"/>
  <c r="N5" i="2" s="1"/>
  <c r="Q5" i="2" s="1"/>
  <c r="J5" i="2"/>
  <c r="M5" i="2" s="1"/>
  <c r="P5" i="2" s="1"/>
  <c r="L4" i="2"/>
  <c r="O4" i="2" s="1"/>
  <c r="R4" i="2" s="1"/>
  <c r="K4" i="2"/>
  <c r="N4" i="2" s="1"/>
  <c r="Q4" i="2" s="1"/>
  <c r="J4" i="2"/>
  <c r="M4" i="2" s="1"/>
  <c r="P4" i="2" s="1"/>
  <c r="L3" i="2"/>
  <c r="O3" i="2" s="1"/>
  <c r="R3" i="2" s="1"/>
  <c r="K3" i="2"/>
  <c r="N3" i="2" s="1"/>
  <c r="Q3" i="2" s="1"/>
  <c r="J3" i="2"/>
  <c r="M3" i="2" s="1"/>
  <c r="P3" i="2" s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Z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W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V4" i="1"/>
  <c r="Y4" i="1" s="1"/>
  <c r="X4" i="1"/>
  <c r="AA4" i="1" s="1"/>
  <c r="L26" i="2" l="1"/>
  <c r="O26" i="2" s="1"/>
  <c r="R26" i="2" s="1"/>
  <c r="F26" i="2"/>
  <c r="K26" i="2"/>
  <c r="N26" i="2" s="1"/>
  <c r="Q26" i="2" s="1"/>
  <c r="J26" i="2"/>
  <c r="M26" i="2" s="1"/>
  <c r="P26" i="2" s="1"/>
</calcChain>
</file>

<file path=xl/sharedStrings.xml><?xml version="1.0" encoding="utf-8"?>
<sst xmlns="http://schemas.openxmlformats.org/spreadsheetml/2006/main" count="136" uniqueCount="30">
  <si>
    <t>Secvential</t>
  </si>
  <si>
    <t>Parallel - 10</t>
  </si>
  <si>
    <t>Size</t>
  </si>
  <si>
    <t>Iterations</t>
  </si>
  <si>
    <t>Parallel - 5</t>
  </si>
  <si>
    <t>Parallel - 3</t>
  </si>
  <si>
    <t>ratio</t>
  </si>
  <si>
    <t>0.25 / 0.75</t>
  </si>
  <si>
    <t>0.5 / 0.5</t>
  </si>
  <si>
    <t>0.75 / 0.25</t>
  </si>
  <si>
    <t>ms</t>
  </si>
  <si>
    <t>s</t>
  </si>
  <si>
    <t>min</t>
  </si>
  <si>
    <t>9 - Parallel(granularitate)</t>
  </si>
  <si>
    <t>9 - Parallel(liniar)</t>
  </si>
  <si>
    <t>secvential</t>
  </si>
  <si>
    <t>Ratio</t>
  </si>
  <si>
    <t>inf</t>
  </si>
  <si>
    <t>GPU</t>
  </si>
  <si>
    <t>Secvential - 9000</t>
  </si>
  <si>
    <t>Forecast(Secvential - 9000)</t>
  </si>
  <si>
    <t>Lower Confidence Bound(Secvential - 9000)</t>
  </si>
  <si>
    <t>Upper Confidence Bound(Secvential - 9000)</t>
  </si>
  <si>
    <t>h</t>
  </si>
  <si>
    <t>time</t>
  </si>
  <si>
    <t>Row Labels</t>
  </si>
  <si>
    <t>00:24:55.25.7709999999497</t>
  </si>
  <si>
    <t>02:48:06.557.079855715855</t>
  </si>
  <si>
    <t>05:37:26.411.373643033206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</si>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</sst>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0" xfId="0" applyFill="1" applyBorder="1"/>
    <xf numFmtId="1" fontId="0" fillId="0" borderId="9" xfId="0" applyNumberFormat="1" applyBorder="1"/>
    <xf numFmtId="2" fontId="0" fillId="0" borderId="0" xfId="0" applyNumberFormat="1"/>
    <xf numFmtId="47" fontId="0" fillId="0" borderId="9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47" fontId="0" fillId="2" borderId="9" xfId="0" applyNumberFormat="1" applyFill="1" applyBorder="1" applyAlignment="1">
      <alignment horizontal="left" vertical="center"/>
    </xf>
    <xf numFmtId="0" fontId="0" fillId="2" borderId="0" xfId="0" applyFill="1"/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47" fontId="0" fillId="3" borderId="9" xfId="0" applyNumberFormat="1" applyFill="1" applyBorder="1" applyAlignment="1">
      <alignment horizontal="left" vertical="center"/>
    </xf>
    <xf numFmtId="0" fontId="0" fillId="3" borderId="0" xfId="0" applyFill="1"/>
    <xf numFmtId="0" fontId="0" fillId="4" borderId="9" xfId="0" applyFill="1" applyBorder="1" applyAlignment="1">
      <alignment vertical="center"/>
    </xf>
    <xf numFmtId="0" fontId="0" fillId="4" borderId="9" xfId="0" applyFill="1" applyBorder="1" applyAlignment="1">
      <alignment horizontal="left" vertical="center"/>
    </xf>
    <xf numFmtId="47" fontId="0" fillId="4" borderId="9" xfId="0" applyNumberFormat="1" applyFill="1" applyBorder="1" applyAlignment="1">
      <alignment horizontal="left" vertical="center"/>
    </xf>
    <xf numFmtId="0" fontId="0" fillId="4" borderId="0" xfId="0" applyFill="1"/>
    <xf numFmtId="0" fontId="0" fillId="5" borderId="9" xfId="0" applyFill="1" applyBorder="1" applyAlignment="1">
      <alignment vertical="center"/>
    </xf>
    <xf numFmtId="0" fontId="0" fillId="5" borderId="9" xfId="0" applyFill="1" applyBorder="1" applyAlignment="1">
      <alignment horizontal="left" vertical="center"/>
    </xf>
    <xf numFmtId="0" fontId="0" fillId="5" borderId="0" xfId="0" applyFill="1"/>
    <xf numFmtId="0" fontId="1" fillId="7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6" borderId="9" xfId="0" applyFill="1" applyBorder="1" applyAlignment="1">
      <alignment horizontal="left" vertical="center"/>
    </xf>
    <xf numFmtId="0" fontId="1" fillId="8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058398690009"/>
          <c:y val="0.10734908388938877"/>
          <c:w val="0.84611128719076445"/>
          <c:h val="0.62935448019929674"/>
        </c:manualLayout>
      </c:layout>
      <c:lineChart>
        <c:grouping val="standard"/>
        <c:varyColors val="0"/>
        <c:ser>
          <c:idx val="0"/>
          <c:order val="0"/>
          <c:tx>
            <c:strRef>
              <c:f>Python_CPU_Forecast_9000_025!$B$1</c:f>
              <c:strCache>
                <c:ptCount val="1"/>
                <c:pt idx="0">
                  <c:v>Secvential - 9000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Python_CPU_Forecast_9000_025!$B$2:$B$41</c:f>
              <c:numCache>
                <c:formatCode>General</c:formatCode>
                <c:ptCount val="6"/>
                <c:pt idx="0">
                  <c:v>365669.973</c:v>
                </c:pt>
                <c:pt idx="1">
                  <c:v>714414.96799999999</c:v>
                </c:pt>
                <c:pt idx="2">
                  <c:v>1031303.942</c:v>
                </c:pt>
                <c:pt idx="3">
                  <c:v>1373184.29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1FD-A2EA-9D325BD9FA84}"/>
            </c:ext>
          </c:extLst>
        </c:ser>
        <c:ser>
          <c:idx val="1"/>
          <c:order val="1"/>
          <c:tx>
            <c:strRef>
              <c:f>Python_CPU_Forecast_9000_025!$C$1</c:f>
              <c:strCache>
                <c:ptCount val="1"/>
                <c:pt idx="0">
                  <c:v>Forecast(Secvential - 9000)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Python_CPU_Forecast_9000_025!$A$2:$A$41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Python_CPU_Forecast_9000_025!$C$2:$C$41</c:f>
              <c:numCache>
                <c:formatCode>General</c:formatCode>
                <c:ptCount val="6"/>
                <c:pt idx="3">
                  <c:v>1373184.29</c:v>
                </c:pt>
                <c:pt idx="4">
                  <c:v>6733867.8736412991</c:v>
                </c:pt>
                <c:pt idx="5">
                  <c:v>13437106.984215602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1FD-A2EA-9D325BD9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70720"/>
        <c:axId val="1507771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Python_CPU_Forecast_9000_025!$D$1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Python_CPU_Forecast_9000_025!$A$2:$A$41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Python_CPU_Forecast_9000_025!$D$2:$D$41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1373184.29</c:v>
                      </c:pt>
                      <c:pt idx="4" formatCode="0.00">
                        <c:v>6693769.3976886515</c:v>
                      </c:pt>
                      <c:pt idx="5" formatCode="0.00">
                        <c:v>13309031.246674627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86-41FD-A2EA-9D325BD9FA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Python_CPU_Forecast_9000_025!$E$1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Bound(Secvential - 9000)</c:v>
                      </c:pt>
                    </c:strCache>
                  </c:strRef>
                </c:tx>
                <c:spPr>
                  <a:ln w="28575" cap="rnd">
                    <a:solidFill>
                      <a:srgbClr val="ED7D3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Python_CPU_Forecast_9000_025!$A$2:$A$41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Python_CPU_Forecast_9000_025!$E$2:$E$41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1373184.29</c:v>
                      </c:pt>
                      <c:pt idx="4" formatCode="0.00">
                        <c:v>6773966.3495939467</c:v>
                      </c:pt>
                      <c:pt idx="5" formatCode="0.00">
                        <c:v>13565182.721756577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86-41FD-A2EA-9D325BD9FA84}"/>
                  </c:ext>
                </c:extLst>
              </c15:ser>
            </c15:filteredLineSeries>
          </c:ext>
        </c:extLst>
      </c:lineChart>
      <c:catAx>
        <c:axId val="1507770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1136"/>
        <c:crosses val="autoZero"/>
        <c:auto val="1"/>
        <c:lblAlgn val="ctr"/>
        <c:lblOffset val="100"/>
        <c:noMultiLvlLbl val="0"/>
      </c:catAx>
      <c:valAx>
        <c:axId val="15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07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326901196078498E-2"/>
                <c:y val="2.0249424124484182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Python_CPU_Forecast_9000_050!$B$1</c:f>
              <c:strCache>
                <c:ptCount val="1"/>
                <c:pt idx="0">
                  <c:v>Secvential - 9000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Python_CPU_Forecast_9000_050!$B$2:$B$41</c:f>
              <c:numCache>
                <c:formatCode>General</c:formatCode>
                <c:ptCount val="6"/>
                <c:pt idx="0">
                  <c:v>434918.99900000001</c:v>
                </c:pt>
                <c:pt idx="1">
                  <c:v>883744.46200000006</c:v>
                </c:pt>
                <c:pt idx="2">
                  <c:v>1453289.4180000001</c:v>
                </c:pt>
                <c:pt idx="3">
                  <c:v>1495025.7709999999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7-4905-BDB2-0F1479BE95A5}"/>
            </c:ext>
          </c:extLst>
        </c:ser>
        <c:ser>
          <c:idx val="1"/>
          <c:order val="1"/>
          <c:tx>
            <c:strRef>
              <c:f>Python_CPU_Forecast_9000_050!$C$1</c:f>
              <c:strCache>
                <c:ptCount val="1"/>
                <c:pt idx="0">
                  <c:v>Forecast(Secvential - 9000)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Python_CPU_Forecast_9000_050!$A$2:$A$41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Python_CPU_Forecast_9000_050!$C$2:$C$41</c:f>
              <c:numCache>
                <c:formatCode>General</c:formatCode>
                <c:ptCount val="6"/>
                <c:pt idx="3">
                  <c:v>1495025.7709999999</c:v>
                </c:pt>
                <c:pt idx="4">
                  <c:v>7417519.7129198099</c:v>
                </c:pt>
                <c:pt idx="5">
                  <c:v>14731106.819471136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7-4905-BDB2-0F1479BE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680992"/>
        <c:axId val="1438681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Python_CPU_Forecast_9000_050!$D$1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Python_CPU_Forecast_9000_050!$A$2:$A$41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Python_CPU_Forecast_9000_050!$D$2:$D$41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1495025.7709999999</c:v>
                      </c:pt>
                      <c:pt idx="4" formatCode="0.00">
                        <c:v>7200448.1878398573</c:v>
                      </c:pt>
                      <c:pt idx="5" formatCode="0.00">
                        <c:v>14477766.147759652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27-4905-BDB2-0F1479BE95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Python_CPU_Forecast_9000_050!$E$1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Python_CPU_Forecast_9000_050!$A$2:$A$41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Python_CPU_Forecast_9000_050!$E$2:$E$41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1495025.7709999999</c:v>
                      </c:pt>
                      <c:pt idx="4" formatCode="0.00">
                        <c:v>7634591.2379997624</c:v>
                      </c:pt>
                      <c:pt idx="5" formatCode="0.00">
                        <c:v>14984447.49118262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7-4905-BDB2-0F1479BE95A5}"/>
                  </c:ext>
                </c:extLst>
              </c15:ser>
            </c15:filteredLineSeries>
          </c:ext>
        </c:extLst>
      </c:lineChart>
      <c:catAx>
        <c:axId val="14386809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81408"/>
        <c:crosses val="autoZero"/>
        <c:auto val="1"/>
        <c:lblAlgn val="ctr"/>
        <c:lblOffset val="100"/>
        <c:noMultiLvlLbl val="0"/>
      </c:catAx>
      <c:valAx>
        <c:axId val="14386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Python_CPU_Forecast_9000_075!$B$1</c:f>
              <c:strCache>
                <c:ptCount val="1"/>
                <c:pt idx="0">
                  <c:v>Secvential - 9000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Python_CPU_Forecast_9000_075!$B$2:$B$41</c:f>
              <c:numCache>
                <c:formatCode>General</c:formatCode>
                <c:ptCount val="6"/>
                <c:pt idx="0">
                  <c:v>398557.451</c:v>
                </c:pt>
                <c:pt idx="1">
                  <c:v>796757.78700000001</c:v>
                </c:pt>
                <c:pt idx="2">
                  <c:v>1093610.3389999999</c:v>
                </c:pt>
                <c:pt idx="3">
                  <c:v>1336142.7990000001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A12-A76A-3F5747BEDA02}"/>
            </c:ext>
          </c:extLst>
        </c:ser>
        <c:ser>
          <c:idx val="1"/>
          <c:order val="1"/>
          <c:tx>
            <c:strRef>
              <c:f>Python_CPU_Forecast_9000_075!$C$1</c:f>
              <c:strCache>
                <c:ptCount val="1"/>
                <c:pt idx="0">
                  <c:v>Forecast(Secvential - 9000)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Python_CPU_Forecast_9000_075!$A$2:$A$41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Python_CPU_Forecast_9000_075!$C$2:$C$41</c:f>
              <c:numCache>
                <c:formatCode>General</c:formatCode>
                <c:ptCount val="6"/>
                <c:pt idx="3">
                  <c:v>1336142.7990000001</c:v>
                </c:pt>
                <c:pt idx="4">
                  <c:v>6289754.9604573455</c:v>
                </c:pt>
                <c:pt idx="5">
                  <c:v>12459166.460005386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A12-A76A-3F5747BE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69472"/>
        <c:axId val="15077732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Python_CPU_Forecast_9000_075!$D$1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Python_CPU_Forecast_9000_075!$A$2:$A$41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Python_CPU_Forecast_9000_075!$D$2:$D$41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1336142.7990000001</c:v>
                      </c:pt>
                      <c:pt idx="4" formatCode="0.00">
                        <c:v>6191479.7403149586</c:v>
                      </c:pt>
                      <c:pt idx="5" formatCode="0.00">
                        <c:v>12328796.548611978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FE-4A12-A76A-3F5747BEDA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Python_CPU_Forecast_9000_075!$E$1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Python_CPU_Forecast_9000_075!$A$2:$A$41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Python_CPU_Forecast_9000_075!$E$2:$E$41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1336142.7990000001</c:v>
                      </c:pt>
                      <c:pt idx="4" formatCode="0.00">
                        <c:v>6388030.1805997323</c:v>
                      </c:pt>
                      <c:pt idx="5" formatCode="0.00">
                        <c:v>12589536.371398794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FE-4A12-A76A-3F5747BEDA02}"/>
                  </c:ext>
                </c:extLst>
              </c15:ser>
            </c15:filteredLineSeries>
          </c:ext>
        </c:extLst>
      </c:lineChart>
      <c:catAx>
        <c:axId val="15077694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3216"/>
        <c:crosses val="autoZero"/>
        <c:auto val="1"/>
        <c:lblAlgn val="ctr"/>
        <c:lblOffset val="100"/>
        <c:noMultiLvlLbl val="0"/>
      </c:catAx>
      <c:valAx>
        <c:axId val="15077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42</xdr:row>
      <xdr:rowOff>163703</xdr:rowOff>
    </xdr:from>
    <xdr:to>
      <xdr:col>4</xdr:col>
      <xdr:colOff>700087</xdr:colOff>
      <xdr:row>60</xdr:row>
      <xdr:rowOff>165566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E0253-8707-4E27-A2FE-EA71AFCA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47</xdr:row>
      <xdr:rowOff>14287</xdr:rowOff>
    </xdr:from>
    <xdr:to>
      <xdr:col>4</xdr:col>
      <xdr:colOff>1428750</xdr:colOff>
      <xdr:row>65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9761F-0B1C-4FE3-A335-13C5C702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45</xdr:row>
      <xdr:rowOff>138112</xdr:rowOff>
    </xdr:from>
    <xdr:to>
      <xdr:col>4</xdr:col>
      <xdr:colOff>1009650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5CDA7-24B8-4E2E-888D-FBE4EF9AE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 blue" refreshedDate="44502.745094907405" createdVersion="7" refreshedVersion="7" minRefreshableVersion="3" recordCount="27" xr:uid="{C2AE5C8A-5606-40AC-9092-6340CDF7596B}">
  <cacheSource type="worksheet">
    <worksheetSource ref="A2:F29" sheet="Python_CPU"/>
  </cacheSource>
  <cacheFields count="6">
    <cacheField name="Ratio" numFmtId="0">
      <sharedItems containsSemiMixedTypes="0" containsString="0" containsNumber="1" minValue="0.25" maxValue="0.75" count="3">
        <n v="0.25"/>
        <n v="0.5"/>
        <n v="0.75"/>
      </sharedItems>
    </cacheField>
    <cacheField name="Size" numFmtId="0">
      <sharedItems containsSemiMixedTypes="0" containsString="0" containsNumber="1" containsInteger="1" minValue="90" maxValue="9000" count="3">
        <n v="90"/>
        <n v="900"/>
        <n v="9000"/>
      </sharedItems>
    </cacheField>
    <cacheField name="Iterations" numFmtId="0">
      <sharedItems containsSemiMixedTypes="0" containsString="0" containsNumber="1" containsInteger="1" minValue="1000" maxValue="10000" count="3">
        <n v="1000"/>
        <n v="5000"/>
        <n v="10000"/>
      </sharedItems>
    </cacheField>
    <cacheField name="9 - Parallel(granularitate)" numFmtId="0">
      <sharedItems containsSemiMixedTypes="0" containsString="0" containsNumber="1" containsInteger="1" minValue="0" maxValue="0" count="1">
        <n v="0"/>
      </sharedItems>
    </cacheField>
    <cacheField name="9 - Parallel(liniar)" numFmtId="0">
      <sharedItems containsSemiMixedTypes="0" containsString="0" containsNumber="1" containsInteger="1" minValue="0" maxValue="0" count="1">
        <n v="0"/>
      </sharedItems>
    </cacheField>
    <cacheField name="Secvential" numFmtId="47">
      <sharedItems count="27">
        <s v="00:00:00.153.534"/>
        <s v="00:00:00.767.551"/>
        <s v="00:00:01.520.999"/>
        <s v="00:00:13.128.441999999999"/>
        <s v="00:01:06.827.498999999996"/>
        <s v="00:02:11.989.068999999989"/>
        <s v="00:23:41.778.764999999897"/>
        <s v="01:52:13.867.873641299083"/>
        <s v="03:43:57.106.984215602278"/>
        <s v="00:00:00.164.551"/>
        <s v="00:00:00.791.003"/>
        <s v="00:00:01.537.499"/>
        <s v="00:00:19.684.475999999999"/>
        <s v="00:01:24.505.498999999996"/>
        <s v="00:02:33.927.000999999989"/>
        <s v="00:24:55.25.7709999999497"/>
        <s v="02:48:06.557.079855715855"/>
        <s v="05:37:26.411.373643033206"/>
        <s v="00:00:00.177"/>
        <s v="00:00:00.818.5"/>
        <s v="00:00:01.661"/>
        <s v="00:00:14.720.501"/>
        <s v="00:01:13.383.498000000007"/>
        <s v="00:02:29.673.499000000011"/>
        <s v="00:22:16.142.799000000115"/>
        <s v="01:44:49.754.96045734547"/>
        <s v="03:27:39.166.4600053858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x v="0"/>
  </r>
  <r>
    <x v="0"/>
    <x v="0"/>
    <x v="1"/>
    <x v="0"/>
    <x v="0"/>
    <x v="1"/>
  </r>
  <r>
    <x v="0"/>
    <x v="0"/>
    <x v="2"/>
    <x v="0"/>
    <x v="0"/>
    <x v="2"/>
  </r>
  <r>
    <x v="0"/>
    <x v="1"/>
    <x v="0"/>
    <x v="0"/>
    <x v="0"/>
    <x v="3"/>
  </r>
  <r>
    <x v="0"/>
    <x v="1"/>
    <x v="1"/>
    <x v="0"/>
    <x v="0"/>
    <x v="4"/>
  </r>
  <r>
    <x v="0"/>
    <x v="1"/>
    <x v="2"/>
    <x v="0"/>
    <x v="0"/>
    <x v="5"/>
  </r>
  <r>
    <x v="0"/>
    <x v="2"/>
    <x v="0"/>
    <x v="0"/>
    <x v="0"/>
    <x v="6"/>
  </r>
  <r>
    <x v="0"/>
    <x v="2"/>
    <x v="1"/>
    <x v="0"/>
    <x v="0"/>
    <x v="7"/>
  </r>
  <r>
    <x v="0"/>
    <x v="2"/>
    <x v="2"/>
    <x v="0"/>
    <x v="0"/>
    <x v="8"/>
  </r>
  <r>
    <x v="1"/>
    <x v="0"/>
    <x v="0"/>
    <x v="0"/>
    <x v="0"/>
    <x v="9"/>
  </r>
  <r>
    <x v="1"/>
    <x v="0"/>
    <x v="1"/>
    <x v="0"/>
    <x v="0"/>
    <x v="10"/>
  </r>
  <r>
    <x v="1"/>
    <x v="0"/>
    <x v="2"/>
    <x v="0"/>
    <x v="0"/>
    <x v="11"/>
  </r>
  <r>
    <x v="1"/>
    <x v="1"/>
    <x v="0"/>
    <x v="0"/>
    <x v="0"/>
    <x v="12"/>
  </r>
  <r>
    <x v="1"/>
    <x v="1"/>
    <x v="1"/>
    <x v="0"/>
    <x v="0"/>
    <x v="13"/>
  </r>
  <r>
    <x v="1"/>
    <x v="1"/>
    <x v="2"/>
    <x v="0"/>
    <x v="0"/>
    <x v="14"/>
  </r>
  <r>
    <x v="1"/>
    <x v="2"/>
    <x v="0"/>
    <x v="0"/>
    <x v="0"/>
    <x v="15"/>
  </r>
  <r>
    <x v="1"/>
    <x v="2"/>
    <x v="1"/>
    <x v="0"/>
    <x v="0"/>
    <x v="16"/>
  </r>
  <r>
    <x v="1"/>
    <x v="2"/>
    <x v="2"/>
    <x v="0"/>
    <x v="0"/>
    <x v="17"/>
  </r>
  <r>
    <x v="2"/>
    <x v="0"/>
    <x v="0"/>
    <x v="0"/>
    <x v="0"/>
    <x v="18"/>
  </r>
  <r>
    <x v="2"/>
    <x v="0"/>
    <x v="1"/>
    <x v="0"/>
    <x v="0"/>
    <x v="19"/>
  </r>
  <r>
    <x v="2"/>
    <x v="0"/>
    <x v="2"/>
    <x v="0"/>
    <x v="0"/>
    <x v="20"/>
  </r>
  <r>
    <x v="2"/>
    <x v="1"/>
    <x v="0"/>
    <x v="0"/>
    <x v="0"/>
    <x v="21"/>
  </r>
  <r>
    <x v="2"/>
    <x v="1"/>
    <x v="1"/>
    <x v="0"/>
    <x v="0"/>
    <x v="22"/>
  </r>
  <r>
    <x v="2"/>
    <x v="1"/>
    <x v="2"/>
    <x v="0"/>
    <x v="0"/>
    <x v="23"/>
  </r>
  <r>
    <x v="2"/>
    <x v="2"/>
    <x v="0"/>
    <x v="0"/>
    <x v="0"/>
    <x v="24"/>
  </r>
  <r>
    <x v="2"/>
    <x v="2"/>
    <x v="1"/>
    <x v="0"/>
    <x v="0"/>
    <x v="25"/>
  </r>
  <r>
    <x v="2"/>
    <x v="2"/>
    <x v="2"/>
    <x v="0"/>
    <x v="0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B5BE4-3C64-4CE3-9693-A4C50C3D478A}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5:D9" firstHeaderRow="1" firstDataRow="2" firstDataCol="1" rowPageCount="2" colPageCount="1"/>
  <pivotFields count="6">
    <pivotField axis="axisPage" multipleItemSelectionAllowed="1" showAll="0" defaultSubtotal="0">
      <items count="3">
        <item h="1" x="0"/>
        <item x="1"/>
        <item h="1" x="2"/>
      </items>
    </pivotField>
    <pivotField axis="axisPage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Row" showAll="0" defaultSubtotal="0">
      <items count="27">
        <item x="0"/>
        <item x="9"/>
        <item x="18"/>
        <item x="1"/>
        <item x="10"/>
        <item x="19"/>
        <item x="2"/>
        <item x="11"/>
        <item x="20"/>
        <item x="3"/>
        <item x="21"/>
        <item x="12"/>
        <item x="4"/>
        <item x="22"/>
        <item x="13"/>
        <item x="5"/>
        <item x="23"/>
        <item x="14"/>
        <item x="24"/>
        <item x="6"/>
        <item sd="0" x="15"/>
        <item x="25"/>
        <item x="7"/>
        <item sd="0" x="16"/>
        <item x="26"/>
        <item x="8"/>
        <item sd="0" x="17"/>
      </items>
    </pivotField>
  </pivotFields>
  <rowFields count="3">
    <field x="5"/>
    <field x="4"/>
    <field x="3"/>
  </rowFields>
  <rowItems count="3">
    <i>
      <x v="20"/>
    </i>
    <i>
      <x v="23"/>
    </i>
    <i>
      <x v="26"/>
    </i>
  </rowItems>
  <colFields count="1">
    <field x="2"/>
  </colFields>
  <colItems count="3">
    <i>
      <x/>
    </i>
    <i>
      <x v="1"/>
    </i>
    <i>
      <x v="2"/>
    </i>
  </colItems>
  <pageFields count="2">
    <pageField fld="0" hier="-1"/>
    <pageField fld="1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F0F28-F7E3-4FBC-8993-0E767D5F4A82}" name="Table3" displayName="Table3" ref="A1:E41" totalsRowShown="0">
  <autoFilter ref="A1:E41" xr:uid="{FB1F0F28-F7E3-4FBC-8993-0E767D5F4A82}">
    <filterColumn colId="0">
      <filters>
        <filter val="1000"/>
        <filter val="10000"/>
        <filter val="250"/>
        <filter val="500"/>
        <filter val="5000"/>
        <filter val="750"/>
      </filters>
    </filterColumn>
  </autoFilter>
  <tableColumns count="5">
    <tableColumn id="1" xr3:uid="{5CC19719-F875-4B9E-BE6D-F634F1FCEE5E}" name="Iterations"/>
    <tableColumn id="2" xr3:uid="{105BAFE3-F085-4C10-AD8A-B86B4A6909C1}" name="Secvential - 9000"/>
    <tableColumn id="3" xr3:uid="{50FFA163-4259-4A2D-BBA3-67D04A69B005}" name="Forecast(Secvential - 9000)">
      <calculatedColumnFormula>_xlfn.FORECAST.ETS(A2,$B$2:$B$5,$A$2:$A$5,1,1)</calculatedColumnFormula>
    </tableColumn>
    <tableColumn id="4" xr3:uid="{DBA281D5-9FB8-421E-83F3-739C51656C9F}" name="Lower Confidence Bound(Secvential - 9000)" dataDxfId="5">
      <calculatedColumnFormula>C2-_xlfn.FORECAST.ETS.CONFINT(A2,$B$2:$B$5,$A$2:$A$5,0.8,1,1)</calculatedColumnFormula>
    </tableColumn>
    <tableColumn id="5" xr3:uid="{50F7B701-D78B-4A91-B496-17B3D02ABDFF}" name="Upper Confidence Bound(Secvential - 9000)" dataDxfId="4">
      <calculatedColumnFormula>C2+_xlfn.FORECAST.ETS.CONFINT(A2,$B$2:$B$5,$A$2:$A$5,0.8,1,1)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BE3FA8-4AD2-4E30-86A6-60CBEF90F605}" name="Table9" displayName="Table9" ref="A1:E41" totalsRowShown="0">
  <autoFilter ref="A1:E41" xr:uid="{F3BE3FA8-4AD2-4E30-86A6-60CBEF90F605}">
    <filterColumn colId="0">
      <filters>
        <filter val="1000"/>
        <filter val="10000"/>
        <filter val="250"/>
        <filter val="500"/>
        <filter val="5000"/>
        <filter val="750"/>
      </filters>
    </filterColumn>
  </autoFilter>
  <tableColumns count="5">
    <tableColumn id="1" xr3:uid="{B7073E50-2E58-464E-90E7-85FA60EC86CE}" name="Iterations"/>
    <tableColumn id="2" xr3:uid="{3D69423E-1989-4B3A-9248-BC8FF73237DD}" name="Secvential - 9000"/>
    <tableColumn id="3" xr3:uid="{BF290CFF-AE96-4D61-82BD-2B6AA092092E}" name="Forecast(Secvential - 9000)">
      <calculatedColumnFormula>_xlfn.FORECAST.ETS(A2,$B$2:$B$5,$A$2:$A$5,1,1)</calculatedColumnFormula>
    </tableColumn>
    <tableColumn id="4" xr3:uid="{446FA620-B59B-4933-BA48-CE009E091CC5}" name="Lower Confidence Bound(Secvential - 9000)" dataDxfId="3">
      <calculatedColumnFormula>C2-_xlfn.FORECAST.ETS.CONFINT(A2,$B$2:$B$5,$A$2:$A$5,0.8,1,1)</calculatedColumnFormula>
    </tableColumn>
    <tableColumn id="5" xr3:uid="{F1A429C9-4FCA-4CFD-831B-800EBD5339C5}" name="Upper Confidence Bound(Secvential - 9000)" dataDxfId="2">
      <calculatedColumnFormula>C2+_xlfn.FORECAST.ETS.CONFINT(A2,$B$2:$B$5,$A$2:$A$5,0.8,1,1)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06DFD7-0670-4E22-B35A-1C1594C54BDD}" name="Table10" displayName="Table10" ref="A1:E41" totalsRowShown="0">
  <autoFilter ref="A1:E41" xr:uid="{0606DFD7-0670-4E22-B35A-1C1594C54BDD}">
    <filterColumn colId="0">
      <filters>
        <filter val="1000"/>
        <filter val="10000"/>
        <filter val="250"/>
        <filter val="500"/>
        <filter val="5000"/>
        <filter val="750"/>
      </filters>
    </filterColumn>
  </autoFilter>
  <tableColumns count="5">
    <tableColumn id="1" xr3:uid="{7EDDAEBF-4847-44B3-A534-C618679BD642}" name="Iterations"/>
    <tableColumn id="2" xr3:uid="{A00233A7-CDEA-4262-A36F-BB8B3397D72E}" name="Secvential - 9000"/>
    <tableColumn id="3" xr3:uid="{86A610EF-C71A-4170-A01C-F635AA8E4201}" name="Forecast(Secvential - 9000)">
      <calculatedColumnFormula>_xlfn.FORECAST.ETS(A2,$B$2:$B$5,$A$2:$A$5,1,1)</calculatedColumnFormula>
    </tableColumn>
    <tableColumn id="4" xr3:uid="{734B59B8-5A29-4261-AC5B-B54424518389}" name="Lower Confidence Bound(Secvential - 9000)" dataDxfId="1">
      <calculatedColumnFormula>C2-_xlfn.FORECAST.ETS.CONFINT(A2,$B$2:$B$5,$A$2:$A$5,0.8,1,1)</calculatedColumnFormula>
    </tableColumn>
    <tableColumn id="5" xr3:uid="{E563746D-3657-4850-90C6-7865743840EC}" name="Upper Confidence Bound(Secvential - 9000)" dataDxfId="0">
      <calculatedColumnFormula>C2+_xlfn.FORECAST.ETS.CONFINT(A2,$B$2:$B$5,$A$2:$A$5,0.8,1,1)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218B-C12B-49CF-9EEA-635BCF417CD0}">
  <dimension ref="A1:AA110"/>
  <sheetViews>
    <sheetView topLeftCell="I1" zoomScale="70" zoomScaleNormal="70" workbookViewId="0">
      <selection activeCell="U30" sqref="U30"/>
    </sheetView>
  </sheetViews>
  <sheetFormatPr defaultRowHeight="15" x14ac:dyDescent="0.25"/>
  <cols>
    <col min="1" max="1" width="9.85546875" bestFit="1" customWidth="1"/>
    <col min="2" max="2" width="5" bestFit="1" customWidth="1"/>
    <col min="3" max="3" width="9.5703125" bestFit="1" customWidth="1"/>
    <col min="4" max="4" width="10.140625" bestFit="1" customWidth="1"/>
    <col min="5" max="5" width="11.28515625" bestFit="1" customWidth="1"/>
    <col min="6" max="7" width="10.28515625" bestFit="1" customWidth="1"/>
    <col min="11" max="11" width="10.85546875" customWidth="1"/>
    <col min="16" max="16" width="6.28515625" bestFit="1" customWidth="1"/>
    <col min="17" max="17" width="10" bestFit="1" customWidth="1"/>
    <col min="18" max="18" width="6.28515625" bestFit="1" customWidth="1"/>
    <col min="19" max="19" width="24.85546875" bestFit="1" customWidth="1"/>
    <col min="20" max="20" width="17.140625" bestFit="1" customWidth="1"/>
    <col min="21" max="21" width="12.42578125" bestFit="1" customWidth="1"/>
    <col min="22" max="22" width="24.85546875" bestFit="1" customWidth="1"/>
    <col min="23" max="23" width="17.140625" bestFit="1" customWidth="1"/>
    <col min="24" max="24" width="12.42578125" bestFit="1" customWidth="1"/>
    <col min="25" max="25" width="24.85546875" bestFit="1" customWidth="1"/>
    <col min="26" max="26" width="17.140625" bestFit="1" customWidth="1"/>
    <col min="27" max="27" width="14.85546875" bestFit="1" customWidth="1"/>
  </cols>
  <sheetData>
    <row r="1" spans="1:27" x14ac:dyDescent="0.25">
      <c r="A1" s="1" t="s">
        <v>6</v>
      </c>
      <c r="B1" s="2" t="s">
        <v>2</v>
      </c>
      <c r="C1" s="2" t="s">
        <v>3</v>
      </c>
      <c r="D1" s="2" t="s">
        <v>0</v>
      </c>
      <c r="E1" s="2" t="s">
        <v>1</v>
      </c>
      <c r="F1" s="2" t="s">
        <v>4</v>
      </c>
      <c r="G1" s="3" t="s">
        <v>5</v>
      </c>
      <c r="P1" s="38" t="s">
        <v>16</v>
      </c>
      <c r="Q1" s="38" t="s">
        <v>3</v>
      </c>
      <c r="R1" s="38" t="s">
        <v>2</v>
      </c>
      <c r="S1" s="38" t="s">
        <v>10</v>
      </c>
      <c r="T1" s="38"/>
      <c r="U1" s="38"/>
      <c r="V1" s="39" t="s">
        <v>11</v>
      </c>
      <c r="W1" s="40"/>
      <c r="X1" s="41"/>
      <c r="Y1" s="39" t="s">
        <v>12</v>
      </c>
      <c r="Z1" s="40"/>
      <c r="AA1" s="41"/>
    </row>
    <row r="2" spans="1:27" x14ac:dyDescent="0.25">
      <c r="A2" s="4" t="s">
        <v>7</v>
      </c>
      <c r="B2" s="5">
        <v>100</v>
      </c>
      <c r="C2" s="5">
        <v>1000</v>
      </c>
      <c r="D2" s="5"/>
      <c r="E2" s="5"/>
      <c r="F2" s="5"/>
      <c r="G2" s="6"/>
      <c r="J2" s="38" t="s">
        <v>16</v>
      </c>
      <c r="K2" s="38" t="s">
        <v>3</v>
      </c>
      <c r="L2" s="38" t="s">
        <v>2</v>
      </c>
      <c r="P2" s="38"/>
      <c r="Q2" s="38"/>
      <c r="R2" s="38"/>
      <c r="S2" s="38"/>
      <c r="T2" s="38"/>
      <c r="U2" s="38"/>
      <c r="V2" s="42"/>
      <c r="W2" s="43"/>
      <c r="X2" s="44"/>
      <c r="Y2" s="42"/>
      <c r="Z2" s="43"/>
      <c r="AA2" s="44"/>
    </row>
    <row r="3" spans="1:27" x14ac:dyDescent="0.25">
      <c r="A3" s="4"/>
      <c r="B3" s="5">
        <v>100</v>
      </c>
      <c r="C3" s="5">
        <v>10000</v>
      </c>
      <c r="D3" s="5"/>
      <c r="E3" s="5"/>
      <c r="F3" s="5"/>
      <c r="G3" s="6"/>
      <c r="J3" s="38"/>
      <c r="K3" s="38"/>
      <c r="L3" s="38"/>
      <c r="P3" s="38"/>
      <c r="Q3" s="38"/>
      <c r="R3" s="38"/>
      <c r="S3" s="12" t="s">
        <v>13</v>
      </c>
      <c r="T3" s="12" t="s">
        <v>14</v>
      </c>
      <c r="U3" s="12" t="s">
        <v>0</v>
      </c>
      <c r="V3" s="12" t="s">
        <v>13</v>
      </c>
      <c r="W3" s="12" t="s">
        <v>14</v>
      </c>
      <c r="X3" s="12" t="s">
        <v>0</v>
      </c>
      <c r="Y3" s="12" t="s">
        <v>13</v>
      </c>
      <c r="Z3" s="12" t="s">
        <v>14</v>
      </c>
      <c r="AA3" s="12" t="s">
        <v>0</v>
      </c>
    </row>
    <row r="4" spans="1:27" x14ac:dyDescent="0.25">
      <c r="A4" s="4"/>
      <c r="B4" s="5">
        <v>100</v>
      </c>
      <c r="C4" s="5">
        <v>100000</v>
      </c>
      <c r="D4" s="5"/>
      <c r="E4" s="5"/>
      <c r="F4" s="5"/>
      <c r="G4" s="6"/>
      <c r="J4" s="38"/>
      <c r="K4" s="38"/>
      <c r="L4" s="38"/>
      <c r="P4" s="38">
        <v>0.25</v>
      </c>
      <c r="Q4" s="38">
        <v>1000</v>
      </c>
      <c r="R4" s="11">
        <v>90</v>
      </c>
      <c r="S4" s="12"/>
      <c r="T4" s="12"/>
      <c r="U4" s="14">
        <v>156</v>
      </c>
      <c r="V4" s="12">
        <f t="shared" ref="V4:W4" si="0">S4/1000</f>
        <v>0</v>
      </c>
      <c r="W4" s="12">
        <f t="shared" si="0"/>
        <v>0</v>
      </c>
      <c r="X4" s="12">
        <f t="shared" ref="X4:X57" si="1">U4/1000</f>
        <v>0.156</v>
      </c>
      <c r="Y4" s="12">
        <f t="shared" ref="Y4:Z4" si="2">V4/60</f>
        <v>0</v>
      </c>
      <c r="Z4" s="12">
        <f t="shared" si="2"/>
        <v>0</v>
      </c>
      <c r="AA4" s="12">
        <f t="shared" ref="AA4:AA57" si="3">X4/60</f>
        <v>2.5999999999999999E-3</v>
      </c>
    </row>
    <row r="5" spans="1:27" x14ac:dyDescent="0.25">
      <c r="A5" s="4"/>
      <c r="B5" s="5"/>
      <c r="C5" s="5"/>
      <c r="D5" s="5"/>
      <c r="E5" s="5"/>
      <c r="F5" s="5"/>
      <c r="G5" s="6"/>
      <c r="J5">
        <v>0.25</v>
      </c>
      <c r="K5">
        <v>1000</v>
      </c>
      <c r="L5">
        <v>90</v>
      </c>
      <c r="P5" s="38"/>
      <c r="Q5" s="38"/>
      <c r="R5" s="11">
        <v>100</v>
      </c>
      <c r="S5" s="12"/>
      <c r="T5" s="12"/>
      <c r="U5" s="14">
        <v>193.50299999999999</v>
      </c>
      <c r="V5" s="12">
        <f t="shared" ref="V5:V57" si="4">S5/1000</f>
        <v>0</v>
      </c>
      <c r="W5" s="12">
        <f t="shared" ref="W5:W57" si="5">T5/1000</f>
        <v>0</v>
      </c>
      <c r="X5" s="12">
        <f t="shared" si="1"/>
        <v>0.19350299999999998</v>
      </c>
      <c r="Y5" s="12">
        <f t="shared" ref="Y5:Y57" si="6">V5/60</f>
        <v>0</v>
      </c>
      <c r="Z5" s="12">
        <f t="shared" ref="Z5:Z57" si="7">W5/60</f>
        <v>0</v>
      </c>
      <c r="AA5" s="12">
        <f t="shared" si="3"/>
        <v>3.2250499999999997E-3</v>
      </c>
    </row>
    <row r="6" spans="1:27" x14ac:dyDescent="0.25">
      <c r="A6" s="4"/>
      <c r="B6" s="5">
        <v>500</v>
      </c>
      <c r="C6" s="5">
        <v>1000</v>
      </c>
      <c r="D6" s="5"/>
      <c r="E6" s="5"/>
      <c r="F6" s="5"/>
      <c r="G6" s="6"/>
      <c r="J6">
        <v>0.5</v>
      </c>
      <c r="K6">
        <v>5000</v>
      </c>
      <c r="L6">
        <v>900</v>
      </c>
      <c r="P6" s="38"/>
      <c r="Q6" s="38"/>
      <c r="R6" s="11">
        <v>500</v>
      </c>
      <c r="S6" s="12"/>
      <c r="T6" s="12"/>
      <c r="U6" s="14">
        <v>3922.5079999999998</v>
      </c>
      <c r="V6" s="12">
        <f t="shared" si="4"/>
        <v>0</v>
      </c>
      <c r="W6" s="12">
        <f t="shared" si="5"/>
        <v>0</v>
      </c>
      <c r="X6" s="12">
        <f t="shared" si="1"/>
        <v>3.9225079999999997</v>
      </c>
      <c r="Y6" s="12">
        <f t="shared" si="6"/>
        <v>0</v>
      </c>
      <c r="Z6" s="12">
        <f t="shared" si="7"/>
        <v>0</v>
      </c>
      <c r="AA6" s="12">
        <f t="shared" si="3"/>
        <v>6.5375133333333321E-2</v>
      </c>
    </row>
    <row r="7" spans="1:27" x14ac:dyDescent="0.25">
      <c r="A7" s="4"/>
      <c r="B7" s="5">
        <v>500</v>
      </c>
      <c r="C7" s="5">
        <v>10000</v>
      </c>
      <c r="D7" s="5"/>
      <c r="E7" s="5"/>
      <c r="F7" s="5"/>
      <c r="G7" s="6"/>
      <c r="J7">
        <v>0.75</v>
      </c>
      <c r="K7">
        <v>10000</v>
      </c>
      <c r="L7">
        <v>9000</v>
      </c>
      <c r="P7" s="38"/>
      <c r="Q7" s="38"/>
      <c r="R7" s="11">
        <v>900</v>
      </c>
      <c r="S7" s="12"/>
      <c r="T7" s="12"/>
      <c r="U7" s="14">
        <v>13147.464</v>
      </c>
      <c r="V7" s="12">
        <f t="shared" si="4"/>
        <v>0</v>
      </c>
      <c r="W7" s="12">
        <f t="shared" si="5"/>
        <v>0</v>
      </c>
      <c r="X7" s="12">
        <f t="shared" si="1"/>
        <v>13.147463999999999</v>
      </c>
      <c r="Y7" s="12">
        <f t="shared" si="6"/>
        <v>0</v>
      </c>
      <c r="Z7" s="12">
        <f t="shared" si="7"/>
        <v>0</v>
      </c>
      <c r="AA7" s="12">
        <f t="shared" si="3"/>
        <v>0.2191244</v>
      </c>
    </row>
    <row r="8" spans="1:27" x14ac:dyDescent="0.25">
      <c r="A8" s="4"/>
      <c r="B8" s="5">
        <v>500</v>
      </c>
      <c r="C8" s="5">
        <v>100000</v>
      </c>
      <c r="D8" s="5"/>
      <c r="E8" s="5"/>
      <c r="F8" s="5"/>
      <c r="G8" s="6"/>
      <c r="P8" s="38"/>
      <c r="Q8" s="38"/>
      <c r="R8" s="11">
        <v>1000</v>
      </c>
      <c r="S8" s="12"/>
      <c r="T8" s="12"/>
      <c r="U8" s="14">
        <v>16059.005999999999</v>
      </c>
      <c r="V8" s="12">
        <f t="shared" si="4"/>
        <v>0</v>
      </c>
      <c r="W8" s="12">
        <f t="shared" si="5"/>
        <v>0</v>
      </c>
      <c r="X8" s="12">
        <f t="shared" si="1"/>
        <v>16.059006</v>
      </c>
      <c r="Y8" s="12">
        <f t="shared" si="6"/>
        <v>0</v>
      </c>
      <c r="Z8" s="12">
        <f t="shared" si="7"/>
        <v>0</v>
      </c>
      <c r="AA8" s="12">
        <f t="shared" si="3"/>
        <v>0.2676501</v>
      </c>
    </row>
    <row r="9" spans="1:27" x14ac:dyDescent="0.25">
      <c r="A9" s="4"/>
      <c r="B9" s="5"/>
      <c r="C9" s="5"/>
      <c r="D9" s="5"/>
      <c r="E9" s="5"/>
      <c r="F9" s="5"/>
      <c r="G9" s="6"/>
      <c r="P9" s="38"/>
      <c r="Q9" s="38"/>
      <c r="R9" s="11">
        <v>9000</v>
      </c>
      <c r="S9" s="12"/>
      <c r="T9" s="12"/>
      <c r="U9" s="14" t="s">
        <v>17</v>
      </c>
      <c r="V9" s="12">
        <f t="shared" si="4"/>
        <v>0</v>
      </c>
      <c r="W9" s="12">
        <f t="shared" si="5"/>
        <v>0</v>
      </c>
      <c r="X9" s="12" t="e">
        <f t="shared" si="1"/>
        <v>#VALUE!</v>
      </c>
      <c r="Y9" s="12">
        <f t="shared" si="6"/>
        <v>0</v>
      </c>
      <c r="Z9" s="12">
        <f t="shared" si="7"/>
        <v>0</v>
      </c>
      <c r="AA9" s="12" t="e">
        <f t="shared" si="3"/>
        <v>#VALUE!</v>
      </c>
    </row>
    <row r="10" spans="1:27" x14ac:dyDescent="0.25">
      <c r="A10" s="4"/>
      <c r="B10" s="5">
        <v>1000</v>
      </c>
      <c r="C10" s="5">
        <v>1000</v>
      </c>
      <c r="D10" s="5"/>
      <c r="E10" s="5"/>
      <c r="F10" s="5"/>
      <c r="G10" s="6"/>
      <c r="P10" s="38"/>
      <c r="Q10" s="38">
        <v>10000</v>
      </c>
      <c r="R10" s="11">
        <v>90</v>
      </c>
      <c r="S10" s="12"/>
      <c r="T10" s="12"/>
      <c r="U10" s="14">
        <v>1901.5</v>
      </c>
      <c r="V10" s="12">
        <f t="shared" si="4"/>
        <v>0</v>
      </c>
      <c r="W10" s="12">
        <f t="shared" si="5"/>
        <v>0</v>
      </c>
      <c r="X10" s="12">
        <f t="shared" si="1"/>
        <v>1.9015</v>
      </c>
      <c r="Y10" s="12">
        <f t="shared" si="6"/>
        <v>0</v>
      </c>
      <c r="Z10" s="12">
        <f t="shared" si="7"/>
        <v>0</v>
      </c>
      <c r="AA10" s="12">
        <f t="shared" si="3"/>
        <v>3.1691666666666667E-2</v>
      </c>
    </row>
    <row r="11" spans="1:27" x14ac:dyDescent="0.25">
      <c r="A11" s="4"/>
      <c r="B11" s="5">
        <v>1000</v>
      </c>
      <c r="C11" s="5">
        <v>10000</v>
      </c>
      <c r="D11" s="5"/>
      <c r="E11" s="5"/>
      <c r="F11" s="5"/>
      <c r="G11" s="6"/>
      <c r="P11" s="38"/>
      <c r="Q11" s="38"/>
      <c r="R11" s="11">
        <v>100</v>
      </c>
      <c r="S11" s="12"/>
      <c r="T11" s="12"/>
      <c r="U11" s="14">
        <v>1997.963</v>
      </c>
      <c r="V11" s="12">
        <f t="shared" si="4"/>
        <v>0</v>
      </c>
      <c r="W11" s="12">
        <f t="shared" si="5"/>
        <v>0</v>
      </c>
      <c r="X11" s="12">
        <f t="shared" si="1"/>
        <v>1.9979629999999999</v>
      </c>
      <c r="Y11" s="12">
        <f t="shared" si="6"/>
        <v>0</v>
      </c>
      <c r="Z11" s="12">
        <f t="shared" si="7"/>
        <v>0</v>
      </c>
      <c r="AA11" s="12">
        <f t="shared" si="3"/>
        <v>3.3299383333333335E-2</v>
      </c>
    </row>
    <row r="12" spans="1:27" x14ac:dyDescent="0.25">
      <c r="A12" s="4"/>
      <c r="B12" s="5">
        <v>1000</v>
      </c>
      <c r="C12" s="5">
        <v>100000</v>
      </c>
      <c r="D12" s="5"/>
      <c r="E12" s="5"/>
      <c r="F12" s="5"/>
      <c r="G12" s="6"/>
      <c r="P12" s="38"/>
      <c r="Q12" s="38"/>
      <c r="R12" s="11">
        <v>500</v>
      </c>
      <c r="S12" s="12"/>
      <c r="T12" s="12"/>
      <c r="U12" s="14">
        <v>41342.716999999997</v>
      </c>
      <c r="V12" s="12">
        <f t="shared" si="4"/>
        <v>0</v>
      </c>
      <c r="W12" s="12">
        <f t="shared" si="5"/>
        <v>0</v>
      </c>
      <c r="X12" s="12">
        <f t="shared" si="1"/>
        <v>41.342717</v>
      </c>
      <c r="Y12" s="12">
        <f t="shared" si="6"/>
        <v>0</v>
      </c>
      <c r="Z12" s="12">
        <f t="shared" si="7"/>
        <v>0</v>
      </c>
      <c r="AA12" s="12">
        <f t="shared" si="3"/>
        <v>0.68904528333333337</v>
      </c>
    </row>
    <row r="13" spans="1:27" x14ac:dyDescent="0.25">
      <c r="A13" s="4" t="s">
        <v>6</v>
      </c>
      <c r="B13" s="5" t="s">
        <v>2</v>
      </c>
      <c r="C13" s="5" t="s">
        <v>3</v>
      </c>
      <c r="D13" s="5" t="s">
        <v>0</v>
      </c>
      <c r="E13" s="5" t="s">
        <v>1</v>
      </c>
      <c r="F13" s="5" t="s">
        <v>4</v>
      </c>
      <c r="G13" s="6" t="s">
        <v>5</v>
      </c>
      <c r="P13" s="38"/>
      <c r="Q13" s="38"/>
      <c r="R13" s="11">
        <v>900</v>
      </c>
      <c r="S13" s="12"/>
      <c r="T13" s="12"/>
      <c r="U13" s="14">
        <v>127588.533</v>
      </c>
      <c r="V13" s="12">
        <f t="shared" si="4"/>
        <v>0</v>
      </c>
      <c r="W13" s="12">
        <f t="shared" si="5"/>
        <v>0</v>
      </c>
      <c r="X13" s="12">
        <f t="shared" si="1"/>
        <v>127.588533</v>
      </c>
      <c r="Y13" s="12">
        <f t="shared" si="6"/>
        <v>0</v>
      </c>
      <c r="Z13" s="12">
        <f t="shared" si="7"/>
        <v>0</v>
      </c>
      <c r="AA13" s="12">
        <f t="shared" si="3"/>
        <v>2.1264755499999999</v>
      </c>
    </row>
    <row r="14" spans="1:27" x14ac:dyDescent="0.25">
      <c r="A14" s="4" t="s">
        <v>8</v>
      </c>
      <c r="B14" s="5">
        <v>100</v>
      </c>
      <c r="C14" s="5">
        <v>1000</v>
      </c>
      <c r="D14" s="5">
        <v>153.49199999999999</v>
      </c>
      <c r="E14" s="5">
        <v>762.00199999999995</v>
      </c>
      <c r="F14" s="5">
        <v>106.499</v>
      </c>
      <c r="G14" s="6">
        <v>528.00199999999995</v>
      </c>
      <c r="P14" s="38"/>
      <c r="Q14" s="38"/>
      <c r="R14" s="11">
        <v>1000</v>
      </c>
      <c r="S14" s="12"/>
      <c r="T14" s="12"/>
      <c r="U14" s="14">
        <v>155008.70199999999</v>
      </c>
      <c r="V14" s="12">
        <f t="shared" si="4"/>
        <v>0</v>
      </c>
      <c r="W14" s="12">
        <f t="shared" si="5"/>
        <v>0</v>
      </c>
      <c r="X14" s="12">
        <f t="shared" si="1"/>
        <v>155.008702</v>
      </c>
      <c r="Y14" s="12">
        <f t="shared" si="6"/>
        <v>0</v>
      </c>
      <c r="Z14" s="12">
        <f t="shared" si="7"/>
        <v>0</v>
      </c>
      <c r="AA14" s="12">
        <f t="shared" si="3"/>
        <v>2.5834783666666667</v>
      </c>
    </row>
    <row r="15" spans="1:27" x14ac:dyDescent="0.25">
      <c r="A15" s="4"/>
      <c r="B15" s="5">
        <v>100</v>
      </c>
      <c r="C15" s="5">
        <v>10000</v>
      </c>
      <c r="D15" s="5">
        <v>344.54399999999998</v>
      </c>
      <c r="E15" s="5">
        <v>971.50199999999995</v>
      </c>
      <c r="F15" s="5">
        <v>736.00199999999995</v>
      </c>
      <c r="G15" s="6">
        <v>887.5</v>
      </c>
      <c r="P15" s="38"/>
      <c r="Q15" s="38"/>
      <c r="R15" s="11">
        <v>9000</v>
      </c>
      <c r="S15" s="12"/>
      <c r="T15" s="12"/>
      <c r="U15" s="14" t="s">
        <v>17</v>
      </c>
      <c r="V15" s="12">
        <f t="shared" si="4"/>
        <v>0</v>
      </c>
      <c r="W15" s="12">
        <f t="shared" si="5"/>
        <v>0</v>
      </c>
      <c r="X15" s="12" t="e">
        <f t="shared" si="1"/>
        <v>#VALUE!</v>
      </c>
      <c r="Y15" s="12">
        <f t="shared" si="6"/>
        <v>0</v>
      </c>
      <c r="Z15" s="12">
        <f t="shared" si="7"/>
        <v>0</v>
      </c>
      <c r="AA15" s="12" t="e">
        <f t="shared" si="3"/>
        <v>#VALUE!</v>
      </c>
    </row>
    <row r="16" spans="1:27" x14ac:dyDescent="0.25">
      <c r="A16" s="4"/>
      <c r="B16" s="5">
        <v>100</v>
      </c>
      <c r="C16" s="5">
        <v>100000</v>
      </c>
      <c r="D16" s="5">
        <v>997.50099999999998</v>
      </c>
      <c r="E16" s="5">
        <v>181.00399999999999</v>
      </c>
      <c r="F16" s="5">
        <v>611.50300000000004</v>
      </c>
      <c r="G16" s="6"/>
      <c r="P16" s="38"/>
      <c r="Q16" s="38">
        <v>100000</v>
      </c>
      <c r="R16" s="11">
        <v>90</v>
      </c>
      <c r="S16" s="12"/>
      <c r="T16" s="12"/>
      <c r="U16" s="14">
        <v>2254.4989999999998</v>
      </c>
      <c r="V16" s="12">
        <f t="shared" si="4"/>
        <v>0</v>
      </c>
      <c r="W16" s="12">
        <f t="shared" si="5"/>
        <v>0</v>
      </c>
      <c r="X16" s="12">
        <f t="shared" si="1"/>
        <v>2.2544989999999996</v>
      </c>
      <c r="Y16" s="12">
        <f t="shared" si="6"/>
        <v>0</v>
      </c>
      <c r="Z16" s="12">
        <f t="shared" si="7"/>
        <v>0</v>
      </c>
      <c r="AA16" s="12">
        <f t="shared" si="3"/>
        <v>3.7574983333333326E-2</v>
      </c>
    </row>
    <row r="17" spans="1:27" x14ac:dyDescent="0.25">
      <c r="A17" s="4"/>
      <c r="B17" s="5"/>
      <c r="C17" s="5"/>
      <c r="D17" s="5"/>
      <c r="E17" s="5"/>
      <c r="F17" s="5"/>
      <c r="G17" s="6"/>
      <c r="P17" s="38"/>
      <c r="Q17" s="38"/>
      <c r="R17" s="11">
        <v>100</v>
      </c>
      <c r="S17" s="12"/>
      <c r="T17" s="12"/>
      <c r="U17" s="14">
        <v>2655.538</v>
      </c>
      <c r="V17" s="12">
        <f t="shared" si="4"/>
        <v>0</v>
      </c>
      <c r="W17" s="12">
        <f t="shared" si="5"/>
        <v>0</v>
      </c>
      <c r="X17" s="12">
        <f t="shared" si="1"/>
        <v>2.655538</v>
      </c>
      <c r="Y17" s="12">
        <f t="shared" si="6"/>
        <v>0</v>
      </c>
      <c r="Z17" s="12">
        <f t="shared" si="7"/>
        <v>0</v>
      </c>
      <c r="AA17" s="12">
        <f t="shared" si="3"/>
        <v>4.4258966666666663E-2</v>
      </c>
    </row>
    <row r="18" spans="1:27" x14ac:dyDescent="0.25">
      <c r="A18" s="4"/>
      <c r="B18" s="5">
        <v>500</v>
      </c>
      <c r="C18" s="5">
        <v>1000</v>
      </c>
      <c r="D18" s="5">
        <v>391</v>
      </c>
      <c r="E18" s="5"/>
      <c r="F18" s="5"/>
      <c r="G18" s="6"/>
      <c r="P18" s="38"/>
      <c r="Q18" s="38"/>
      <c r="R18" s="11">
        <v>500</v>
      </c>
      <c r="S18" s="12"/>
      <c r="T18" s="12"/>
      <c r="U18" s="14">
        <v>51167.497000000003</v>
      </c>
      <c r="V18" s="12">
        <f t="shared" si="4"/>
        <v>0</v>
      </c>
      <c r="W18" s="12">
        <f t="shared" si="5"/>
        <v>0</v>
      </c>
      <c r="X18" s="12">
        <f t="shared" si="1"/>
        <v>51.167497000000004</v>
      </c>
      <c r="Y18" s="12">
        <f t="shared" si="6"/>
        <v>0</v>
      </c>
      <c r="Z18" s="12">
        <f t="shared" si="7"/>
        <v>0</v>
      </c>
      <c r="AA18" s="12">
        <f t="shared" si="3"/>
        <v>0.8527916166666667</v>
      </c>
    </row>
    <row r="19" spans="1:27" x14ac:dyDescent="0.25">
      <c r="A19" s="4"/>
      <c r="B19" s="5">
        <v>500</v>
      </c>
      <c r="C19" s="5">
        <v>10000</v>
      </c>
      <c r="D19" s="5">
        <v>886</v>
      </c>
      <c r="E19" s="5"/>
      <c r="F19" s="5"/>
      <c r="G19" s="6"/>
      <c r="P19" s="38"/>
      <c r="Q19" s="38"/>
      <c r="R19" s="11">
        <v>900</v>
      </c>
      <c r="S19" s="12"/>
      <c r="T19" s="12"/>
      <c r="U19" s="14">
        <v>138734.69399999999</v>
      </c>
      <c r="V19" s="12">
        <f t="shared" si="4"/>
        <v>0</v>
      </c>
      <c r="W19" s="12">
        <f t="shared" si="5"/>
        <v>0</v>
      </c>
      <c r="X19" s="12">
        <f t="shared" si="1"/>
        <v>138.73469399999999</v>
      </c>
      <c r="Y19" s="12">
        <f t="shared" si="6"/>
        <v>0</v>
      </c>
      <c r="Z19" s="12">
        <f t="shared" si="7"/>
        <v>0</v>
      </c>
      <c r="AA19" s="12">
        <f t="shared" si="3"/>
        <v>2.3122449</v>
      </c>
    </row>
    <row r="20" spans="1:27" x14ac:dyDescent="0.25">
      <c r="A20" s="4"/>
      <c r="B20" s="5">
        <v>500</v>
      </c>
      <c r="C20" s="5">
        <v>100000</v>
      </c>
      <c r="D20" s="5">
        <v>911.005</v>
      </c>
      <c r="E20" s="5"/>
      <c r="F20" s="5"/>
      <c r="G20" s="6"/>
      <c r="P20" s="38"/>
      <c r="Q20" s="38"/>
      <c r="R20" s="11">
        <v>1000</v>
      </c>
      <c r="S20" s="12"/>
      <c r="T20" s="12"/>
      <c r="U20" s="14">
        <v>168162.53599999999</v>
      </c>
      <c r="V20" s="12">
        <f t="shared" si="4"/>
        <v>0</v>
      </c>
      <c r="W20" s="12">
        <f t="shared" si="5"/>
        <v>0</v>
      </c>
      <c r="X20" s="12">
        <f t="shared" si="1"/>
        <v>168.16253599999999</v>
      </c>
      <c r="Y20" s="12">
        <f t="shared" si="6"/>
        <v>0</v>
      </c>
      <c r="Z20" s="12">
        <f t="shared" si="7"/>
        <v>0</v>
      </c>
      <c r="AA20" s="12">
        <f t="shared" si="3"/>
        <v>2.8027089333333333</v>
      </c>
    </row>
    <row r="21" spans="1:27" x14ac:dyDescent="0.25">
      <c r="A21" s="4"/>
      <c r="B21" s="5"/>
      <c r="C21" s="5"/>
      <c r="D21" s="5"/>
      <c r="E21" s="5"/>
      <c r="F21" s="5"/>
      <c r="G21" s="6"/>
      <c r="P21" s="38"/>
      <c r="Q21" s="38"/>
      <c r="R21" s="11">
        <v>9000</v>
      </c>
      <c r="S21" s="12"/>
      <c r="T21" s="12"/>
      <c r="U21" s="14" t="s">
        <v>17</v>
      </c>
      <c r="V21" s="12">
        <f t="shared" si="4"/>
        <v>0</v>
      </c>
      <c r="W21" s="12">
        <f t="shared" si="5"/>
        <v>0</v>
      </c>
      <c r="X21" s="12" t="e">
        <f t="shared" si="1"/>
        <v>#VALUE!</v>
      </c>
      <c r="Y21" s="12">
        <f t="shared" si="6"/>
        <v>0</v>
      </c>
      <c r="Z21" s="12">
        <f t="shared" si="7"/>
        <v>0</v>
      </c>
      <c r="AA21" s="12" t="e">
        <f t="shared" si="3"/>
        <v>#VALUE!</v>
      </c>
    </row>
    <row r="22" spans="1:27" x14ac:dyDescent="0.25">
      <c r="A22" s="4"/>
      <c r="B22" s="5">
        <v>1000</v>
      </c>
      <c r="C22" s="5">
        <v>1000</v>
      </c>
      <c r="D22" s="5">
        <v>269.50200000000001</v>
      </c>
      <c r="E22" s="5"/>
      <c r="F22" s="5"/>
      <c r="G22" s="6"/>
      <c r="P22" s="38">
        <v>0.5</v>
      </c>
      <c r="Q22" s="38">
        <v>1000</v>
      </c>
      <c r="R22" s="11">
        <v>90</v>
      </c>
      <c r="S22" s="12"/>
      <c r="T22" s="12"/>
      <c r="U22" s="14">
        <v>165.994</v>
      </c>
      <c r="V22" s="12">
        <f t="shared" si="4"/>
        <v>0</v>
      </c>
      <c r="W22" s="12">
        <f t="shared" si="5"/>
        <v>0</v>
      </c>
      <c r="X22" s="12">
        <f t="shared" si="1"/>
        <v>0.165994</v>
      </c>
      <c r="Y22" s="12">
        <f t="shared" si="6"/>
        <v>0</v>
      </c>
      <c r="Z22" s="12">
        <f t="shared" si="7"/>
        <v>0</v>
      </c>
      <c r="AA22" s="12">
        <f t="shared" si="3"/>
        <v>2.7665666666666666E-3</v>
      </c>
    </row>
    <row r="23" spans="1:27" x14ac:dyDescent="0.25">
      <c r="A23" s="4"/>
      <c r="B23" s="5">
        <v>1000</v>
      </c>
      <c r="C23" s="5">
        <v>10000</v>
      </c>
      <c r="D23" s="5">
        <v>738.53800000000001</v>
      </c>
      <c r="E23" s="5"/>
      <c r="F23" s="5"/>
      <c r="G23" s="6"/>
      <c r="P23" s="38"/>
      <c r="Q23" s="38"/>
      <c r="R23" s="11">
        <v>100</v>
      </c>
      <c r="S23" s="12"/>
      <c r="T23" s="12"/>
      <c r="U23" s="14">
        <v>225.005</v>
      </c>
      <c r="V23" s="12">
        <f t="shared" si="4"/>
        <v>0</v>
      </c>
      <c r="W23" s="12">
        <f t="shared" si="5"/>
        <v>0</v>
      </c>
      <c r="X23" s="12">
        <f t="shared" si="1"/>
        <v>0.22500499999999998</v>
      </c>
      <c r="Y23" s="12">
        <f t="shared" si="6"/>
        <v>0</v>
      </c>
      <c r="Z23" s="12">
        <f t="shared" si="7"/>
        <v>0</v>
      </c>
      <c r="AA23" s="12">
        <f t="shared" si="3"/>
        <v>3.7500833333333331E-3</v>
      </c>
    </row>
    <row r="24" spans="1:27" x14ac:dyDescent="0.25">
      <c r="A24" s="4"/>
      <c r="B24" s="5">
        <v>1000</v>
      </c>
      <c r="C24" s="5">
        <v>100000</v>
      </c>
      <c r="D24" s="5"/>
      <c r="E24" s="5"/>
      <c r="F24" s="5"/>
      <c r="G24" s="6"/>
      <c r="P24" s="38"/>
      <c r="Q24" s="38"/>
      <c r="R24" s="11">
        <v>500</v>
      </c>
      <c r="S24" s="12"/>
      <c r="T24" s="12"/>
      <c r="U24" s="14">
        <v>4219.5</v>
      </c>
      <c r="V24" s="12">
        <f t="shared" si="4"/>
        <v>0</v>
      </c>
      <c r="W24" s="12">
        <f t="shared" si="5"/>
        <v>0</v>
      </c>
      <c r="X24" s="12">
        <f t="shared" si="1"/>
        <v>4.2195</v>
      </c>
      <c r="Y24" s="12">
        <f t="shared" si="6"/>
        <v>0</v>
      </c>
      <c r="Z24" s="12">
        <f t="shared" si="7"/>
        <v>0</v>
      </c>
      <c r="AA24" s="12">
        <f t="shared" si="3"/>
        <v>7.0324999999999999E-2</v>
      </c>
    </row>
    <row r="25" spans="1:27" x14ac:dyDescent="0.25">
      <c r="A25" s="4" t="s">
        <v>6</v>
      </c>
      <c r="B25" s="5" t="s">
        <v>2</v>
      </c>
      <c r="C25" s="5" t="s">
        <v>3</v>
      </c>
      <c r="D25" s="5" t="s">
        <v>0</v>
      </c>
      <c r="E25" s="5" t="s">
        <v>1</v>
      </c>
      <c r="F25" s="5" t="s">
        <v>4</v>
      </c>
      <c r="G25" s="6" t="s">
        <v>5</v>
      </c>
      <c r="P25" s="38"/>
      <c r="Q25" s="38"/>
      <c r="R25" s="11">
        <v>900</v>
      </c>
      <c r="S25" s="12"/>
      <c r="T25" s="12"/>
      <c r="U25" s="14">
        <v>14104.472</v>
      </c>
      <c r="V25" s="12">
        <f t="shared" si="4"/>
        <v>0</v>
      </c>
      <c r="W25" s="12">
        <f t="shared" si="5"/>
        <v>0</v>
      </c>
      <c r="X25" s="12">
        <f t="shared" si="1"/>
        <v>14.104471999999999</v>
      </c>
      <c r="Y25" s="12">
        <f t="shared" si="6"/>
        <v>0</v>
      </c>
      <c r="Z25" s="12">
        <f t="shared" si="7"/>
        <v>0</v>
      </c>
      <c r="AA25" s="12">
        <f t="shared" si="3"/>
        <v>0.23507453333333334</v>
      </c>
    </row>
    <row r="26" spans="1:27" x14ac:dyDescent="0.25">
      <c r="A26" s="4" t="s">
        <v>9</v>
      </c>
      <c r="B26" s="5">
        <v>100</v>
      </c>
      <c r="C26" s="5">
        <v>1000</v>
      </c>
      <c r="D26" s="5"/>
      <c r="E26" s="5"/>
      <c r="F26" s="5"/>
      <c r="G26" s="6"/>
      <c r="P26" s="38"/>
      <c r="Q26" s="38"/>
      <c r="R26" s="11">
        <v>1000</v>
      </c>
      <c r="S26" s="12"/>
      <c r="T26" s="12"/>
      <c r="U26" s="14">
        <v>17435.464</v>
      </c>
      <c r="V26" s="12">
        <f t="shared" si="4"/>
        <v>0</v>
      </c>
      <c r="W26" s="12">
        <f t="shared" si="5"/>
        <v>0</v>
      </c>
      <c r="X26" s="12">
        <f t="shared" si="1"/>
        <v>17.435464</v>
      </c>
      <c r="Y26" s="12">
        <f t="shared" si="6"/>
        <v>0</v>
      </c>
      <c r="Z26" s="12">
        <f t="shared" si="7"/>
        <v>0</v>
      </c>
      <c r="AA26" s="12">
        <f t="shared" si="3"/>
        <v>0.29059106666666668</v>
      </c>
    </row>
    <row r="27" spans="1:27" x14ac:dyDescent="0.25">
      <c r="A27" s="4"/>
      <c r="B27" s="5">
        <v>100</v>
      </c>
      <c r="C27" s="5">
        <v>10000</v>
      </c>
      <c r="D27" s="5"/>
      <c r="E27" s="5"/>
      <c r="F27" s="5"/>
      <c r="G27" s="6"/>
      <c r="P27" s="38"/>
      <c r="Q27" s="38"/>
      <c r="R27" s="11">
        <v>9000</v>
      </c>
      <c r="S27" s="12"/>
      <c r="T27" s="12"/>
      <c r="U27" s="14" t="s">
        <v>17</v>
      </c>
      <c r="V27" s="12">
        <f t="shared" si="4"/>
        <v>0</v>
      </c>
      <c r="W27" s="12">
        <f t="shared" si="5"/>
        <v>0</v>
      </c>
      <c r="X27" s="12" t="e">
        <f t="shared" si="1"/>
        <v>#VALUE!</v>
      </c>
      <c r="Y27" s="12">
        <f t="shared" si="6"/>
        <v>0</v>
      </c>
      <c r="Z27" s="12">
        <f t="shared" si="7"/>
        <v>0</v>
      </c>
      <c r="AA27" s="12" t="e">
        <f t="shared" si="3"/>
        <v>#VALUE!</v>
      </c>
    </row>
    <row r="28" spans="1:27" x14ac:dyDescent="0.25">
      <c r="A28" s="4"/>
      <c r="B28" s="5">
        <v>100</v>
      </c>
      <c r="C28" s="5">
        <v>100000</v>
      </c>
      <c r="D28" s="5"/>
      <c r="E28" s="5"/>
      <c r="F28" s="5"/>
      <c r="G28" s="6"/>
      <c r="P28" s="38"/>
      <c r="Q28" s="38">
        <v>10000</v>
      </c>
      <c r="R28" s="11">
        <v>90</v>
      </c>
      <c r="S28" s="12"/>
      <c r="T28" s="12"/>
      <c r="U28" s="14">
        <v>1661.5509999999999</v>
      </c>
      <c r="V28" s="12">
        <f t="shared" si="4"/>
        <v>0</v>
      </c>
      <c r="W28" s="12">
        <f t="shared" si="5"/>
        <v>0</v>
      </c>
      <c r="X28" s="12">
        <f t="shared" si="1"/>
        <v>1.661551</v>
      </c>
      <c r="Y28" s="12">
        <f t="shared" si="6"/>
        <v>0</v>
      </c>
      <c r="Z28" s="12">
        <f t="shared" si="7"/>
        <v>0</v>
      </c>
      <c r="AA28" s="12">
        <f t="shared" si="3"/>
        <v>2.7692516666666667E-2</v>
      </c>
    </row>
    <row r="29" spans="1:27" x14ac:dyDescent="0.25">
      <c r="A29" s="4"/>
      <c r="B29" s="5"/>
      <c r="C29" s="5"/>
      <c r="D29" s="5"/>
      <c r="E29" s="5"/>
      <c r="F29" s="5"/>
      <c r="G29" s="6"/>
      <c r="P29" s="38"/>
      <c r="Q29" s="38"/>
      <c r="R29" s="11">
        <v>100</v>
      </c>
      <c r="S29" s="12"/>
      <c r="T29" s="12"/>
      <c r="U29" s="14">
        <v>2101.0349999999999</v>
      </c>
      <c r="V29" s="12">
        <f t="shared" si="4"/>
        <v>0</v>
      </c>
      <c r="W29" s="12">
        <f t="shared" si="5"/>
        <v>0</v>
      </c>
      <c r="X29" s="12">
        <f t="shared" si="1"/>
        <v>2.101035</v>
      </c>
      <c r="Y29" s="12">
        <f t="shared" si="6"/>
        <v>0</v>
      </c>
      <c r="Z29" s="12">
        <f t="shared" si="7"/>
        <v>0</v>
      </c>
      <c r="AA29" s="12">
        <f t="shared" si="3"/>
        <v>3.501725E-2</v>
      </c>
    </row>
    <row r="30" spans="1:27" x14ac:dyDescent="0.25">
      <c r="A30" s="4"/>
      <c r="B30" s="5">
        <v>500</v>
      </c>
      <c r="C30" s="5">
        <v>1000</v>
      </c>
      <c r="D30" s="5"/>
      <c r="E30" s="5"/>
      <c r="F30" s="5"/>
      <c r="G30" s="6"/>
      <c r="P30" s="38"/>
      <c r="Q30" s="38"/>
      <c r="R30" s="11">
        <v>500</v>
      </c>
      <c r="S30" s="12"/>
      <c r="T30" s="12"/>
      <c r="U30" s="14">
        <v>42281.052000000003</v>
      </c>
      <c r="V30" s="12">
        <f t="shared" si="4"/>
        <v>0</v>
      </c>
      <c r="W30" s="12">
        <f t="shared" si="5"/>
        <v>0</v>
      </c>
      <c r="X30" s="12">
        <f t="shared" si="1"/>
        <v>42.281052000000003</v>
      </c>
      <c r="Y30" s="12">
        <f t="shared" si="6"/>
        <v>0</v>
      </c>
      <c r="Z30" s="12">
        <f t="shared" si="7"/>
        <v>0</v>
      </c>
      <c r="AA30" s="12">
        <f t="shared" si="3"/>
        <v>0.70468420000000009</v>
      </c>
    </row>
    <row r="31" spans="1:27" x14ac:dyDescent="0.25">
      <c r="A31" s="4"/>
      <c r="B31" s="5">
        <v>500</v>
      </c>
      <c r="C31" s="5">
        <v>10000</v>
      </c>
      <c r="D31" s="5"/>
      <c r="E31" s="5"/>
      <c r="F31" s="5"/>
      <c r="G31" s="6"/>
      <c r="P31" s="38"/>
      <c r="Q31" s="38"/>
      <c r="R31" s="11">
        <v>900</v>
      </c>
      <c r="S31" s="12"/>
      <c r="T31" s="12"/>
      <c r="U31" s="14">
        <v>135406.05300000001</v>
      </c>
      <c r="V31" s="12">
        <f t="shared" si="4"/>
        <v>0</v>
      </c>
      <c r="W31" s="12">
        <f t="shared" si="5"/>
        <v>0</v>
      </c>
      <c r="X31" s="12">
        <f t="shared" si="1"/>
        <v>135.40605300000001</v>
      </c>
      <c r="Y31" s="12">
        <f t="shared" si="6"/>
        <v>0</v>
      </c>
      <c r="Z31" s="12">
        <f t="shared" si="7"/>
        <v>0</v>
      </c>
      <c r="AA31" s="12">
        <f t="shared" si="3"/>
        <v>2.2567675500000002</v>
      </c>
    </row>
    <row r="32" spans="1:27" x14ac:dyDescent="0.25">
      <c r="A32" s="4"/>
      <c r="B32" s="5">
        <v>500</v>
      </c>
      <c r="C32" s="5">
        <v>100000</v>
      </c>
      <c r="D32" s="5"/>
      <c r="E32" s="5"/>
      <c r="F32" s="5"/>
      <c r="G32" s="6"/>
      <c r="P32" s="38"/>
      <c r="Q32" s="38"/>
      <c r="R32" s="11">
        <v>1000</v>
      </c>
      <c r="S32" s="12"/>
      <c r="T32" s="12"/>
      <c r="U32" s="14">
        <v>167884.96400000001</v>
      </c>
      <c r="V32" s="12">
        <f t="shared" si="4"/>
        <v>0</v>
      </c>
      <c r="W32" s="12">
        <f t="shared" si="5"/>
        <v>0</v>
      </c>
      <c r="X32" s="12">
        <f t="shared" si="1"/>
        <v>167.884964</v>
      </c>
      <c r="Y32" s="12">
        <f t="shared" si="6"/>
        <v>0</v>
      </c>
      <c r="Z32" s="12">
        <f t="shared" si="7"/>
        <v>0</v>
      </c>
      <c r="AA32" s="12">
        <f t="shared" si="3"/>
        <v>2.7980827333333331</v>
      </c>
    </row>
    <row r="33" spans="1:27" x14ac:dyDescent="0.25">
      <c r="A33" s="4"/>
      <c r="B33" s="5"/>
      <c r="C33" s="5"/>
      <c r="D33" s="5"/>
      <c r="E33" s="5"/>
      <c r="F33" s="5"/>
      <c r="G33" s="6"/>
      <c r="P33" s="38"/>
      <c r="Q33" s="38"/>
      <c r="R33" s="11">
        <v>9000</v>
      </c>
      <c r="S33" s="12"/>
      <c r="T33" s="12"/>
      <c r="U33" s="14" t="s">
        <v>17</v>
      </c>
      <c r="V33" s="12">
        <f t="shared" si="4"/>
        <v>0</v>
      </c>
      <c r="W33" s="12">
        <f t="shared" si="5"/>
        <v>0</v>
      </c>
      <c r="X33" s="12" t="e">
        <f t="shared" si="1"/>
        <v>#VALUE!</v>
      </c>
      <c r="Y33" s="12">
        <f t="shared" si="6"/>
        <v>0</v>
      </c>
      <c r="Z33" s="12">
        <f t="shared" si="7"/>
        <v>0</v>
      </c>
      <c r="AA33" s="12" t="e">
        <f t="shared" si="3"/>
        <v>#VALUE!</v>
      </c>
    </row>
    <row r="34" spans="1:27" x14ac:dyDescent="0.25">
      <c r="A34" s="4"/>
      <c r="B34" s="5">
        <v>1000</v>
      </c>
      <c r="C34" s="5">
        <v>1000</v>
      </c>
      <c r="D34" s="5"/>
      <c r="E34" s="5"/>
      <c r="F34" s="5"/>
      <c r="G34" s="6"/>
      <c r="P34" s="38"/>
      <c r="Q34" s="38">
        <v>100000</v>
      </c>
      <c r="R34" s="11">
        <v>90</v>
      </c>
      <c r="S34" s="12"/>
      <c r="T34" s="12"/>
      <c r="U34" s="14">
        <v>1950.537</v>
      </c>
      <c r="V34" s="12">
        <f t="shared" si="4"/>
        <v>0</v>
      </c>
      <c r="W34" s="12">
        <f t="shared" si="5"/>
        <v>0</v>
      </c>
      <c r="X34" s="12">
        <f t="shared" si="1"/>
        <v>1.950537</v>
      </c>
      <c r="Y34" s="12">
        <f t="shared" si="6"/>
        <v>0</v>
      </c>
      <c r="Z34" s="12">
        <f t="shared" si="7"/>
        <v>0</v>
      </c>
      <c r="AA34" s="12">
        <f t="shared" si="3"/>
        <v>3.2508950000000002E-2</v>
      </c>
    </row>
    <row r="35" spans="1:27" x14ac:dyDescent="0.25">
      <c r="A35" s="4"/>
      <c r="B35" s="5">
        <v>1000</v>
      </c>
      <c r="C35" s="5">
        <v>10000</v>
      </c>
      <c r="D35" s="5"/>
      <c r="E35" s="5"/>
      <c r="F35" s="5"/>
      <c r="G35" s="6"/>
      <c r="P35" s="38"/>
      <c r="Q35" s="38"/>
      <c r="R35" s="11">
        <v>100</v>
      </c>
      <c r="S35" s="12"/>
      <c r="T35" s="12"/>
      <c r="U35" s="14">
        <v>2402.4659999999999</v>
      </c>
      <c r="V35" s="12">
        <f t="shared" si="4"/>
        <v>0</v>
      </c>
      <c r="W35" s="12">
        <f t="shared" si="5"/>
        <v>0</v>
      </c>
      <c r="X35" s="12">
        <f t="shared" si="1"/>
        <v>2.402466</v>
      </c>
      <c r="Y35" s="12">
        <f t="shared" si="6"/>
        <v>0</v>
      </c>
      <c r="Z35" s="12">
        <f t="shared" si="7"/>
        <v>0</v>
      </c>
      <c r="AA35" s="12">
        <f t="shared" si="3"/>
        <v>4.0041100000000003E-2</v>
      </c>
    </row>
    <row r="36" spans="1:27" x14ac:dyDescent="0.25">
      <c r="A36" s="7"/>
      <c r="B36" s="8">
        <v>1000</v>
      </c>
      <c r="C36" s="8">
        <v>100000</v>
      </c>
      <c r="D36" s="8"/>
      <c r="E36" s="8"/>
      <c r="F36" s="8"/>
      <c r="G36" s="9"/>
      <c r="P36" s="38"/>
      <c r="Q36" s="38"/>
      <c r="R36" s="11">
        <v>500</v>
      </c>
      <c r="S36" s="12"/>
      <c r="T36" s="12"/>
      <c r="U36" s="14">
        <v>42681</v>
      </c>
      <c r="V36" s="12">
        <f t="shared" si="4"/>
        <v>0</v>
      </c>
      <c r="W36" s="12">
        <f t="shared" si="5"/>
        <v>0</v>
      </c>
      <c r="X36" s="12">
        <f t="shared" si="1"/>
        <v>42.680999999999997</v>
      </c>
      <c r="Y36" s="12">
        <f t="shared" si="6"/>
        <v>0</v>
      </c>
      <c r="Z36" s="12">
        <f t="shared" si="7"/>
        <v>0</v>
      </c>
      <c r="AA36" s="12">
        <f t="shared" si="3"/>
        <v>0.71134999999999993</v>
      </c>
    </row>
    <row r="37" spans="1:27" x14ac:dyDescent="0.25">
      <c r="P37" s="38"/>
      <c r="Q37" s="38"/>
      <c r="R37" s="11">
        <v>900</v>
      </c>
      <c r="S37" s="12"/>
      <c r="T37" s="12"/>
      <c r="U37" s="14">
        <v>135473.96400000001</v>
      </c>
      <c r="V37" s="12">
        <f t="shared" si="4"/>
        <v>0</v>
      </c>
      <c r="W37" s="12">
        <f t="shared" si="5"/>
        <v>0</v>
      </c>
      <c r="X37" s="12">
        <f t="shared" si="1"/>
        <v>135.473964</v>
      </c>
      <c r="Y37" s="12">
        <f t="shared" si="6"/>
        <v>0</v>
      </c>
      <c r="Z37" s="12">
        <f t="shared" si="7"/>
        <v>0</v>
      </c>
      <c r="AA37" s="12">
        <f t="shared" si="3"/>
        <v>2.2578993999999999</v>
      </c>
    </row>
    <row r="38" spans="1:27" x14ac:dyDescent="0.25">
      <c r="P38" s="38"/>
      <c r="Q38" s="38"/>
      <c r="R38" s="11">
        <v>1000</v>
      </c>
      <c r="S38" s="12"/>
      <c r="T38" s="12"/>
      <c r="U38" s="14">
        <v>167981.516</v>
      </c>
      <c r="V38" s="12">
        <f t="shared" si="4"/>
        <v>0</v>
      </c>
      <c r="W38" s="12">
        <f t="shared" si="5"/>
        <v>0</v>
      </c>
      <c r="X38" s="12">
        <f t="shared" si="1"/>
        <v>167.981516</v>
      </c>
      <c r="Y38" s="12">
        <f t="shared" si="6"/>
        <v>0</v>
      </c>
      <c r="Z38" s="12">
        <f t="shared" si="7"/>
        <v>0</v>
      </c>
      <c r="AA38" s="12">
        <f t="shared" si="3"/>
        <v>2.7996919333333334</v>
      </c>
    </row>
    <row r="39" spans="1:27" x14ac:dyDescent="0.25">
      <c r="P39" s="38"/>
      <c r="Q39" s="38"/>
      <c r="R39" s="11">
        <v>9000</v>
      </c>
      <c r="S39" s="12"/>
      <c r="T39" s="12"/>
      <c r="U39" s="14" t="s">
        <v>17</v>
      </c>
      <c r="V39" s="12">
        <f t="shared" si="4"/>
        <v>0</v>
      </c>
      <c r="W39" s="12">
        <f t="shared" si="5"/>
        <v>0</v>
      </c>
      <c r="X39" s="12" t="e">
        <f t="shared" si="1"/>
        <v>#VALUE!</v>
      </c>
      <c r="Y39" s="12">
        <f t="shared" si="6"/>
        <v>0</v>
      </c>
      <c r="Z39" s="12">
        <f t="shared" si="7"/>
        <v>0</v>
      </c>
      <c r="AA39" s="12" t="e">
        <f t="shared" si="3"/>
        <v>#VALUE!</v>
      </c>
    </row>
    <row r="40" spans="1:27" x14ac:dyDescent="0.25">
      <c r="P40" s="38">
        <v>0.75</v>
      </c>
      <c r="Q40" s="38">
        <v>1000</v>
      </c>
      <c r="R40" s="11">
        <v>90</v>
      </c>
      <c r="S40" s="12"/>
      <c r="T40" s="12"/>
      <c r="U40" s="14">
        <v>168.00800000000001</v>
      </c>
      <c r="V40" s="12">
        <f t="shared" si="4"/>
        <v>0</v>
      </c>
      <c r="W40" s="12">
        <f t="shared" si="5"/>
        <v>0</v>
      </c>
      <c r="X40" s="12">
        <f t="shared" si="1"/>
        <v>0.16800800000000002</v>
      </c>
      <c r="Y40" s="12">
        <f t="shared" si="6"/>
        <v>0</v>
      </c>
      <c r="Z40" s="12">
        <f t="shared" si="7"/>
        <v>0</v>
      </c>
      <c r="AA40" s="12">
        <f t="shared" si="3"/>
        <v>2.8001333333333338E-3</v>
      </c>
    </row>
    <row r="41" spans="1:27" x14ac:dyDescent="0.25">
      <c r="P41" s="38"/>
      <c r="Q41" s="38"/>
      <c r="R41" s="11">
        <v>100</v>
      </c>
      <c r="S41" s="12"/>
      <c r="T41" s="12"/>
      <c r="U41" s="14">
        <v>210.50200000000001</v>
      </c>
      <c r="V41" s="12">
        <f t="shared" si="4"/>
        <v>0</v>
      </c>
      <c r="W41" s="12">
        <f t="shared" si="5"/>
        <v>0</v>
      </c>
      <c r="X41" s="12">
        <f t="shared" si="1"/>
        <v>0.21050200000000002</v>
      </c>
      <c r="Y41" s="12">
        <f t="shared" si="6"/>
        <v>0</v>
      </c>
      <c r="Z41" s="12">
        <f t="shared" si="7"/>
        <v>0</v>
      </c>
      <c r="AA41" s="12">
        <f t="shared" si="3"/>
        <v>3.5083666666666669E-3</v>
      </c>
    </row>
    <row r="42" spans="1:27" x14ac:dyDescent="0.25">
      <c r="P42" s="38"/>
      <c r="Q42" s="38"/>
      <c r="R42" s="11">
        <v>500</v>
      </c>
      <c r="S42" s="12"/>
      <c r="T42" s="12"/>
      <c r="U42" s="14">
        <v>4200.5029999999997</v>
      </c>
      <c r="V42" s="12">
        <f t="shared" si="4"/>
        <v>0</v>
      </c>
      <c r="W42" s="12">
        <f t="shared" si="5"/>
        <v>0</v>
      </c>
      <c r="X42" s="12">
        <f t="shared" si="1"/>
        <v>4.2005029999999994</v>
      </c>
      <c r="Y42" s="12">
        <f t="shared" si="6"/>
        <v>0</v>
      </c>
      <c r="Z42" s="12">
        <f t="shared" si="7"/>
        <v>0</v>
      </c>
      <c r="AA42" s="12">
        <f t="shared" si="3"/>
        <v>7.0008383333333327E-2</v>
      </c>
    </row>
    <row r="43" spans="1:27" x14ac:dyDescent="0.25">
      <c r="P43" s="38"/>
      <c r="Q43" s="38"/>
      <c r="R43" s="11">
        <v>900</v>
      </c>
      <c r="S43" s="12"/>
      <c r="T43" s="12"/>
      <c r="U43" s="14">
        <v>13891.504000000001</v>
      </c>
      <c r="V43" s="12">
        <f t="shared" si="4"/>
        <v>0</v>
      </c>
      <c r="W43" s="12">
        <f t="shared" si="5"/>
        <v>0</v>
      </c>
      <c r="X43" s="12">
        <f t="shared" si="1"/>
        <v>13.891504000000001</v>
      </c>
      <c r="Y43" s="12">
        <f t="shared" si="6"/>
        <v>0</v>
      </c>
      <c r="Z43" s="12">
        <f t="shared" si="7"/>
        <v>0</v>
      </c>
      <c r="AA43" s="12">
        <f t="shared" si="3"/>
        <v>0.2315250666666667</v>
      </c>
    </row>
    <row r="44" spans="1:27" x14ac:dyDescent="0.25">
      <c r="P44" s="38"/>
      <c r="Q44" s="38"/>
      <c r="R44" s="11">
        <v>1000</v>
      </c>
      <c r="S44" s="12"/>
      <c r="T44" s="12"/>
      <c r="U44" s="14">
        <v>16005.003000000001</v>
      </c>
      <c r="V44" s="12">
        <f t="shared" si="4"/>
        <v>0</v>
      </c>
      <c r="W44" s="12">
        <f t="shared" si="5"/>
        <v>0</v>
      </c>
      <c r="X44" s="12">
        <f t="shared" si="1"/>
        <v>16.005003000000002</v>
      </c>
      <c r="Y44" s="12">
        <f t="shared" si="6"/>
        <v>0</v>
      </c>
      <c r="Z44" s="12">
        <f t="shared" si="7"/>
        <v>0</v>
      </c>
      <c r="AA44" s="12">
        <f t="shared" si="3"/>
        <v>0.26675005000000002</v>
      </c>
    </row>
    <row r="45" spans="1:27" x14ac:dyDescent="0.25">
      <c r="P45" s="38"/>
      <c r="Q45" s="38"/>
      <c r="R45" s="11">
        <v>9000</v>
      </c>
      <c r="S45" s="12"/>
      <c r="T45" s="12"/>
      <c r="U45" s="14" t="s">
        <v>17</v>
      </c>
      <c r="V45" s="12">
        <f t="shared" si="4"/>
        <v>0</v>
      </c>
      <c r="W45" s="12">
        <f t="shared" si="5"/>
        <v>0</v>
      </c>
      <c r="X45" s="12" t="e">
        <f t="shared" si="1"/>
        <v>#VALUE!</v>
      </c>
      <c r="Y45" s="12">
        <f t="shared" si="6"/>
        <v>0</v>
      </c>
      <c r="Z45" s="12">
        <f t="shared" si="7"/>
        <v>0</v>
      </c>
      <c r="AA45" s="12" t="e">
        <f t="shared" si="3"/>
        <v>#VALUE!</v>
      </c>
    </row>
    <row r="46" spans="1:27" x14ac:dyDescent="0.25">
      <c r="P46" s="38"/>
      <c r="Q46" s="38">
        <v>10000</v>
      </c>
      <c r="R46" s="11">
        <v>90</v>
      </c>
      <c r="S46" s="12"/>
      <c r="T46" s="12"/>
      <c r="U46" s="14">
        <v>1531.001</v>
      </c>
      <c r="V46" s="12">
        <f t="shared" si="4"/>
        <v>0</v>
      </c>
      <c r="W46" s="12">
        <f t="shared" si="5"/>
        <v>0</v>
      </c>
      <c r="X46" s="12">
        <f t="shared" si="1"/>
        <v>1.5310010000000001</v>
      </c>
      <c r="Y46" s="12">
        <f t="shared" si="6"/>
        <v>0</v>
      </c>
      <c r="Z46" s="12">
        <f t="shared" si="7"/>
        <v>0</v>
      </c>
      <c r="AA46" s="12">
        <f t="shared" si="3"/>
        <v>2.5516683333333335E-2</v>
      </c>
    </row>
    <row r="47" spans="1:27" x14ac:dyDescent="0.25">
      <c r="P47" s="38"/>
      <c r="Q47" s="38"/>
      <c r="R47" s="11">
        <v>100</v>
      </c>
      <c r="S47" s="12"/>
      <c r="T47" s="12"/>
      <c r="U47" s="14">
        <v>1908.501</v>
      </c>
      <c r="V47" s="12">
        <f t="shared" si="4"/>
        <v>0</v>
      </c>
      <c r="W47" s="12">
        <f t="shared" si="5"/>
        <v>0</v>
      </c>
      <c r="X47" s="12">
        <f t="shared" si="1"/>
        <v>1.908501</v>
      </c>
      <c r="Y47" s="12">
        <f t="shared" si="6"/>
        <v>0</v>
      </c>
      <c r="Z47" s="12">
        <f t="shared" si="7"/>
        <v>0</v>
      </c>
      <c r="AA47" s="12">
        <f t="shared" si="3"/>
        <v>3.1808349999999999E-2</v>
      </c>
    </row>
    <row r="48" spans="1:27" x14ac:dyDescent="0.25">
      <c r="P48" s="38"/>
      <c r="Q48" s="38"/>
      <c r="R48" s="11">
        <v>500</v>
      </c>
      <c r="S48" s="12"/>
      <c r="T48" s="12"/>
      <c r="U48" s="14">
        <v>38795.961000000003</v>
      </c>
      <c r="V48" s="12">
        <f t="shared" si="4"/>
        <v>0</v>
      </c>
      <c r="W48" s="12">
        <f t="shared" si="5"/>
        <v>0</v>
      </c>
      <c r="X48" s="12">
        <f t="shared" si="1"/>
        <v>38.795961000000005</v>
      </c>
      <c r="Y48" s="12">
        <f t="shared" si="6"/>
        <v>0</v>
      </c>
      <c r="Z48" s="12">
        <f t="shared" si="7"/>
        <v>0</v>
      </c>
      <c r="AA48" s="12">
        <f t="shared" si="3"/>
        <v>0.64659935000000013</v>
      </c>
    </row>
    <row r="49" spans="3:27" x14ac:dyDescent="0.25">
      <c r="P49" s="38"/>
      <c r="Q49" s="38"/>
      <c r="R49" s="11">
        <v>900</v>
      </c>
      <c r="S49" s="12"/>
      <c r="T49" s="12"/>
      <c r="U49" s="14">
        <v>123660.621</v>
      </c>
      <c r="V49" s="12">
        <f t="shared" si="4"/>
        <v>0</v>
      </c>
      <c r="W49" s="12">
        <f t="shared" si="5"/>
        <v>0</v>
      </c>
      <c r="X49" s="12">
        <f t="shared" si="1"/>
        <v>123.66062100000001</v>
      </c>
      <c r="Y49" s="12">
        <f t="shared" si="6"/>
        <v>0</v>
      </c>
      <c r="Z49" s="12">
        <f t="shared" si="7"/>
        <v>0</v>
      </c>
      <c r="AA49" s="12">
        <f t="shared" si="3"/>
        <v>2.0610103500000001</v>
      </c>
    </row>
    <row r="50" spans="3:27" x14ac:dyDescent="0.25">
      <c r="P50" s="38"/>
      <c r="Q50" s="38"/>
      <c r="R50" s="11">
        <v>1000</v>
      </c>
      <c r="S50" s="12"/>
      <c r="T50" s="12"/>
      <c r="U50" s="14">
        <v>156491.003</v>
      </c>
      <c r="V50" s="12">
        <f t="shared" si="4"/>
        <v>0</v>
      </c>
      <c r="W50" s="12">
        <f t="shared" si="5"/>
        <v>0</v>
      </c>
      <c r="X50" s="12">
        <f t="shared" si="1"/>
        <v>156.49100300000001</v>
      </c>
      <c r="Y50" s="12">
        <f t="shared" si="6"/>
        <v>0</v>
      </c>
      <c r="Z50" s="12">
        <f t="shared" si="7"/>
        <v>0</v>
      </c>
      <c r="AA50" s="12">
        <f t="shared" si="3"/>
        <v>2.6081833833333334</v>
      </c>
    </row>
    <row r="51" spans="3:27" x14ac:dyDescent="0.25">
      <c r="P51" s="38"/>
      <c r="Q51" s="38"/>
      <c r="R51" s="11">
        <v>9000</v>
      </c>
      <c r="S51" s="12"/>
      <c r="T51" s="12"/>
      <c r="U51" s="14" t="s">
        <v>17</v>
      </c>
      <c r="V51" s="12">
        <f t="shared" si="4"/>
        <v>0</v>
      </c>
      <c r="W51" s="12">
        <f t="shared" si="5"/>
        <v>0</v>
      </c>
      <c r="X51" s="12" t="e">
        <f t="shared" si="1"/>
        <v>#VALUE!</v>
      </c>
      <c r="Y51" s="12">
        <f t="shared" si="6"/>
        <v>0</v>
      </c>
      <c r="Z51" s="12">
        <f t="shared" si="7"/>
        <v>0</v>
      </c>
      <c r="AA51" s="12" t="e">
        <f t="shared" si="3"/>
        <v>#VALUE!</v>
      </c>
    </row>
    <row r="52" spans="3:27" x14ac:dyDescent="0.25">
      <c r="P52" s="38"/>
      <c r="Q52" s="38">
        <v>100000</v>
      </c>
      <c r="R52" s="11">
        <v>90</v>
      </c>
      <c r="S52" s="12"/>
      <c r="T52" s="12"/>
      <c r="U52" s="14">
        <v>1516.999</v>
      </c>
      <c r="V52" s="12">
        <f t="shared" si="4"/>
        <v>0</v>
      </c>
      <c r="W52" s="12">
        <f t="shared" si="5"/>
        <v>0</v>
      </c>
      <c r="X52" s="12">
        <f t="shared" si="1"/>
        <v>1.516999</v>
      </c>
      <c r="Y52" s="12">
        <f t="shared" si="6"/>
        <v>0</v>
      </c>
      <c r="Z52" s="12">
        <f t="shared" si="7"/>
        <v>0</v>
      </c>
      <c r="AA52" s="12">
        <f t="shared" si="3"/>
        <v>2.5283316666666666E-2</v>
      </c>
    </row>
    <row r="53" spans="3:27" x14ac:dyDescent="0.25">
      <c r="P53" s="38"/>
      <c r="Q53" s="38"/>
      <c r="R53" s="11">
        <v>100</v>
      </c>
      <c r="S53" s="12"/>
      <c r="T53" s="12"/>
      <c r="U53" s="14">
        <v>1900.5519999999999</v>
      </c>
      <c r="V53" s="12">
        <f t="shared" si="4"/>
        <v>0</v>
      </c>
      <c r="W53" s="12">
        <f t="shared" si="5"/>
        <v>0</v>
      </c>
      <c r="X53" s="12">
        <f t="shared" si="1"/>
        <v>1.9005519999999998</v>
      </c>
      <c r="Y53" s="12">
        <f t="shared" si="6"/>
        <v>0</v>
      </c>
      <c r="Z53" s="12">
        <f t="shared" si="7"/>
        <v>0</v>
      </c>
      <c r="AA53" s="12">
        <f t="shared" si="3"/>
        <v>3.1675866666666663E-2</v>
      </c>
    </row>
    <row r="54" spans="3:27" x14ac:dyDescent="0.25">
      <c r="C54" t="s">
        <v>15</v>
      </c>
      <c r="P54" s="38"/>
      <c r="Q54" s="38"/>
      <c r="R54" s="11">
        <v>500</v>
      </c>
      <c r="S54" s="12"/>
      <c r="T54" s="12"/>
      <c r="U54" s="14">
        <v>38205.999000000003</v>
      </c>
      <c r="V54" s="12">
        <f t="shared" si="4"/>
        <v>0</v>
      </c>
      <c r="W54" s="12">
        <f t="shared" si="5"/>
        <v>0</v>
      </c>
      <c r="X54" s="12">
        <f t="shared" si="1"/>
        <v>38.205999000000006</v>
      </c>
      <c r="Y54" s="12">
        <f t="shared" si="6"/>
        <v>0</v>
      </c>
      <c r="Z54" s="12">
        <f t="shared" si="7"/>
        <v>0</v>
      </c>
      <c r="AA54" s="12">
        <f t="shared" si="3"/>
        <v>0.6367666500000001</v>
      </c>
    </row>
    <row r="55" spans="3:27" x14ac:dyDescent="0.25">
      <c r="P55" s="38"/>
      <c r="Q55" s="38"/>
      <c r="R55" s="11">
        <v>900</v>
      </c>
      <c r="S55" s="12"/>
      <c r="T55" s="12"/>
      <c r="U55" s="14">
        <v>124025.755</v>
      </c>
      <c r="V55" s="12">
        <f t="shared" si="4"/>
        <v>0</v>
      </c>
      <c r="W55" s="12">
        <f t="shared" si="5"/>
        <v>0</v>
      </c>
      <c r="X55" s="12">
        <f t="shared" si="1"/>
        <v>124.025755</v>
      </c>
      <c r="Y55" s="12">
        <f t="shared" si="6"/>
        <v>0</v>
      </c>
      <c r="Z55" s="12">
        <f t="shared" si="7"/>
        <v>0</v>
      </c>
      <c r="AA55" s="12">
        <f t="shared" si="3"/>
        <v>2.0670959166666667</v>
      </c>
    </row>
    <row r="56" spans="3:27" x14ac:dyDescent="0.25">
      <c r="P56" s="38"/>
      <c r="Q56" s="38"/>
      <c r="R56" s="11">
        <v>1000</v>
      </c>
      <c r="S56" s="12"/>
      <c r="T56" s="12"/>
      <c r="U56" s="14">
        <v>152760.99900000001</v>
      </c>
      <c r="V56" s="12">
        <f t="shared" si="4"/>
        <v>0</v>
      </c>
      <c r="W56" s="12">
        <f t="shared" si="5"/>
        <v>0</v>
      </c>
      <c r="X56" s="12">
        <f t="shared" si="1"/>
        <v>152.760999</v>
      </c>
      <c r="Y56" s="12">
        <f t="shared" si="6"/>
        <v>0</v>
      </c>
      <c r="Z56" s="12">
        <f t="shared" si="7"/>
        <v>0</v>
      </c>
      <c r="AA56" s="12">
        <f t="shared" si="3"/>
        <v>2.5460166499999999</v>
      </c>
    </row>
    <row r="57" spans="3:27" x14ac:dyDescent="0.25">
      <c r="P57" s="38"/>
      <c r="Q57" s="38"/>
      <c r="R57" s="11">
        <v>9000</v>
      </c>
      <c r="S57" s="12"/>
      <c r="T57" s="12"/>
      <c r="U57" s="14" t="s">
        <v>17</v>
      </c>
      <c r="V57" s="12">
        <f t="shared" si="4"/>
        <v>0</v>
      </c>
      <c r="W57" s="12">
        <f t="shared" si="5"/>
        <v>0</v>
      </c>
      <c r="X57" s="12" t="e">
        <f t="shared" si="1"/>
        <v>#VALUE!</v>
      </c>
      <c r="Y57" s="12">
        <f t="shared" si="6"/>
        <v>0</v>
      </c>
      <c r="Z57" s="12">
        <f t="shared" si="7"/>
        <v>0</v>
      </c>
      <c r="AA57" s="12" t="e">
        <f t="shared" si="3"/>
        <v>#VALUE!</v>
      </c>
    </row>
    <row r="58" spans="3:27" x14ac:dyDescent="0.25">
      <c r="S58" s="13"/>
      <c r="T58" s="13"/>
      <c r="U58" s="13"/>
    </row>
    <row r="59" spans="3:27" x14ac:dyDescent="0.25">
      <c r="S59" s="13"/>
      <c r="T59" s="13"/>
      <c r="U59" s="13"/>
    </row>
    <row r="60" spans="3:27" x14ac:dyDescent="0.25">
      <c r="P60" s="10"/>
      <c r="Q60" s="5"/>
    </row>
    <row r="61" spans="3:27" x14ac:dyDescent="0.25">
      <c r="P61" s="10"/>
      <c r="Q61" s="5"/>
    </row>
    <row r="62" spans="3:27" x14ac:dyDescent="0.25">
      <c r="P62" s="10"/>
      <c r="Q62" s="5"/>
    </row>
    <row r="63" spans="3:27" x14ac:dyDescent="0.25">
      <c r="P63" s="10"/>
      <c r="Q63" s="10"/>
    </row>
    <row r="64" spans="3:27" x14ac:dyDescent="0.25">
      <c r="P64" s="10"/>
      <c r="Q64" s="5"/>
    </row>
    <row r="65" spans="16:17" x14ac:dyDescent="0.25">
      <c r="P65" s="10"/>
      <c r="Q65" s="5"/>
    </row>
    <row r="66" spans="16:17" x14ac:dyDescent="0.25">
      <c r="P66" s="10"/>
      <c r="Q66" s="5"/>
    </row>
    <row r="67" spans="16:17" x14ac:dyDescent="0.25">
      <c r="P67" s="10"/>
    </row>
    <row r="68" spans="16:17" x14ac:dyDescent="0.25">
      <c r="P68" s="10"/>
      <c r="Q68" s="5"/>
    </row>
    <row r="69" spans="16:17" x14ac:dyDescent="0.25">
      <c r="P69" s="10"/>
      <c r="Q69" s="5"/>
    </row>
    <row r="70" spans="16:17" x14ac:dyDescent="0.25">
      <c r="P70" s="10"/>
      <c r="Q70" s="5"/>
    </row>
    <row r="71" spans="16:17" x14ac:dyDescent="0.25">
      <c r="P71" s="10"/>
    </row>
    <row r="72" spans="16:17" x14ac:dyDescent="0.25">
      <c r="P72" s="10"/>
      <c r="Q72" s="5"/>
    </row>
    <row r="73" spans="16:17" x14ac:dyDescent="0.25">
      <c r="P73" s="10"/>
      <c r="Q73" s="5"/>
    </row>
    <row r="74" spans="16:17" x14ac:dyDescent="0.25">
      <c r="P74" s="10"/>
      <c r="Q74" s="5"/>
    </row>
    <row r="76" spans="16:17" x14ac:dyDescent="0.25">
      <c r="P76" s="10"/>
      <c r="Q76" s="5"/>
    </row>
    <row r="77" spans="16:17" x14ac:dyDescent="0.25">
      <c r="P77" s="10"/>
      <c r="Q77" s="5"/>
    </row>
    <row r="78" spans="16:17" x14ac:dyDescent="0.25">
      <c r="P78" s="10"/>
      <c r="Q78" s="5"/>
    </row>
    <row r="79" spans="16:17" x14ac:dyDescent="0.25">
      <c r="P79" s="10"/>
    </row>
    <row r="80" spans="16:17" x14ac:dyDescent="0.25">
      <c r="P80" s="10"/>
      <c r="Q80" s="5"/>
    </row>
    <row r="81" spans="16:17" x14ac:dyDescent="0.25">
      <c r="P81" s="10"/>
      <c r="Q81" s="5"/>
    </row>
    <row r="82" spans="16:17" x14ac:dyDescent="0.25">
      <c r="P82" s="10"/>
      <c r="Q82" s="5"/>
    </row>
    <row r="83" spans="16:17" x14ac:dyDescent="0.25">
      <c r="P83" s="10"/>
    </row>
    <row r="84" spans="16:17" x14ac:dyDescent="0.25">
      <c r="P84" s="10"/>
      <c r="Q84" s="5"/>
    </row>
    <row r="85" spans="16:17" x14ac:dyDescent="0.25">
      <c r="P85" s="10"/>
      <c r="Q85" s="5"/>
    </row>
    <row r="86" spans="16:17" x14ac:dyDescent="0.25">
      <c r="P86" s="10"/>
      <c r="Q86" s="5"/>
    </row>
    <row r="87" spans="16:17" x14ac:dyDescent="0.25">
      <c r="P87" s="10"/>
      <c r="Q87" s="10"/>
    </row>
    <row r="88" spans="16:17" x14ac:dyDescent="0.25">
      <c r="P88" s="10"/>
      <c r="Q88" s="5"/>
    </row>
    <row r="89" spans="16:17" x14ac:dyDescent="0.25">
      <c r="P89" s="10"/>
      <c r="Q89" s="5"/>
    </row>
    <row r="90" spans="16:17" x14ac:dyDescent="0.25">
      <c r="P90" s="10"/>
      <c r="Q90" s="5"/>
    </row>
    <row r="91" spans="16:17" x14ac:dyDescent="0.25">
      <c r="P91" s="10"/>
    </row>
    <row r="92" spans="16:17" x14ac:dyDescent="0.25">
      <c r="P92" s="10"/>
      <c r="Q92" s="5"/>
    </row>
    <row r="93" spans="16:17" x14ac:dyDescent="0.25">
      <c r="P93" s="10"/>
      <c r="Q93" s="5"/>
    </row>
    <row r="94" spans="16:17" x14ac:dyDescent="0.25">
      <c r="P94" s="10"/>
      <c r="Q94" s="5"/>
    </row>
    <row r="95" spans="16:17" x14ac:dyDescent="0.25">
      <c r="P95" s="10"/>
    </row>
    <row r="96" spans="16:17" x14ac:dyDescent="0.25">
      <c r="P96" s="10"/>
      <c r="Q96" s="5"/>
    </row>
    <row r="97" spans="16:17" x14ac:dyDescent="0.25">
      <c r="P97" s="10"/>
      <c r="Q97" s="5"/>
    </row>
    <row r="98" spans="16:17" x14ac:dyDescent="0.25">
      <c r="P98" s="10"/>
      <c r="Q98" s="5"/>
    </row>
    <row r="99" spans="16:17" x14ac:dyDescent="0.25">
      <c r="P99" s="10"/>
      <c r="Q99" s="10"/>
    </row>
    <row r="100" spans="16:17" x14ac:dyDescent="0.25">
      <c r="P100" s="10"/>
      <c r="Q100" s="5"/>
    </row>
    <row r="101" spans="16:17" x14ac:dyDescent="0.25">
      <c r="P101" s="10"/>
      <c r="Q101" s="5"/>
    </row>
    <row r="102" spans="16:17" x14ac:dyDescent="0.25">
      <c r="P102" s="10"/>
      <c r="Q102" s="5"/>
    </row>
    <row r="103" spans="16:17" x14ac:dyDescent="0.25">
      <c r="P103" s="10"/>
    </row>
    <row r="104" spans="16:17" x14ac:dyDescent="0.25">
      <c r="P104" s="10"/>
      <c r="Q104" s="5"/>
    </row>
    <row r="105" spans="16:17" x14ac:dyDescent="0.25">
      <c r="P105" s="10"/>
      <c r="Q105" s="5"/>
    </row>
    <row r="106" spans="16:17" x14ac:dyDescent="0.25">
      <c r="P106" s="10"/>
      <c r="Q106" s="5"/>
    </row>
    <row r="107" spans="16:17" x14ac:dyDescent="0.25">
      <c r="P107" s="10"/>
    </row>
    <row r="108" spans="16:17" x14ac:dyDescent="0.25">
      <c r="P108" s="10"/>
      <c r="Q108" s="5"/>
    </row>
    <row r="109" spans="16:17" x14ac:dyDescent="0.25">
      <c r="P109" s="10"/>
      <c r="Q109" s="5"/>
    </row>
    <row r="110" spans="16:17" x14ac:dyDescent="0.25">
      <c r="P110" s="10"/>
      <c r="Q110" s="5"/>
    </row>
  </sheetData>
  <mergeCells count="21">
    <mergeCell ref="Q4:Q9"/>
    <mergeCell ref="Q10:Q15"/>
    <mergeCell ref="J2:J4"/>
    <mergeCell ref="K2:K4"/>
    <mergeCell ref="L2:L4"/>
    <mergeCell ref="S1:U2"/>
    <mergeCell ref="V1:X2"/>
    <mergeCell ref="Y1:AA2"/>
    <mergeCell ref="R1:R3"/>
    <mergeCell ref="P40:P57"/>
    <mergeCell ref="P22:P39"/>
    <mergeCell ref="Q22:Q27"/>
    <mergeCell ref="Q28:Q33"/>
    <mergeCell ref="Q34:Q39"/>
    <mergeCell ref="Q40:Q45"/>
    <mergeCell ref="Q46:Q51"/>
    <mergeCell ref="Q52:Q57"/>
    <mergeCell ref="P1:P3"/>
    <mergeCell ref="Q1:Q3"/>
    <mergeCell ref="Q16:Q21"/>
    <mergeCell ref="P4:P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E511-92CC-40CB-94F8-9384B28218E4}">
  <dimension ref="A1:R34"/>
  <sheetViews>
    <sheetView tabSelected="1" zoomScale="85" zoomScaleNormal="85" workbookViewId="0">
      <selection activeCell="D11" sqref="D11:F11"/>
    </sheetView>
  </sheetViews>
  <sheetFormatPr defaultRowHeight="15" x14ac:dyDescent="0.25"/>
  <cols>
    <col min="1" max="1" width="9.5703125" bestFit="1" customWidth="1"/>
    <col min="2" max="2" width="8.7109375" bestFit="1" customWidth="1"/>
    <col min="3" max="3" width="13.140625" bestFit="1" customWidth="1"/>
    <col min="4" max="4" width="28.140625" bestFit="1" customWidth="1"/>
    <col min="5" max="5" width="20.28515625" bestFit="1" customWidth="1"/>
    <col min="6" max="6" width="30.140625" bestFit="1" customWidth="1"/>
    <col min="7" max="7" width="28.140625" bestFit="1" customWidth="1"/>
    <col min="8" max="8" width="20.28515625" bestFit="1" customWidth="1"/>
    <col min="9" max="9" width="14.85546875" bestFit="1" customWidth="1"/>
    <col min="10" max="10" width="28.140625" bestFit="1" customWidth="1"/>
    <col min="11" max="11" width="20.28515625" bestFit="1" customWidth="1"/>
    <col min="12" max="12" width="14.85546875" bestFit="1" customWidth="1"/>
    <col min="13" max="13" width="28.140625" bestFit="1" customWidth="1"/>
    <col min="14" max="14" width="20.28515625" bestFit="1" customWidth="1"/>
    <col min="15" max="15" width="14.85546875" bestFit="1" customWidth="1"/>
    <col min="16" max="16" width="28.140625" bestFit="1" customWidth="1"/>
    <col min="17" max="17" width="20.28515625" bestFit="1" customWidth="1"/>
    <col min="18" max="18" width="14.85546875" bestFit="1" customWidth="1"/>
    <col min="19" max="19" width="12.28515625" bestFit="1" customWidth="1"/>
    <col min="22" max="22" width="43.5703125" customWidth="1"/>
    <col min="23" max="23" width="16.42578125" bestFit="1" customWidth="1"/>
  </cols>
  <sheetData>
    <row r="1" spans="1:18" x14ac:dyDescent="0.25">
      <c r="A1" s="45"/>
      <c r="B1" s="45"/>
      <c r="C1" s="45"/>
      <c r="D1" s="46" t="s">
        <v>24</v>
      </c>
      <c r="E1" s="46"/>
      <c r="F1" s="46"/>
      <c r="G1" s="47" t="s">
        <v>10</v>
      </c>
      <c r="H1" s="47"/>
      <c r="I1" s="47"/>
      <c r="J1" s="46" t="s">
        <v>11</v>
      </c>
      <c r="K1" s="46"/>
      <c r="L1" s="46"/>
      <c r="M1" s="46" t="s">
        <v>12</v>
      </c>
      <c r="N1" s="46"/>
      <c r="O1" s="46"/>
      <c r="P1" s="46" t="s">
        <v>23</v>
      </c>
      <c r="Q1" s="46"/>
      <c r="R1" s="46"/>
    </row>
    <row r="2" spans="1:18" s="34" customFormat="1" x14ac:dyDescent="0.25">
      <c r="A2" s="32" t="s">
        <v>16</v>
      </c>
      <c r="B2" s="32" t="s">
        <v>2</v>
      </c>
      <c r="C2" s="32" t="s">
        <v>3</v>
      </c>
      <c r="D2" s="33" t="s">
        <v>13</v>
      </c>
      <c r="E2" s="33" t="s">
        <v>14</v>
      </c>
      <c r="F2" s="33" t="s">
        <v>0</v>
      </c>
      <c r="G2" s="33" t="s">
        <v>13</v>
      </c>
      <c r="H2" s="33" t="s">
        <v>14</v>
      </c>
      <c r="I2" s="33" t="s">
        <v>0</v>
      </c>
      <c r="J2" s="33" t="s">
        <v>13</v>
      </c>
      <c r="K2" s="33" t="s">
        <v>14</v>
      </c>
      <c r="L2" s="33" t="s">
        <v>0</v>
      </c>
      <c r="M2" s="33" t="s">
        <v>13</v>
      </c>
      <c r="N2" s="33" t="s">
        <v>14</v>
      </c>
      <c r="O2" s="33" t="s">
        <v>0</v>
      </c>
      <c r="P2" s="33" t="s">
        <v>13</v>
      </c>
      <c r="Q2" s="33" t="s">
        <v>14</v>
      </c>
      <c r="R2" s="33" t="s">
        <v>0</v>
      </c>
    </row>
    <row r="3" spans="1:18" s="23" customFormat="1" x14ac:dyDescent="0.25">
      <c r="A3" s="20">
        <v>0.25</v>
      </c>
      <c r="B3" s="20">
        <v>90</v>
      </c>
      <c r="C3" s="21">
        <v>1000</v>
      </c>
      <c r="D3" s="22" t="str">
        <f t="shared" ref="D3:E11" si="0">CONCATENATE(TEXT(INT(G3/1000)/86400,"hh:mm:ss"),".",G3-(INT(G3/1000)*1000))</f>
        <v>00:00:00.616.499</v>
      </c>
      <c r="E3" s="22" t="str">
        <f t="shared" si="0"/>
        <v>00:00:00.291.503</v>
      </c>
      <c r="F3" s="22" t="str">
        <f t="shared" ref="F3:F29" si="1">CONCATENATE(TEXT(INT(I3/1000)/86400,"hh:mm:ss"),".",I3-(INT(I3/1000)*1000))</f>
        <v>00:00:00.153.534</v>
      </c>
      <c r="G3" s="21">
        <v>616.49900000000002</v>
      </c>
      <c r="H3" s="21">
        <v>291.50299999999999</v>
      </c>
      <c r="I3" s="21">
        <v>153.53399999999999</v>
      </c>
      <c r="J3" s="21">
        <f t="shared" ref="J3:J29" si="2">G3/1000</f>
        <v>0.61649900000000002</v>
      </c>
      <c r="K3" s="21">
        <f t="shared" ref="K3:K29" si="3">H3/1000</f>
        <v>0.29150300000000001</v>
      </c>
      <c r="L3" s="21">
        <f t="shared" ref="L3:L30" si="4">I3/1000</f>
        <v>0.153534</v>
      </c>
      <c r="M3" s="21">
        <f t="shared" ref="M3:M29" si="5">J3/60</f>
        <v>1.0274983333333333E-2</v>
      </c>
      <c r="N3" s="21">
        <f t="shared" ref="N3:N29" si="6">K3/60</f>
        <v>4.8583833333333331E-3</v>
      </c>
      <c r="O3" s="21">
        <f t="shared" ref="O3:O30" si="7">L3/60</f>
        <v>2.5589000000000002E-3</v>
      </c>
      <c r="P3" s="21">
        <f t="shared" ref="P3:P29" si="8">M3/60</f>
        <v>1.7124972222222221E-4</v>
      </c>
      <c r="Q3" s="21">
        <f t="shared" ref="Q3:Q29" si="9">N3/60</f>
        <v>8.0973055555555557E-5</v>
      </c>
      <c r="R3" s="21">
        <f t="shared" ref="R3:R30" si="10">O3/60</f>
        <v>4.2648333333333336E-5</v>
      </c>
    </row>
    <row r="4" spans="1:18" s="23" customFormat="1" x14ac:dyDescent="0.25">
      <c r="A4" s="20">
        <v>0.25</v>
      </c>
      <c r="B4" s="20">
        <v>90</v>
      </c>
      <c r="C4" s="21">
        <v>5000</v>
      </c>
      <c r="D4" s="22" t="str">
        <f t="shared" si="0"/>
        <v>00:00:04.726.002</v>
      </c>
      <c r="E4" s="22" t="str">
        <f t="shared" si="0"/>
        <v>00:00:00.258</v>
      </c>
      <c r="F4" s="22" t="str">
        <f t="shared" si="1"/>
        <v>00:00:00.767.551</v>
      </c>
      <c r="G4" s="21">
        <v>4726.0020000000004</v>
      </c>
      <c r="H4" s="21">
        <v>258</v>
      </c>
      <c r="I4" s="21">
        <v>767.55100000000004</v>
      </c>
      <c r="J4" s="21">
        <f t="shared" si="2"/>
        <v>4.7260020000000003</v>
      </c>
      <c r="K4" s="21">
        <f t="shared" si="3"/>
        <v>0.25800000000000001</v>
      </c>
      <c r="L4" s="21">
        <f t="shared" si="4"/>
        <v>0.76755100000000009</v>
      </c>
      <c r="M4" s="21">
        <f t="shared" si="5"/>
        <v>7.8766700000000009E-2</v>
      </c>
      <c r="N4" s="21">
        <f t="shared" si="6"/>
        <v>4.3E-3</v>
      </c>
      <c r="O4" s="21">
        <f t="shared" si="7"/>
        <v>1.2792516666666668E-2</v>
      </c>
      <c r="P4" s="21">
        <f t="shared" si="8"/>
        <v>1.3127783333333335E-3</v>
      </c>
      <c r="Q4" s="21">
        <f t="shared" si="9"/>
        <v>7.1666666666666669E-5</v>
      </c>
      <c r="R4" s="21">
        <f t="shared" si="10"/>
        <v>2.1320861111111115E-4</v>
      </c>
    </row>
    <row r="5" spans="1:18" s="23" customFormat="1" x14ac:dyDescent="0.25">
      <c r="A5" s="20">
        <v>0.25</v>
      </c>
      <c r="B5" s="20">
        <v>90</v>
      </c>
      <c r="C5" s="21">
        <v>10000</v>
      </c>
      <c r="D5" s="22" t="str">
        <f t="shared" si="0"/>
        <v>00:00:09.502.003000000001</v>
      </c>
      <c r="E5" s="22" t="str">
        <f t="shared" si="0"/>
        <v>00:00:04.118.001</v>
      </c>
      <c r="F5" s="22" t="str">
        <f t="shared" si="1"/>
        <v>00:00:01.520.999</v>
      </c>
      <c r="G5" s="21">
        <v>9502.0030000000006</v>
      </c>
      <c r="H5" s="21">
        <v>4118.0010000000002</v>
      </c>
      <c r="I5" s="21">
        <v>1520.999</v>
      </c>
      <c r="J5" s="21">
        <f t="shared" si="2"/>
        <v>9.5020030000000002</v>
      </c>
      <c r="K5" s="21">
        <f t="shared" si="3"/>
        <v>4.1180010000000005</v>
      </c>
      <c r="L5" s="21">
        <f t="shared" si="4"/>
        <v>1.520999</v>
      </c>
      <c r="M5" s="21">
        <f t="shared" si="5"/>
        <v>0.15836671666666666</v>
      </c>
      <c r="N5" s="21">
        <f t="shared" si="6"/>
        <v>6.863335000000001E-2</v>
      </c>
      <c r="O5" s="21">
        <f t="shared" si="7"/>
        <v>2.5349983333333333E-2</v>
      </c>
      <c r="P5" s="21">
        <f t="shared" si="8"/>
        <v>2.6394452777777776E-3</v>
      </c>
      <c r="Q5" s="21">
        <f t="shared" si="9"/>
        <v>1.1438891666666667E-3</v>
      </c>
      <c r="R5" s="21">
        <f t="shared" si="10"/>
        <v>4.2249972222222219E-4</v>
      </c>
    </row>
    <row r="6" spans="1:18" s="23" customFormat="1" x14ac:dyDescent="0.25">
      <c r="A6" s="20">
        <v>0.25</v>
      </c>
      <c r="B6" s="20">
        <v>900</v>
      </c>
      <c r="C6" s="21">
        <v>1000</v>
      </c>
      <c r="D6" s="22" t="str">
        <f t="shared" si="0"/>
        <v>00:00:07.81.6819999999998</v>
      </c>
      <c r="E6" s="22" t="str">
        <f t="shared" si="0"/>
        <v>00:00:06.379.503</v>
      </c>
      <c r="F6" s="22" t="str">
        <f t="shared" si="1"/>
        <v>00:00:13.128.441999999999</v>
      </c>
      <c r="G6" s="21">
        <v>7081.6819999999998</v>
      </c>
      <c r="H6" s="21">
        <v>6379.5029999999997</v>
      </c>
      <c r="I6" s="21">
        <v>13128.441999999999</v>
      </c>
      <c r="J6" s="21">
        <f t="shared" si="2"/>
        <v>7.0816819999999998</v>
      </c>
      <c r="K6" s="21">
        <f t="shared" si="3"/>
        <v>6.3795029999999997</v>
      </c>
      <c r="L6" s="21">
        <f t="shared" si="4"/>
        <v>13.128442</v>
      </c>
      <c r="M6" s="21">
        <f t="shared" si="5"/>
        <v>0.11802803333333332</v>
      </c>
      <c r="N6" s="21">
        <f t="shared" si="6"/>
        <v>0.10632504999999999</v>
      </c>
      <c r="O6" s="21">
        <f t="shared" si="7"/>
        <v>0.21880736666666667</v>
      </c>
      <c r="P6" s="21">
        <f t="shared" si="8"/>
        <v>1.9671338888888885E-3</v>
      </c>
      <c r="Q6" s="21">
        <f t="shared" si="9"/>
        <v>1.7720841666666665E-3</v>
      </c>
      <c r="R6" s="21">
        <f t="shared" si="10"/>
        <v>3.6467894444444445E-3</v>
      </c>
    </row>
    <row r="7" spans="1:18" s="23" customFormat="1" x14ac:dyDescent="0.25">
      <c r="A7" s="20">
        <v>0.25</v>
      </c>
      <c r="B7" s="20">
        <v>900</v>
      </c>
      <c r="C7" s="21">
        <v>5000</v>
      </c>
      <c r="D7" s="22" t="str">
        <f t="shared" si="0"/>
        <v>00:00:27.201.492999999999</v>
      </c>
      <c r="E7" s="22" t="str">
        <f t="shared" si="0"/>
        <v>00:00:30.454.387999999999</v>
      </c>
      <c r="F7" s="22" t="str">
        <f t="shared" si="1"/>
        <v>00:01:06.827.498999999996</v>
      </c>
      <c r="G7" s="21">
        <v>27201.492999999999</v>
      </c>
      <c r="H7" s="21">
        <v>30454.387999999999</v>
      </c>
      <c r="I7" s="21">
        <v>66827.498999999996</v>
      </c>
      <c r="J7" s="21">
        <f t="shared" si="2"/>
        <v>27.201492999999999</v>
      </c>
      <c r="K7" s="21">
        <f t="shared" si="3"/>
        <v>30.454387999999998</v>
      </c>
      <c r="L7" s="21">
        <f t="shared" si="4"/>
        <v>66.827499000000003</v>
      </c>
      <c r="M7" s="21">
        <f t="shared" si="5"/>
        <v>0.45335821666666665</v>
      </c>
      <c r="N7" s="21">
        <f t="shared" si="6"/>
        <v>0.50757313333333332</v>
      </c>
      <c r="O7" s="21">
        <f t="shared" si="7"/>
        <v>1.11379165</v>
      </c>
      <c r="P7" s="21">
        <f t="shared" si="8"/>
        <v>7.5559702777777777E-3</v>
      </c>
      <c r="Q7" s="21">
        <f t="shared" si="9"/>
        <v>8.4595522222222219E-3</v>
      </c>
      <c r="R7" s="21">
        <f t="shared" si="10"/>
        <v>1.8563194166666668E-2</v>
      </c>
    </row>
    <row r="8" spans="1:18" s="23" customFormat="1" x14ac:dyDescent="0.25">
      <c r="A8" s="20">
        <v>0.25</v>
      </c>
      <c r="B8" s="20">
        <v>900</v>
      </c>
      <c r="C8" s="21">
        <v>10000</v>
      </c>
      <c r="D8" s="22" t="str">
        <f t="shared" si="0"/>
        <v>00:00:54.375.997000000003</v>
      </c>
      <c r="E8" s="22" t="str">
        <f t="shared" si="0"/>
        <v>00:00:58.956.5</v>
      </c>
      <c r="F8" s="22" t="str">
        <f t="shared" si="1"/>
        <v>00:02:11.989.068999999989</v>
      </c>
      <c r="G8" s="21">
        <v>54375.997000000003</v>
      </c>
      <c r="H8" s="21">
        <v>58956.5</v>
      </c>
      <c r="I8" s="21">
        <v>131989.06899999999</v>
      </c>
      <c r="J8" s="21">
        <f t="shared" si="2"/>
        <v>54.375997000000005</v>
      </c>
      <c r="K8" s="21">
        <f t="shared" si="3"/>
        <v>58.956499999999998</v>
      </c>
      <c r="L8" s="21">
        <f t="shared" si="4"/>
        <v>131.989069</v>
      </c>
      <c r="M8" s="21">
        <f t="shared" si="5"/>
        <v>0.90626661666666675</v>
      </c>
      <c r="N8" s="21">
        <f t="shared" si="6"/>
        <v>0.98260833333333331</v>
      </c>
      <c r="O8" s="21">
        <f t="shared" si="7"/>
        <v>2.1998178166666666</v>
      </c>
      <c r="P8" s="21">
        <f t="shared" si="8"/>
        <v>1.5104443611111112E-2</v>
      </c>
      <c r="Q8" s="21">
        <f t="shared" si="9"/>
        <v>1.6376805555555554E-2</v>
      </c>
      <c r="R8" s="21">
        <f t="shared" si="10"/>
        <v>3.6663630277777776E-2</v>
      </c>
    </row>
    <row r="9" spans="1:18" s="23" customFormat="1" x14ac:dyDescent="0.25">
      <c r="A9" s="20">
        <v>0.25</v>
      </c>
      <c r="B9" s="20">
        <v>9000</v>
      </c>
      <c r="C9" s="21">
        <v>1000</v>
      </c>
      <c r="D9" s="22" t="str">
        <f t="shared" si="0"/>
        <v>00:07:52.34.2239999999874</v>
      </c>
      <c r="E9" s="22" t="str">
        <f t="shared" si="0"/>
        <v>00:08:24.771.260999999999</v>
      </c>
      <c r="F9" s="22" t="str">
        <f t="shared" si="1"/>
        <v>00:23:41.778.764999999897</v>
      </c>
      <c r="G9" s="21">
        <v>472034.22399999999</v>
      </c>
      <c r="H9" s="21">
        <v>504771.261</v>
      </c>
      <c r="I9" s="21">
        <v>1421778.7649999999</v>
      </c>
      <c r="J9" s="21">
        <f t="shared" si="2"/>
        <v>472.03422399999999</v>
      </c>
      <c r="K9" s="21">
        <f t="shared" si="3"/>
        <v>504.77126099999998</v>
      </c>
      <c r="L9" s="21">
        <f t="shared" si="4"/>
        <v>1421.7787649999998</v>
      </c>
      <c r="M9" s="21">
        <f t="shared" si="5"/>
        <v>7.8672370666666662</v>
      </c>
      <c r="N9" s="21">
        <f t="shared" si="6"/>
        <v>8.4128543499999999</v>
      </c>
      <c r="O9" s="21">
        <f t="shared" si="7"/>
        <v>23.696312749999997</v>
      </c>
      <c r="P9" s="21">
        <f t="shared" si="8"/>
        <v>0.13112061777777778</v>
      </c>
      <c r="Q9" s="21">
        <f t="shared" si="9"/>
        <v>0.14021423916666667</v>
      </c>
      <c r="R9" s="21">
        <f t="shared" si="10"/>
        <v>0.39493854583333327</v>
      </c>
    </row>
    <row r="10" spans="1:18" s="23" customFormat="1" x14ac:dyDescent="0.25">
      <c r="A10" s="20">
        <v>0.25</v>
      </c>
      <c r="B10" s="20">
        <v>9000</v>
      </c>
      <c r="C10" s="21">
        <v>5000</v>
      </c>
      <c r="D10" s="22" t="str">
        <f t="shared" si="0"/>
        <v>00:37:27.138.492000000085</v>
      </c>
      <c r="E10" s="22" t="str">
        <f t="shared" si="0"/>
        <v>00:40:42.573.99599999981</v>
      </c>
      <c r="F10" s="35" t="str">
        <f t="shared" si="1"/>
        <v>01:52:13.867.873641299083</v>
      </c>
      <c r="G10" s="21">
        <v>2247138.4920000001</v>
      </c>
      <c r="H10" s="21">
        <v>2442573.9959999998</v>
      </c>
      <c r="I10" s="35">
        <f>Python_CPU_Forecast!C6</f>
        <v>6733867.8736412991</v>
      </c>
      <c r="J10" s="21">
        <f t="shared" si="2"/>
        <v>2247.138492</v>
      </c>
      <c r="K10" s="21">
        <f t="shared" si="3"/>
        <v>2442.5739959999996</v>
      </c>
      <c r="L10" s="21">
        <f t="shared" si="4"/>
        <v>6733.8678736412994</v>
      </c>
      <c r="M10" s="21">
        <f t="shared" si="5"/>
        <v>37.452308199999997</v>
      </c>
      <c r="N10" s="21">
        <f t="shared" si="6"/>
        <v>40.709566599999995</v>
      </c>
      <c r="O10" s="21">
        <f t="shared" si="7"/>
        <v>112.23113122735499</v>
      </c>
      <c r="P10" s="21">
        <f t="shared" si="8"/>
        <v>0.62420513666666666</v>
      </c>
      <c r="Q10" s="21">
        <f t="shared" si="9"/>
        <v>0.67849277666666663</v>
      </c>
      <c r="R10" s="21">
        <f t="shared" si="10"/>
        <v>1.8705188537892499</v>
      </c>
    </row>
    <row r="11" spans="1:18" s="23" customFormat="1" x14ac:dyDescent="0.25">
      <c r="A11" s="20">
        <v>0.25</v>
      </c>
      <c r="B11" s="20">
        <v>9000</v>
      </c>
      <c r="C11" s="21">
        <v>10000</v>
      </c>
      <c r="D11" s="22" t="str">
        <f t="shared" si="0"/>
        <v>01:14:32.338.002000000327</v>
      </c>
      <c r="E11" s="22" t="str">
        <f>CONCATENATE(TEXT(INT(H11/1000)/86400,"hh:mm:ss"),".",H11-(INT(H11/1000)*1000))</f>
        <v>01:21:18.451.036999999545</v>
      </c>
      <c r="F11" s="35" t="str">
        <f t="shared" si="1"/>
        <v>03:43:57.106.984215602278</v>
      </c>
      <c r="G11" s="21">
        <v>4472338.0020000003</v>
      </c>
      <c r="H11" s="21">
        <v>4878451.0369999995</v>
      </c>
      <c r="I11" s="35">
        <f>Python_CPU_Forecast!C7</f>
        <v>13437106.984215602</v>
      </c>
      <c r="J11" s="21">
        <f t="shared" si="2"/>
        <v>4472.3380020000004</v>
      </c>
      <c r="K11" s="21">
        <f t="shared" si="3"/>
        <v>4878.4510369999998</v>
      </c>
      <c r="L11" s="21">
        <f t="shared" si="4"/>
        <v>13437.106984215603</v>
      </c>
      <c r="M11" s="21">
        <f t="shared" si="5"/>
        <v>74.538966700000003</v>
      </c>
      <c r="N11" s="21">
        <f t="shared" si="6"/>
        <v>81.307517283333326</v>
      </c>
      <c r="O11" s="21">
        <f t="shared" si="7"/>
        <v>223.95178307026006</v>
      </c>
      <c r="P11" s="21">
        <f t="shared" si="8"/>
        <v>1.2423161116666668</v>
      </c>
      <c r="Q11" s="21">
        <f t="shared" si="9"/>
        <v>1.3551252880555553</v>
      </c>
      <c r="R11" s="21">
        <f t="shared" si="10"/>
        <v>3.7325297178376675</v>
      </c>
    </row>
    <row r="12" spans="1:18" s="27" customFormat="1" x14ac:dyDescent="0.25">
      <c r="A12" s="24">
        <v>0.5</v>
      </c>
      <c r="B12" s="24">
        <v>90</v>
      </c>
      <c r="C12" s="25">
        <v>1000</v>
      </c>
      <c r="D12" s="25" t="str">
        <f>CONCATENATE(TEXT(INT(G12/1000)/86400,"hh:mm:ss"),".",G12-(INT(G12/1000)*1000))</f>
        <v>00:00:02.169.092</v>
      </c>
      <c r="E12" s="25" t="str">
        <f t="shared" ref="E12:E29" si="11">CONCATENATE(TEXT(INT(H12/1000)/86400,"hh:mm:ss"),".",H12-(INT(H12/1000)*1000))</f>
        <v>00:00:01.874.561</v>
      </c>
      <c r="F12" s="26" t="str">
        <f t="shared" si="1"/>
        <v>00:00:00.164.551</v>
      </c>
      <c r="G12" s="25">
        <v>2169.0920000000001</v>
      </c>
      <c r="H12" s="25">
        <v>1874.5609999999999</v>
      </c>
      <c r="I12" s="25">
        <v>164.55099999999999</v>
      </c>
      <c r="J12" s="25">
        <f t="shared" si="2"/>
        <v>2.169092</v>
      </c>
      <c r="K12" s="25">
        <f t="shared" si="3"/>
        <v>1.8745609999999999</v>
      </c>
      <c r="L12" s="25">
        <f t="shared" si="4"/>
        <v>0.16455099999999998</v>
      </c>
      <c r="M12" s="25">
        <f t="shared" si="5"/>
        <v>3.6151533333333333E-2</v>
      </c>
      <c r="N12" s="25">
        <f t="shared" si="6"/>
        <v>3.1242683333333333E-2</v>
      </c>
      <c r="O12" s="25">
        <f t="shared" si="7"/>
        <v>2.7425166666666663E-3</v>
      </c>
      <c r="P12" s="25">
        <f t="shared" si="8"/>
        <v>6.0252555555555557E-4</v>
      </c>
      <c r="Q12" s="25">
        <f t="shared" si="9"/>
        <v>5.2071138888888885E-4</v>
      </c>
      <c r="R12" s="25">
        <f t="shared" si="10"/>
        <v>4.5708611111111107E-5</v>
      </c>
    </row>
    <row r="13" spans="1:18" s="27" customFormat="1" x14ac:dyDescent="0.25">
      <c r="A13" s="24">
        <v>0.5</v>
      </c>
      <c r="B13" s="24">
        <v>90</v>
      </c>
      <c r="C13" s="25">
        <v>5000</v>
      </c>
      <c r="D13" s="25" t="str">
        <f t="shared" ref="D13:D19" si="12">CONCATENATE(TEXT(INT(G13/1000)/86400,"hh:mm:ss"),".",G13-(INT(G13/1000)*1000))</f>
        <v>00:00:04.946.502</v>
      </c>
      <c r="E13" s="25" t="str">
        <f t="shared" si="11"/>
        <v>00:00:02.45.501</v>
      </c>
      <c r="F13" s="26" t="str">
        <f t="shared" si="1"/>
        <v>00:00:00.791.003</v>
      </c>
      <c r="G13" s="25">
        <v>4946.5020000000004</v>
      </c>
      <c r="H13" s="25">
        <v>2045.501</v>
      </c>
      <c r="I13" s="25">
        <v>791.00300000000004</v>
      </c>
      <c r="J13" s="25">
        <f t="shared" si="2"/>
        <v>4.9465020000000006</v>
      </c>
      <c r="K13" s="25">
        <f t="shared" si="3"/>
        <v>2.0455009999999998</v>
      </c>
      <c r="L13" s="25">
        <f t="shared" si="4"/>
        <v>0.79100300000000001</v>
      </c>
      <c r="M13" s="25">
        <f t="shared" si="5"/>
        <v>8.2441700000000007E-2</v>
      </c>
      <c r="N13" s="25">
        <f t="shared" si="6"/>
        <v>3.4091683333333331E-2</v>
      </c>
      <c r="O13" s="25">
        <f t="shared" si="7"/>
        <v>1.3183383333333333E-2</v>
      </c>
      <c r="P13" s="25">
        <f t="shared" si="8"/>
        <v>1.3740283333333334E-3</v>
      </c>
      <c r="Q13" s="25">
        <f t="shared" si="9"/>
        <v>5.6819472222222219E-4</v>
      </c>
      <c r="R13" s="25">
        <f t="shared" si="10"/>
        <v>2.1972305555555555E-4</v>
      </c>
    </row>
    <row r="14" spans="1:18" s="27" customFormat="1" x14ac:dyDescent="0.25">
      <c r="A14" s="24">
        <v>0.5</v>
      </c>
      <c r="B14" s="24">
        <v>90</v>
      </c>
      <c r="C14" s="25">
        <v>10000</v>
      </c>
      <c r="D14" s="25" t="str">
        <f t="shared" si="12"/>
        <v>00:00:09.241.001</v>
      </c>
      <c r="E14" s="25" t="str">
        <f t="shared" si="11"/>
        <v>00:00:04.122.503</v>
      </c>
      <c r="F14" s="26" t="str">
        <f t="shared" si="1"/>
        <v>00:00:01.537.499</v>
      </c>
      <c r="G14" s="25">
        <v>9241.0010000000002</v>
      </c>
      <c r="H14" s="25">
        <v>4122.5029999999997</v>
      </c>
      <c r="I14" s="25">
        <v>1537.499</v>
      </c>
      <c r="J14" s="25">
        <f t="shared" si="2"/>
        <v>9.2410010000000007</v>
      </c>
      <c r="K14" s="25">
        <f t="shared" si="3"/>
        <v>4.122503</v>
      </c>
      <c r="L14" s="25">
        <f t="shared" si="4"/>
        <v>1.5374989999999999</v>
      </c>
      <c r="M14" s="25">
        <f t="shared" si="5"/>
        <v>0.15401668333333335</v>
      </c>
      <c r="N14" s="25">
        <f t="shared" si="6"/>
        <v>6.8708383333333331E-2</v>
      </c>
      <c r="O14" s="25">
        <f t="shared" si="7"/>
        <v>2.5624983333333334E-2</v>
      </c>
      <c r="P14" s="25">
        <f t="shared" si="8"/>
        <v>2.5669447222222224E-3</v>
      </c>
      <c r="Q14" s="25">
        <f t="shared" si="9"/>
        <v>1.1451397222222222E-3</v>
      </c>
      <c r="R14" s="25">
        <f t="shared" si="10"/>
        <v>4.2708305555555558E-4</v>
      </c>
    </row>
    <row r="15" spans="1:18" s="27" customFormat="1" x14ac:dyDescent="0.25">
      <c r="A15" s="24">
        <v>0.5</v>
      </c>
      <c r="B15" s="24">
        <v>900</v>
      </c>
      <c r="C15" s="25">
        <v>1000</v>
      </c>
      <c r="D15" s="25" t="str">
        <f t="shared" si="12"/>
        <v>00:00:06.848.002</v>
      </c>
      <c r="E15" s="25" t="str">
        <f t="shared" si="11"/>
        <v>00:00:06.430.5</v>
      </c>
      <c r="F15" s="26" t="str">
        <f t="shared" si="1"/>
        <v>00:00:19.684.475999999999</v>
      </c>
      <c r="G15" s="25">
        <v>6848.0020000000004</v>
      </c>
      <c r="H15" s="25">
        <v>6430.5</v>
      </c>
      <c r="I15" s="25">
        <v>19684.475999999999</v>
      </c>
      <c r="J15" s="25">
        <f t="shared" si="2"/>
        <v>6.8480020000000001</v>
      </c>
      <c r="K15" s="25">
        <f t="shared" si="3"/>
        <v>6.4305000000000003</v>
      </c>
      <c r="L15" s="25">
        <f t="shared" si="4"/>
        <v>19.684476</v>
      </c>
      <c r="M15" s="25">
        <f t="shared" si="5"/>
        <v>0.11413336666666667</v>
      </c>
      <c r="N15" s="25">
        <f t="shared" si="6"/>
        <v>0.10717500000000001</v>
      </c>
      <c r="O15" s="25">
        <f t="shared" si="7"/>
        <v>0.32807459999999999</v>
      </c>
      <c r="P15" s="25">
        <f t="shared" si="8"/>
        <v>1.9022227777777778E-3</v>
      </c>
      <c r="Q15" s="25">
        <f t="shared" si="9"/>
        <v>1.7862500000000001E-3</v>
      </c>
      <c r="R15" s="25">
        <f t="shared" si="10"/>
        <v>5.4679100000000003E-3</v>
      </c>
    </row>
    <row r="16" spans="1:18" s="27" customFormat="1" x14ac:dyDescent="0.25">
      <c r="A16" s="24">
        <v>0.5</v>
      </c>
      <c r="B16" s="24">
        <v>900</v>
      </c>
      <c r="C16" s="25">
        <v>5000</v>
      </c>
      <c r="D16" s="25" t="str">
        <f t="shared" si="12"/>
        <v>00:00:27.932.991000000002</v>
      </c>
      <c r="E16" s="25" t="str">
        <f t="shared" si="11"/>
        <v>00:00:29.931.999</v>
      </c>
      <c r="F16" s="26" t="str">
        <f t="shared" si="1"/>
        <v>00:01:24.505.498999999996</v>
      </c>
      <c r="G16" s="25">
        <v>27932.991000000002</v>
      </c>
      <c r="H16" s="25">
        <v>29931.999</v>
      </c>
      <c r="I16" s="25">
        <v>84505.498999999996</v>
      </c>
      <c r="J16" s="25">
        <f t="shared" si="2"/>
        <v>27.932991000000001</v>
      </c>
      <c r="K16" s="25">
        <f t="shared" si="3"/>
        <v>29.931999000000001</v>
      </c>
      <c r="L16" s="25">
        <f t="shared" si="4"/>
        <v>84.505499</v>
      </c>
      <c r="M16" s="25">
        <f t="shared" si="5"/>
        <v>0.46554985000000004</v>
      </c>
      <c r="N16" s="25">
        <f t="shared" si="6"/>
        <v>0.49886665000000002</v>
      </c>
      <c r="O16" s="25">
        <f t="shared" si="7"/>
        <v>1.4084249833333333</v>
      </c>
      <c r="P16" s="25">
        <f t="shared" si="8"/>
        <v>7.7591641666666673E-3</v>
      </c>
      <c r="Q16" s="25">
        <f t="shared" si="9"/>
        <v>8.3144441666666673E-3</v>
      </c>
      <c r="R16" s="25">
        <f t="shared" si="10"/>
        <v>2.3473749722222222E-2</v>
      </c>
    </row>
    <row r="17" spans="1:18" s="27" customFormat="1" x14ac:dyDescent="0.25">
      <c r="A17" s="24">
        <v>0.5</v>
      </c>
      <c r="B17" s="24">
        <v>900</v>
      </c>
      <c r="C17" s="25">
        <v>10000</v>
      </c>
      <c r="D17" s="25" t="str">
        <f t="shared" si="12"/>
        <v>00:00:58.556.998</v>
      </c>
      <c r="E17" s="25" t="str">
        <f t="shared" si="11"/>
        <v>00:01:00.437.5</v>
      </c>
      <c r="F17" s="26" t="str">
        <f t="shared" si="1"/>
        <v>00:02:33.927.000999999989</v>
      </c>
      <c r="G17" s="25">
        <v>58556.998</v>
      </c>
      <c r="H17" s="25">
        <v>60437.5</v>
      </c>
      <c r="I17" s="25">
        <v>153927.00099999999</v>
      </c>
      <c r="J17" s="25">
        <f t="shared" si="2"/>
        <v>58.556998</v>
      </c>
      <c r="K17" s="25">
        <f t="shared" si="3"/>
        <v>60.4375</v>
      </c>
      <c r="L17" s="25">
        <f t="shared" si="4"/>
        <v>153.92700099999999</v>
      </c>
      <c r="M17" s="25">
        <f t="shared" si="5"/>
        <v>0.97594996666666667</v>
      </c>
      <c r="N17" s="25">
        <f t="shared" si="6"/>
        <v>1.0072916666666667</v>
      </c>
      <c r="O17" s="25">
        <f t="shared" si="7"/>
        <v>2.5654500166666665</v>
      </c>
      <c r="P17" s="25">
        <f t="shared" si="8"/>
        <v>1.6265832777777777E-2</v>
      </c>
      <c r="Q17" s="25">
        <f t="shared" si="9"/>
        <v>1.6788194444444446E-2</v>
      </c>
      <c r="R17" s="25">
        <f t="shared" si="10"/>
        <v>4.2757500277777777E-2</v>
      </c>
    </row>
    <row r="18" spans="1:18" s="27" customFormat="1" x14ac:dyDescent="0.25">
      <c r="A18" s="24">
        <v>0.5</v>
      </c>
      <c r="B18" s="24">
        <v>9000</v>
      </c>
      <c r="C18" s="25">
        <v>1000</v>
      </c>
      <c r="D18" s="25" t="str">
        <f t="shared" si="12"/>
        <v>00:07:51.464.331999999995</v>
      </c>
      <c r="E18" s="25" t="str">
        <f t="shared" si="11"/>
        <v>00:08:29.803.838999999978</v>
      </c>
      <c r="F18" s="26" t="str">
        <f t="shared" si="1"/>
        <v>00:24:55.25.7709999999497</v>
      </c>
      <c r="G18" s="25">
        <v>471464.33199999999</v>
      </c>
      <c r="H18" s="25">
        <v>509803.83899999998</v>
      </c>
      <c r="I18" s="25">
        <v>1495025.7709999999</v>
      </c>
      <c r="J18" s="25">
        <f t="shared" si="2"/>
        <v>471.46433200000001</v>
      </c>
      <c r="K18" s="25">
        <f t="shared" si="3"/>
        <v>509.80383899999998</v>
      </c>
      <c r="L18" s="25">
        <f t="shared" si="4"/>
        <v>1495.0257709999998</v>
      </c>
      <c r="M18" s="25">
        <f t="shared" si="5"/>
        <v>7.8577388666666668</v>
      </c>
      <c r="N18" s="25">
        <f t="shared" si="6"/>
        <v>8.4967306499999999</v>
      </c>
      <c r="O18" s="25">
        <f t="shared" si="7"/>
        <v>24.917096183333332</v>
      </c>
      <c r="P18" s="25">
        <f t="shared" si="8"/>
        <v>0.13096231444444445</v>
      </c>
      <c r="Q18" s="25">
        <f t="shared" si="9"/>
        <v>0.14161217749999999</v>
      </c>
      <c r="R18" s="25">
        <f t="shared" si="10"/>
        <v>0.41528493638888886</v>
      </c>
    </row>
    <row r="19" spans="1:18" s="27" customFormat="1" x14ac:dyDescent="0.25">
      <c r="A19" s="24">
        <v>0.5</v>
      </c>
      <c r="B19" s="24">
        <v>9000</v>
      </c>
      <c r="C19" s="25">
        <v>5000</v>
      </c>
      <c r="D19" s="25" t="str">
        <f t="shared" si="12"/>
        <v>00:37:28.662.498999999836</v>
      </c>
      <c r="E19" s="25" t="str">
        <f t="shared" si="11"/>
        <v>00:41:32.899.993999999947</v>
      </c>
      <c r="F19" s="35" t="str">
        <f t="shared" si="1"/>
        <v>02:03:37.519.712919809855</v>
      </c>
      <c r="G19" s="25">
        <v>2248662.4989999998</v>
      </c>
      <c r="H19" s="25">
        <v>2492899.9939999999</v>
      </c>
      <c r="I19" s="35">
        <f>Python_CPU_Forecast!C13</f>
        <v>7417519.7129198099</v>
      </c>
      <c r="J19" s="25">
        <f t="shared" si="2"/>
        <v>2248.662499</v>
      </c>
      <c r="K19" s="25">
        <f t="shared" si="3"/>
        <v>2492.8999939999999</v>
      </c>
      <c r="L19" s="25">
        <f t="shared" si="4"/>
        <v>7417.5197129198095</v>
      </c>
      <c r="M19" s="25">
        <f t="shared" si="5"/>
        <v>37.477708316666664</v>
      </c>
      <c r="N19" s="25">
        <f t="shared" si="6"/>
        <v>41.548333233333331</v>
      </c>
      <c r="O19" s="25">
        <f t="shared" si="7"/>
        <v>123.62532854866349</v>
      </c>
      <c r="P19" s="25">
        <f t="shared" si="8"/>
        <v>0.62462847194444437</v>
      </c>
      <c r="Q19" s="25">
        <f t="shared" si="9"/>
        <v>0.69247222055555546</v>
      </c>
      <c r="R19" s="25">
        <f t="shared" si="10"/>
        <v>2.0604221424777247</v>
      </c>
    </row>
    <row r="20" spans="1:18" s="27" customFormat="1" x14ac:dyDescent="0.25">
      <c r="A20" s="24">
        <v>0.5</v>
      </c>
      <c r="B20" s="24">
        <v>9000</v>
      </c>
      <c r="C20" s="25">
        <v>10000</v>
      </c>
      <c r="D20" s="25" t="str">
        <f>CONCATENATE(TEXT(INT(G20/1000)/86400,"hh:mm:ss"),".",G20-(INT(G20/1000)*1000))</f>
        <v>01:10:32.765.211000000126</v>
      </c>
      <c r="E20" s="25" t="str">
        <f t="shared" si="11"/>
        <v>01:23:08.675.497999999672</v>
      </c>
      <c r="F20" s="35" t="str">
        <f t="shared" si="1"/>
        <v>04:05:31.106.819471135735</v>
      </c>
      <c r="G20" s="25">
        <v>4232765.2110000001</v>
      </c>
      <c r="H20" s="25">
        <v>4988675.4979999997</v>
      </c>
      <c r="I20" s="35">
        <f>Python_CPU_Forecast!C14</f>
        <v>14731106.819471136</v>
      </c>
      <c r="J20" s="25">
        <f t="shared" si="2"/>
        <v>4232.7652109999999</v>
      </c>
      <c r="K20" s="25">
        <f t="shared" si="3"/>
        <v>4988.6754979999996</v>
      </c>
      <c r="L20" s="25">
        <f t="shared" si="4"/>
        <v>14731.106819471135</v>
      </c>
      <c r="M20" s="25">
        <f t="shared" si="5"/>
        <v>70.546086849999995</v>
      </c>
      <c r="N20" s="25">
        <f t="shared" si="6"/>
        <v>83.14459163333332</v>
      </c>
      <c r="O20" s="25">
        <f t="shared" si="7"/>
        <v>245.51844699118558</v>
      </c>
      <c r="P20" s="25">
        <f t="shared" si="8"/>
        <v>1.1757681141666665</v>
      </c>
      <c r="Q20" s="25">
        <f t="shared" si="9"/>
        <v>1.3857431938888887</v>
      </c>
      <c r="R20" s="25">
        <f t="shared" si="10"/>
        <v>4.0919741165197596</v>
      </c>
    </row>
    <row r="21" spans="1:18" s="31" customFormat="1" x14ac:dyDescent="0.25">
      <c r="A21" s="28">
        <v>0.75</v>
      </c>
      <c r="B21" s="28">
        <v>90</v>
      </c>
      <c r="C21" s="29">
        <v>1000</v>
      </c>
      <c r="D21" s="29" t="str">
        <f t="shared" ref="D21:D29" si="13">CONCATENATE(TEXT(INT(G21/1000)/86400,"hh:mm:ss"),".",G21-(INT(G21/1000)*1000))</f>
        <v>00:00:00.585.992</v>
      </c>
      <c r="E21" s="29" t="str">
        <f t="shared" si="11"/>
        <v>00:00:00.260.501</v>
      </c>
      <c r="F21" s="30" t="str">
        <f t="shared" si="1"/>
        <v>00:00:00.177</v>
      </c>
      <c r="G21" s="29">
        <v>585.99199999999996</v>
      </c>
      <c r="H21" s="29">
        <v>260.50099999999998</v>
      </c>
      <c r="I21" s="29">
        <v>177</v>
      </c>
      <c r="J21" s="29">
        <f t="shared" si="2"/>
        <v>0.58599199999999996</v>
      </c>
      <c r="K21" s="29">
        <f t="shared" si="3"/>
        <v>0.26050099999999998</v>
      </c>
      <c r="L21" s="29">
        <f t="shared" si="4"/>
        <v>0.17699999999999999</v>
      </c>
      <c r="M21" s="29">
        <f t="shared" si="5"/>
        <v>9.7665333333333323E-3</v>
      </c>
      <c r="N21" s="29">
        <f t="shared" si="6"/>
        <v>4.341683333333333E-3</v>
      </c>
      <c r="O21" s="29">
        <f t="shared" si="7"/>
        <v>2.9499999999999999E-3</v>
      </c>
      <c r="P21" s="29">
        <f t="shared" si="8"/>
        <v>1.6277555555555554E-4</v>
      </c>
      <c r="Q21" s="29">
        <f t="shared" si="9"/>
        <v>7.2361388888888886E-5</v>
      </c>
      <c r="R21" s="29">
        <f t="shared" si="10"/>
        <v>4.9166666666666665E-5</v>
      </c>
    </row>
    <row r="22" spans="1:18" s="31" customFormat="1" x14ac:dyDescent="0.25">
      <c r="A22" s="28">
        <v>0.75</v>
      </c>
      <c r="B22" s="28">
        <v>90</v>
      </c>
      <c r="C22" s="29">
        <v>5000</v>
      </c>
      <c r="D22" s="29" t="str">
        <f t="shared" si="13"/>
        <v>00:00:02.814.501</v>
      </c>
      <c r="E22" s="29" t="str">
        <f t="shared" si="11"/>
        <v>00:00:02.238.003</v>
      </c>
      <c r="F22" s="30" t="str">
        <f t="shared" si="1"/>
        <v>00:00:00.818.5</v>
      </c>
      <c r="G22" s="29">
        <v>2814.5010000000002</v>
      </c>
      <c r="H22" s="29">
        <v>2238.0030000000002</v>
      </c>
      <c r="I22" s="29">
        <v>818.5</v>
      </c>
      <c r="J22" s="29">
        <f t="shared" si="2"/>
        <v>2.8145010000000004</v>
      </c>
      <c r="K22" s="29">
        <f t="shared" si="3"/>
        <v>2.238003</v>
      </c>
      <c r="L22" s="29">
        <f t="shared" si="4"/>
        <v>0.81850000000000001</v>
      </c>
      <c r="M22" s="29">
        <f t="shared" si="5"/>
        <v>4.6908350000000008E-2</v>
      </c>
      <c r="N22" s="29">
        <f t="shared" si="6"/>
        <v>3.7300050000000001E-2</v>
      </c>
      <c r="O22" s="29">
        <f t="shared" si="7"/>
        <v>1.3641666666666667E-2</v>
      </c>
      <c r="P22" s="29">
        <f t="shared" si="8"/>
        <v>7.8180583333333344E-4</v>
      </c>
      <c r="Q22" s="29">
        <f t="shared" si="9"/>
        <v>6.2166750000000007E-4</v>
      </c>
      <c r="R22" s="29">
        <f t="shared" si="10"/>
        <v>2.273611111111111E-4</v>
      </c>
    </row>
    <row r="23" spans="1:18" s="31" customFormat="1" x14ac:dyDescent="0.25">
      <c r="A23" s="28">
        <v>0.75</v>
      </c>
      <c r="B23" s="28">
        <v>90</v>
      </c>
      <c r="C23" s="29">
        <v>10000</v>
      </c>
      <c r="D23" s="29" t="str">
        <f t="shared" si="13"/>
        <v>00:00:10.419.005999999999</v>
      </c>
      <c r="E23" s="29" t="str">
        <f t="shared" si="11"/>
        <v>00:00:04.734.5</v>
      </c>
      <c r="F23" s="30" t="str">
        <f t="shared" si="1"/>
        <v>00:00:01.661</v>
      </c>
      <c r="G23" s="29">
        <v>10419.005999999999</v>
      </c>
      <c r="H23" s="29">
        <v>4734.5</v>
      </c>
      <c r="I23" s="29">
        <v>1661</v>
      </c>
      <c r="J23" s="29">
        <f t="shared" si="2"/>
        <v>10.419006</v>
      </c>
      <c r="K23" s="29">
        <f t="shared" si="3"/>
        <v>4.7344999999999997</v>
      </c>
      <c r="L23" s="29">
        <f t="shared" si="4"/>
        <v>1.661</v>
      </c>
      <c r="M23" s="29">
        <f t="shared" si="5"/>
        <v>0.1736501</v>
      </c>
      <c r="N23" s="29">
        <f t="shared" si="6"/>
        <v>7.890833333333333E-2</v>
      </c>
      <c r="O23" s="29">
        <f t="shared" si="7"/>
        <v>2.7683333333333334E-2</v>
      </c>
      <c r="P23" s="29">
        <f t="shared" si="8"/>
        <v>2.8941683333333335E-3</v>
      </c>
      <c r="Q23" s="29">
        <f t="shared" si="9"/>
        <v>1.3151388888888889E-3</v>
      </c>
      <c r="R23" s="29">
        <f t="shared" si="10"/>
        <v>4.6138888888888889E-4</v>
      </c>
    </row>
    <row r="24" spans="1:18" s="31" customFormat="1" x14ac:dyDescent="0.25">
      <c r="A24" s="28">
        <v>0.75</v>
      </c>
      <c r="B24" s="28">
        <v>900</v>
      </c>
      <c r="C24" s="29">
        <v>1000</v>
      </c>
      <c r="D24" s="29" t="str">
        <f t="shared" si="13"/>
        <v>00:00:06.905.992</v>
      </c>
      <c r="E24" s="29" t="str">
        <f t="shared" si="11"/>
        <v>00:00:06.104.501</v>
      </c>
      <c r="F24" s="30" t="str">
        <f t="shared" si="1"/>
        <v>00:00:14.720.501</v>
      </c>
      <c r="G24" s="29">
        <v>6905.9920000000002</v>
      </c>
      <c r="H24" s="29">
        <v>6104.5010000000002</v>
      </c>
      <c r="I24" s="29">
        <v>14720.501</v>
      </c>
      <c r="J24" s="29">
        <f t="shared" si="2"/>
        <v>6.9059920000000004</v>
      </c>
      <c r="K24" s="29">
        <f t="shared" si="3"/>
        <v>6.104501</v>
      </c>
      <c r="L24" s="29">
        <f t="shared" si="4"/>
        <v>14.720501000000001</v>
      </c>
      <c r="M24" s="29">
        <f t="shared" si="5"/>
        <v>0.11509986666666668</v>
      </c>
      <c r="N24" s="29">
        <f t="shared" si="6"/>
        <v>0.10174168333333333</v>
      </c>
      <c r="O24" s="29">
        <f t="shared" si="7"/>
        <v>0.24534168333333334</v>
      </c>
      <c r="P24" s="29">
        <f t="shared" si="8"/>
        <v>1.9183311111111113E-3</v>
      </c>
      <c r="Q24" s="29">
        <f t="shared" si="9"/>
        <v>1.6956947222222221E-3</v>
      </c>
      <c r="R24" s="29">
        <f t="shared" si="10"/>
        <v>4.0890280555555556E-3</v>
      </c>
    </row>
    <row r="25" spans="1:18" s="31" customFormat="1" x14ac:dyDescent="0.25">
      <c r="A25" s="28">
        <v>0.75</v>
      </c>
      <c r="B25" s="28">
        <v>900</v>
      </c>
      <c r="C25" s="29">
        <v>5000</v>
      </c>
      <c r="D25" s="29" t="str">
        <f t="shared" si="13"/>
        <v>00:00:28.326.002</v>
      </c>
      <c r="E25" s="29" t="str">
        <f t="shared" si="11"/>
        <v>00:00:33.696.999000000003</v>
      </c>
      <c r="F25" s="30" t="str">
        <f t="shared" si="1"/>
        <v>00:01:13.383.498000000007</v>
      </c>
      <c r="G25" s="29">
        <v>28326.002</v>
      </c>
      <c r="H25" s="29">
        <v>33696.999000000003</v>
      </c>
      <c r="I25" s="29">
        <v>73383.498000000007</v>
      </c>
      <c r="J25" s="29">
        <f t="shared" si="2"/>
        <v>28.326001999999999</v>
      </c>
      <c r="K25" s="29">
        <f t="shared" si="3"/>
        <v>33.696999000000005</v>
      </c>
      <c r="L25" s="29">
        <f t="shared" si="4"/>
        <v>73.383498000000003</v>
      </c>
      <c r="M25" s="29">
        <f t="shared" si="5"/>
        <v>0.47210003333333334</v>
      </c>
      <c r="N25" s="29">
        <f t="shared" si="6"/>
        <v>0.56161665000000005</v>
      </c>
      <c r="O25" s="29">
        <f t="shared" si="7"/>
        <v>1.2230583000000002</v>
      </c>
      <c r="P25" s="29">
        <f t="shared" si="8"/>
        <v>7.8683338888888895E-3</v>
      </c>
      <c r="Q25" s="29">
        <f t="shared" si="9"/>
        <v>9.3602775000000017E-3</v>
      </c>
      <c r="R25" s="29">
        <f t="shared" si="10"/>
        <v>2.0384305000000002E-2</v>
      </c>
    </row>
    <row r="26" spans="1:18" s="31" customFormat="1" x14ac:dyDescent="0.25">
      <c r="A26" s="28">
        <v>0.75</v>
      </c>
      <c r="B26" s="28">
        <v>900</v>
      </c>
      <c r="C26" s="29">
        <v>10000</v>
      </c>
      <c r="D26" s="29" t="str">
        <f t="shared" si="13"/>
        <v>00:00:54.957.5</v>
      </c>
      <c r="E26" s="29" t="str">
        <f t="shared" si="11"/>
        <v>00:01:02.272.002</v>
      </c>
      <c r="F26" s="30" t="str">
        <f t="shared" si="1"/>
        <v>00:02:29.673.499000000011</v>
      </c>
      <c r="G26" s="29">
        <v>54957.5</v>
      </c>
      <c r="H26" s="29">
        <v>62272.002</v>
      </c>
      <c r="I26" s="29">
        <v>149673.49900000001</v>
      </c>
      <c r="J26" s="29">
        <f t="shared" si="2"/>
        <v>54.957500000000003</v>
      </c>
      <c r="K26" s="29">
        <f t="shared" si="3"/>
        <v>62.272002000000001</v>
      </c>
      <c r="L26" s="29">
        <f t="shared" si="4"/>
        <v>149.67349900000002</v>
      </c>
      <c r="M26" s="29">
        <f t="shared" si="5"/>
        <v>0.91595833333333343</v>
      </c>
      <c r="N26" s="29">
        <f t="shared" si="6"/>
        <v>1.0378666999999999</v>
      </c>
      <c r="O26" s="29">
        <f t="shared" si="7"/>
        <v>2.4945583166666672</v>
      </c>
      <c r="P26" s="29">
        <f t="shared" si="8"/>
        <v>1.5265972222222224E-2</v>
      </c>
      <c r="Q26" s="29">
        <f t="shared" si="9"/>
        <v>1.7297778333333333E-2</v>
      </c>
      <c r="R26" s="29">
        <f t="shared" si="10"/>
        <v>4.1575971944444449E-2</v>
      </c>
    </row>
    <row r="27" spans="1:18" s="31" customFormat="1" x14ac:dyDescent="0.25">
      <c r="A27" s="28">
        <v>0.75</v>
      </c>
      <c r="B27" s="28">
        <v>9000</v>
      </c>
      <c r="C27" s="29">
        <v>1000</v>
      </c>
      <c r="D27" s="29" t="str">
        <f t="shared" si="13"/>
        <v>00:07:46.553.000999999989</v>
      </c>
      <c r="E27" s="29" t="str">
        <f t="shared" si="11"/>
        <v>00:08:12.312.231000000029</v>
      </c>
      <c r="F27" s="30" t="str">
        <f t="shared" si="1"/>
        <v>00:22:16.142.799000000115</v>
      </c>
      <c r="G27" s="29">
        <v>466553.00099999999</v>
      </c>
      <c r="H27" s="29">
        <v>492312.23100000003</v>
      </c>
      <c r="I27" s="29">
        <v>1336142.7990000001</v>
      </c>
      <c r="J27" s="29">
        <f t="shared" si="2"/>
        <v>466.55300099999999</v>
      </c>
      <c r="K27" s="29">
        <f t="shared" si="3"/>
        <v>492.31223100000005</v>
      </c>
      <c r="L27" s="29">
        <f t="shared" si="4"/>
        <v>1336.1427990000002</v>
      </c>
      <c r="M27" s="29">
        <f t="shared" si="5"/>
        <v>7.77588335</v>
      </c>
      <c r="N27" s="29">
        <f t="shared" si="6"/>
        <v>8.2052038500000002</v>
      </c>
      <c r="O27" s="29">
        <f t="shared" si="7"/>
        <v>22.269046650000003</v>
      </c>
      <c r="P27" s="29">
        <f t="shared" si="8"/>
        <v>0.12959805583333334</v>
      </c>
      <c r="Q27" s="29">
        <f t="shared" si="9"/>
        <v>0.13675339750000001</v>
      </c>
      <c r="R27" s="29">
        <f t="shared" si="10"/>
        <v>0.37115077750000008</v>
      </c>
    </row>
    <row r="28" spans="1:18" s="31" customFormat="1" x14ac:dyDescent="0.25">
      <c r="A28" s="28">
        <v>0.75</v>
      </c>
      <c r="B28" s="28">
        <v>9000</v>
      </c>
      <c r="C28" s="29">
        <v>5000</v>
      </c>
      <c r="D28" s="29" t="str">
        <f t="shared" si="13"/>
        <v>00:37:18.922.001000000163</v>
      </c>
      <c r="E28" s="29" t="str">
        <f t="shared" si="11"/>
        <v>00:39:50.400.4580000001</v>
      </c>
      <c r="F28" s="35" t="str">
        <f t="shared" si="1"/>
        <v>01:44:49.754.96045734547</v>
      </c>
      <c r="G28" s="29">
        <v>2238922.0010000002</v>
      </c>
      <c r="H28" s="29">
        <v>2390400.4580000001</v>
      </c>
      <c r="I28" s="35">
        <f>Python_CPU_Forecast!C20</f>
        <v>6289754.9604573455</v>
      </c>
      <c r="J28" s="29">
        <f t="shared" si="2"/>
        <v>2238.9220010000004</v>
      </c>
      <c r="K28" s="29">
        <f t="shared" si="3"/>
        <v>2390.4004580000001</v>
      </c>
      <c r="L28" s="29">
        <f t="shared" si="4"/>
        <v>6289.7549604573451</v>
      </c>
      <c r="M28" s="29">
        <f t="shared" si="5"/>
        <v>37.315366683333338</v>
      </c>
      <c r="N28" s="29">
        <f t="shared" si="6"/>
        <v>39.840007633333336</v>
      </c>
      <c r="O28" s="29">
        <f t="shared" si="7"/>
        <v>104.82924934095576</v>
      </c>
      <c r="P28" s="29">
        <f t="shared" si="8"/>
        <v>0.62192277805555563</v>
      </c>
      <c r="Q28" s="29">
        <f t="shared" si="9"/>
        <v>0.66400012722222224</v>
      </c>
      <c r="R28" s="29">
        <f t="shared" si="10"/>
        <v>1.747154155682596</v>
      </c>
    </row>
    <row r="29" spans="1:18" s="31" customFormat="1" x14ac:dyDescent="0.25">
      <c r="A29" s="28">
        <v>0.75</v>
      </c>
      <c r="B29" s="28">
        <v>9000</v>
      </c>
      <c r="C29" s="29">
        <v>10000</v>
      </c>
      <c r="D29" s="29" t="str">
        <f t="shared" si="13"/>
        <v>01:14:13.836.498999999836</v>
      </c>
      <c r="E29" s="29" t="str">
        <f t="shared" si="11"/>
        <v>01:18:59.541.650999999605</v>
      </c>
      <c r="F29" s="35" t="str">
        <f t="shared" si="1"/>
        <v>03:27:39.166.460005385801</v>
      </c>
      <c r="G29" s="29">
        <v>4453836.4989999998</v>
      </c>
      <c r="H29" s="29">
        <v>4739541.6509999996</v>
      </c>
      <c r="I29" s="35">
        <f>Python_CPU_Forecast!C21</f>
        <v>12459166.460005386</v>
      </c>
      <c r="J29" s="29">
        <f t="shared" si="2"/>
        <v>4453.836499</v>
      </c>
      <c r="K29" s="29">
        <f t="shared" si="3"/>
        <v>4739.5416509999995</v>
      </c>
      <c r="L29" s="29">
        <f t="shared" si="4"/>
        <v>12459.166460005386</v>
      </c>
      <c r="M29" s="29">
        <f t="shared" si="5"/>
        <v>74.230608316666661</v>
      </c>
      <c r="N29" s="29">
        <f t="shared" si="6"/>
        <v>78.992360849999997</v>
      </c>
      <c r="O29" s="29">
        <f t="shared" si="7"/>
        <v>207.65277433342311</v>
      </c>
      <c r="P29" s="29">
        <f t="shared" si="8"/>
        <v>1.2371768052777776</v>
      </c>
      <c r="Q29" s="29">
        <f t="shared" si="9"/>
        <v>1.3165393475</v>
      </c>
      <c r="R29" s="29">
        <f t="shared" si="10"/>
        <v>3.4608795722237184</v>
      </c>
    </row>
    <row r="30" spans="1:18" x14ac:dyDescent="0.25">
      <c r="D30" s="26" t="str">
        <f>CONCATENATE(TEXT(INT(F34/1000)/86400,"hh:mm:ss"),".",F34-(INT(F34/1000)*1000))</f>
        <v>13:59:03.336.902000002562</v>
      </c>
      <c r="G30">
        <f>SUM(G3:G29)</f>
        <v>21620921.516000003</v>
      </c>
      <c r="H30">
        <f>SUM(H3:H29)</f>
        <v>23754036.93</v>
      </c>
      <c r="I30">
        <f>SUM(I3:I9,I12:I18,I21:I27)</f>
        <v>4968378.4560000002</v>
      </c>
      <c r="L30" s="37">
        <f t="shared" si="4"/>
        <v>4968.3784560000004</v>
      </c>
      <c r="O30" s="37">
        <f t="shared" si="7"/>
        <v>82.806307600000011</v>
      </c>
      <c r="R30" s="37">
        <f t="shared" si="10"/>
        <v>1.3801051266666668</v>
      </c>
    </row>
    <row r="34" spans="6:6" x14ac:dyDescent="0.25">
      <c r="F34">
        <f>SUM(G30:I30)</f>
        <v>50343336.902000003</v>
      </c>
    </row>
  </sheetData>
  <autoFilter ref="A2:R29" xr:uid="{E5E0E511-92CC-40CB-94F8-9384B28218E4}"/>
  <mergeCells count="6">
    <mergeCell ref="A1:C1"/>
    <mergeCell ref="P1:R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5241-FD28-4E9C-AC89-99212D6FD0E4}">
  <dimension ref="A1:C21"/>
  <sheetViews>
    <sheetView workbookViewId="0">
      <selection activeCell="C13" sqref="C13"/>
    </sheetView>
  </sheetViews>
  <sheetFormatPr defaultRowHeight="15" x14ac:dyDescent="0.25"/>
  <cols>
    <col min="1" max="1" width="5.5703125" bestFit="1" customWidth="1"/>
    <col min="2" max="2" width="9.5703125" bestFit="1" customWidth="1"/>
    <col min="3" max="3" width="15.85546875" bestFit="1" customWidth="1"/>
    <col min="4" max="4" width="5.5703125" bestFit="1" customWidth="1"/>
    <col min="5" max="5" width="9.5703125" bestFit="1" customWidth="1"/>
    <col min="6" max="6" width="15.85546875" bestFit="1" customWidth="1"/>
    <col min="7" max="7" width="5.5703125" bestFit="1" customWidth="1"/>
    <col min="8" max="8" width="9.5703125" bestFit="1" customWidth="1"/>
    <col min="9" max="9" width="15.85546875" bestFit="1" customWidth="1"/>
  </cols>
  <sheetData>
    <row r="1" spans="1:3" x14ac:dyDescent="0.25">
      <c r="A1" s="17" t="s">
        <v>16</v>
      </c>
      <c r="B1" s="17" t="s">
        <v>3</v>
      </c>
      <c r="C1" s="17" t="s">
        <v>19</v>
      </c>
    </row>
    <row r="2" spans="1:3" x14ac:dyDescent="0.25">
      <c r="A2" s="48">
        <v>0.25</v>
      </c>
      <c r="B2" s="17">
        <v>250</v>
      </c>
      <c r="C2" s="17">
        <v>365669.973</v>
      </c>
    </row>
    <row r="3" spans="1:3" x14ac:dyDescent="0.25">
      <c r="A3" s="48"/>
      <c r="B3" s="17">
        <v>500</v>
      </c>
      <c r="C3" s="17">
        <v>714414.96799999999</v>
      </c>
    </row>
    <row r="4" spans="1:3" x14ac:dyDescent="0.25">
      <c r="A4" s="48"/>
      <c r="B4" s="17">
        <v>750</v>
      </c>
      <c r="C4" s="17">
        <v>1031303.942</v>
      </c>
    </row>
    <row r="5" spans="1:3" x14ac:dyDescent="0.25">
      <c r="A5" s="48"/>
      <c r="B5" s="17">
        <v>1000</v>
      </c>
      <c r="C5" s="17">
        <v>1373184.29</v>
      </c>
    </row>
    <row r="6" spans="1:3" x14ac:dyDescent="0.25">
      <c r="A6" s="48"/>
      <c r="B6" s="17">
        <v>5000</v>
      </c>
      <c r="C6" s="17">
        <f>Python_CPU_Forecast_9000_025!C21</f>
        <v>6733867.8736412991</v>
      </c>
    </row>
    <row r="7" spans="1:3" x14ac:dyDescent="0.25">
      <c r="A7" s="48"/>
      <c r="B7" s="17">
        <v>10000</v>
      </c>
      <c r="C7" s="17">
        <f>Python_CPU_Forecast_9000_025!C41</f>
        <v>13437106.984215602</v>
      </c>
    </row>
    <row r="8" spans="1:3" x14ac:dyDescent="0.25">
      <c r="A8" s="17" t="s">
        <v>16</v>
      </c>
      <c r="B8" s="17" t="s">
        <v>3</v>
      </c>
      <c r="C8" s="17" t="s">
        <v>19</v>
      </c>
    </row>
    <row r="9" spans="1:3" x14ac:dyDescent="0.25">
      <c r="A9" s="48">
        <v>0.5</v>
      </c>
      <c r="B9" s="17">
        <v>250</v>
      </c>
      <c r="C9" s="17">
        <v>434918.99900000001</v>
      </c>
    </row>
    <row r="10" spans="1:3" x14ac:dyDescent="0.25">
      <c r="A10" s="48"/>
      <c r="B10" s="17">
        <v>500</v>
      </c>
      <c r="C10" s="17">
        <v>883744.46200000006</v>
      </c>
    </row>
    <row r="11" spans="1:3" x14ac:dyDescent="0.25">
      <c r="A11" s="48"/>
      <c r="B11" s="17">
        <v>750</v>
      </c>
      <c r="C11" s="17">
        <v>1453289.4180000001</v>
      </c>
    </row>
    <row r="12" spans="1:3" x14ac:dyDescent="0.25">
      <c r="A12" s="48"/>
      <c r="B12" s="17">
        <v>1000</v>
      </c>
      <c r="C12" s="36">
        <v>1495025.7709999999</v>
      </c>
    </row>
    <row r="13" spans="1:3" x14ac:dyDescent="0.25">
      <c r="A13" s="48"/>
      <c r="B13" s="17">
        <v>5000</v>
      </c>
      <c r="C13" s="17">
        <f>Python_CPU_Forecast_9000_050!C21</f>
        <v>7417519.7129198099</v>
      </c>
    </row>
    <row r="14" spans="1:3" x14ac:dyDescent="0.25">
      <c r="A14" s="48"/>
      <c r="B14" s="17">
        <v>10000</v>
      </c>
      <c r="C14" s="17">
        <f>Python_CPU_Forecast_9000_050!C41</f>
        <v>14731106.819471136</v>
      </c>
    </row>
    <row r="15" spans="1:3" x14ac:dyDescent="0.25">
      <c r="A15" s="17" t="s">
        <v>16</v>
      </c>
      <c r="B15" s="17" t="s">
        <v>3</v>
      </c>
      <c r="C15" s="17" t="s">
        <v>19</v>
      </c>
    </row>
    <row r="16" spans="1:3" x14ac:dyDescent="0.25">
      <c r="A16" s="48">
        <v>0.75</v>
      </c>
      <c r="B16" s="17">
        <v>250</v>
      </c>
      <c r="C16" s="17">
        <v>398557.451</v>
      </c>
    </row>
    <row r="17" spans="1:3" x14ac:dyDescent="0.25">
      <c r="A17" s="48"/>
      <c r="B17" s="17">
        <v>500</v>
      </c>
      <c r="C17" s="17">
        <v>796757.78700000001</v>
      </c>
    </row>
    <row r="18" spans="1:3" x14ac:dyDescent="0.25">
      <c r="A18" s="48"/>
      <c r="B18" s="17">
        <v>750</v>
      </c>
      <c r="C18" s="17">
        <v>1093610.3389999999</v>
      </c>
    </row>
    <row r="19" spans="1:3" x14ac:dyDescent="0.25">
      <c r="A19" s="48"/>
      <c r="B19" s="17">
        <v>1000</v>
      </c>
      <c r="C19" s="17">
        <v>1336142.7990000001</v>
      </c>
    </row>
    <row r="20" spans="1:3" x14ac:dyDescent="0.25">
      <c r="A20" s="48"/>
      <c r="B20" s="17">
        <v>5000</v>
      </c>
      <c r="C20" s="17">
        <f>Python_CPU_Forecast_9000_075!C21</f>
        <v>6289754.9604573455</v>
      </c>
    </row>
    <row r="21" spans="1:3" x14ac:dyDescent="0.25">
      <c r="A21" s="48"/>
      <c r="B21" s="17">
        <v>10000</v>
      </c>
      <c r="C21" s="17">
        <f>Python_CPU_Forecast_9000_075!C41</f>
        <v>12459166.460005386</v>
      </c>
    </row>
  </sheetData>
  <mergeCells count="3">
    <mergeCell ref="A2:A7"/>
    <mergeCell ref="A9:A14"/>
    <mergeCell ref="A16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78B2-297B-4A9F-9841-3EA2A2C14271}">
  <dimension ref="A1:E41"/>
  <sheetViews>
    <sheetView zoomScale="85" zoomScaleNormal="85" workbookViewId="0"/>
  </sheetViews>
  <sheetFormatPr defaultRowHeight="15" x14ac:dyDescent="0.25"/>
  <cols>
    <col min="1" max="1" width="11.7109375" customWidth="1"/>
    <col min="2" max="2" width="17.85546875" customWidth="1"/>
    <col min="3" max="3" width="26.7109375" customWidth="1"/>
    <col min="4" max="4" width="41.42578125" customWidth="1"/>
    <col min="5" max="5" width="41.5703125" customWidth="1"/>
  </cols>
  <sheetData>
    <row r="1" spans="1:5" x14ac:dyDescent="0.25">
      <c r="A1" t="s">
        <v>3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250</v>
      </c>
      <c r="B2">
        <v>365669.973</v>
      </c>
    </row>
    <row r="3" spans="1:5" x14ac:dyDescent="0.25">
      <c r="A3">
        <v>500</v>
      </c>
      <c r="B3">
        <v>714414.96799999999</v>
      </c>
    </row>
    <row r="4" spans="1:5" x14ac:dyDescent="0.25">
      <c r="A4">
        <v>750</v>
      </c>
      <c r="B4">
        <v>1031303.942</v>
      </c>
    </row>
    <row r="5" spans="1:5" x14ac:dyDescent="0.25">
      <c r="A5">
        <v>1000</v>
      </c>
      <c r="B5">
        <v>1373184.29</v>
      </c>
      <c r="C5">
        <v>1373184.29</v>
      </c>
      <c r="D5">
        <v>1373184.29</v>
      </c>
      <c r="E5">
        <v>1373184.29</v>
      </c>
    </row>
    <row r="6" spans="1:5" hidden="1" x14ac:dyDescent="0.25">
      <c r="A6">
        <v>1250</v>
      </c>
      <c r="C6">
        <f t="shared" ref="C6:C41" si="0">_xlfn.FORECAST.ETS(A6,$B$2:$B$5,$A$2:$A$5,1,1)</f>
        <v>1706438.5407105717</v>
      </c>
      <c r="D6" s="15">
        <f t="shared" ref="D6:D41" si="1">C6-_xlfn.FORECAST.ETS.CONFINT(A6,$B$2:$B$5,$A$2:$A$5,0.8,1,1)</f>
        <v>1696311.900912524</v>
      </c>
      <c r="E6" s="15">
        <f t="shared" ref="E6:E41" si="2">C6+_xlfn.FORECAST.ETS.CONFINT(A6,$B$2:$B$5,$A$2:$A$5,0.8,1,1)</f>
        <v>1716565.1805086194</v>
      </c>
    </row>
    <row r="7" spans="1:5" hidden="1" x14ac:dyDescent="0.25">
      <c r="A7">
        <v>1500</v>
      </c>
      <c r="C7">
        <f t="shared" si="0"/>
        <v>2041600.4962392868</v>
      </c>
      <c r="D7" s="15">
        <f t="shared" si="1"/>
        <v>2031275.2906743225</v>
      </c>
      <c r="E7" s="15">
        <f t="shared" si="2"/>
        <v>2051925.7018042512</v>
      </c>
    </row>
    <row r="8" spans="1:5" hidden="1" x14ac:dyDescent="0.25">
      <c r="A8">
        <v>1750</v>
      </c>
      <c r="C8">
        <f t="shared" si="0"/>
        <v>2376762.451768002</v>
      </c>
      <c r="D8" s="15">
        <f t="shared" si="1"/>
        <v>2366005.2859434118</v>
      </c>
      <c r="E8" s="15">
        <f t="shared" si="2"/>
        <v>2387519.6175925923</v>
      </c>
    </row>
    <row r="9" spans="1:5" hidden="1" x14ac:dyDescent="0.25">
      <c r="A9">
        <v>2000</v>
      </c>
      <c r="C9">
        <f t="shared" si="0"/>
        <v>2711924.4072967172</v>
      </c>
      <c r="D9" s="15">
        <f t="shared" si="1"/>
        <v>2700440.538798145</v>
      </c>
      <c r="E9" s="15">
        <f t="shared" si="2"/>
        <v>2723408.2757952893</v>
      </c>
    </row>
    <row r="10" spans="1:5" hidden="1" x14ac:dyDescent="0.25">
      <c r="A10">
        <v>2250</v>
      </c>
      <c r="C10">
        <f t="shared" si="0"/>
        <v>3047086.3628254323</v>
      </c>
      <c r="D10" s="15">
        <f t="shared" si="1"/>
        <v>3034552.0942173605</v>
      </c>
      <c r="E10" s="15">
        <f t="shared" si="2"/>
        <v>3059620.6314335042</v>
      </c>
    </row>
    <row r="11" spans="1:5" hidden="1" x14ac:dyDescent="0.25">
      <c r="A11">
        <v>2500</v>
      </c>
      <c r="C11">
        <f t="shared" si="0"/>
        <v>3382248.3183541475</v>
      </c>
      <c r="D11" s="15">
        <f t="shared" si="1"/>
        <v>3368341.0274477806</v>
      </c>
      <c r="E11" s="15">
        <f t="shared" si="2"/>
        <v>3396155.6092605144</v>
      </c>
    </row>
    <row r="12" spans="1:5" hidden="1" x14ac:dyDescent="0.25">
      <c r="A12">
        <v>2750</v>
      </c>
      <c r="C12">
        <f t="shared" si="0"/>
        <v>3717410.2738828626</v>
      </c>
      <c r="D12" s="15">
        <f t="shared" si="1"/>
        <v>3701828.1061782781</v>
      </c>
      <c r="E12" s="15">
        <f t="shared" si="2"/>
        <v>3732992.4415874472</v>
      </c>
    </row>
    <row r="13" spans="1:5" hidden="1" x14ac:dyDescent="0.25">
      <c r="A13">
        <v>3000</v>
      </c>
      <c r="C13">
        <f t="shared" si="0"/>
        <v>4052572.2294115778</v>
      </c>
      <c r="D13" s="15">
        <f t="shared" si="1"/>
        <v>4035042.4923389931</v>
      </c>
      <c r="E13" s="15">
        <f t="shared" si="2"/>
        <v>4070101.9664841625</v>
      </c>
    </row>
    <row r="14" spans="1:5" hidden="1" x14ac:dyDescent="0.25">
      <c r="A14">
        <v>3250</v>
      </c>
      <c r="C14">
        <f t="shared" si="0"/>
        <v>4387734.1849402934</v>
      </c>
      <c r="D14" s="15">
        <f t="shared" si="1"/>
        <v>4368013.9897847939</v>
      </c>
      <c r="E14" s="15">
        <f t="shared" si="2"/>
        <v>4407454.3800957929</v>
      </c>
    </row>
    <row r="15" spans="1:5" hidden="1" x14ac:dyDescent="0.25">
      <c r="A15">
        <v>3500</v>
      </c>
      <c r="C15">
        <f t="shared" si="0"/>
        <v>4722896.1404690081</v>
      </c>
      <c r="D15" s="15">
        <f t="shared" si="1"/>
        <v>4700769.2934721783</v>
      </c>
      <c r="E15" s="15">
        <f t="shared" si="2"/>
        <v>4745022.987465838</v>
      </c>
    </row>
    <row r="16" spans="1:5" hidden="1" x14ac:dyDescent="0.25">
      <c r="A16">
        <v>3750</v>
      </c>
      <c r="C16">
        <f t="shared" si="0"/>
        <v>5058058.0959977228</v>
      </c>
      <c r="D16" s="15">
        <f t="shared" si="1"/>
        <v>5033330.8715837179</v>
      </c>
      <c r="E16" s="15">
        <f t="shared" si="2"/>
        <v>5082785.3204117278</v>
      </c>
    </row>
    <row r="17" spans="1:5" hidden="1" x14ac:dyDescent="0.25">
      <c r="A17">
        <v>4000</v>
      </c>
      <c r="C17">
        <f t="shared" si="0"/>
        <v>5393220.0515264384</v>
      </c>
      <c r="D17" s="15">
        <f t="shared" si="1"/>
        <v>5365717.1231949758</v>
      </c>
      <c r="E17" s="15">
        <f t="shared" si="2"/>
        <v>5420722.9798579011</v>
      </c>
    </row>
    <row r="18" spans="1:5" hidden="1" x14ac:dyDescent="0.25">
      <c r="A18">
        <v>4250</v>
      </c>
      <c r="C18">
        <f t="shared" si="0"/>
        <v>5728382.0070551541</v>
      </c>
      <c r="D18" s="15">
        <f t="shared" si="1"/>
        <v>5697942.9886903595</v>
      </c>
      <c r="E18" s="15">
        <f t="shared" si="2"/>
        <v>5758821.0254199486</v>
      </c>
    </row>
    <row r="19" spans="1:5" hidden="1" x14ac:dyDescent="0.25">
      <c r="A19">
        <v>4500</v>
      </c>
      <c r="C19">
        <f t="shared" si="0"/>
        <v>6063543.9625838688</v>
      </c>
      <c r="D19" s="15">
        <f t="shared" si="1"/>
        <v>6030020.6258454565</v>
      </c>
      <c r="E19" s="15">
        <f t="shared" si="2"/>
        <v>6097067.299322281</v>
      </c>
    </row>
    <row r="20" spans="1:5" hidden="1" x14ac:dyDescent="0.25">
      <c r="A20">
        <v>4750</v>
      </c>
      <c r="C20">
        <f t="shared" si="0"/>
        <v>6398705.9181125835</v>
      </c>
      <c r="D20" s="15">
        <f t="shared" si="1"/>
        <v>6361960.0063639842</v>
      </c>
      <c r="E20" s="15">
        <f t="shared" si="2"/>
        <v>6435451.8298611827</v>
      </c>
    </row>
    <row r="21" spans="1:5" x14ac:dyDescent="0.25">
      <c r="A21">
        <v>5000</v>
      </c>
      <c r="C21">
        <f t="shared" si="0"/>
        <v>6733867.8736412991</v>
      </c>
      <c r="D21" s="15">
        <f t="shared" si="1"/>
        <v>6693769.3976886515</v>
      </c>
      <c r="E21" s="15">
        <f t="shared" si="2"/>
        <v>6773966.3495939467</v>
      </c>
    </row>
    <row r="22" spans="1:5" hidden="1" x14ac:dyDescent="0.25">
      <c r="A22">
        <v>5250</v>
      </c>
      <c r="C22">
        <f t="shared" si="0"/>
        <v>7069029.8291700147</v>
      </c>
      <c r="D22" s="15">
        <f t="shared" si="1"/>
        <v>7025455.7371108457</v>
      </c>
      <c r="E22" s="15">
        <f t="shared" si="2"/>
        <v>7112603.9212291837</v>
      </c>
    </row>
    <row r="23" spans="1:5" hidden="1" x14ac:dyDescent="0.25">
      <c r="A23">
        <v>5500</v>
      </c>
      <c r="C23">
        <f t="shared" si="0"/>
        <v>7404191.7846987294</v>
      </c>
      <c r="D23" s="15">
        <f t="shared" si="1"/>
        <v>7357024.917433247</v>
      </c>
      <c r="E23" s="15">
        <f t="shared" si="2"/>
        <v>7451358.6519642118</v>
      </c>
    </row>
    <row r="24" spans="1:5" hidden="1" x14ac:dyDescent="0.25">
      <c r="A24">
        <v>5750</v>
      </c>
      <c r="C24">
        <f t="shared" si="0"/>
        <v>7739353.7402274441</v>
      </c>
      <c r="D24" s="15">
        <f t="shared" si="1"/>
        <v>7688482.0040418431</v>
      </c>
      <c r="E24" s="15">
        <f t="shared" si="2"/>
        <v>7790225.4764130451</v>
      </c>
    </row>
    <row r="25" spans="1:5" hidden="1" x14ac:dyDescent="0.25">
      <c r="A25">
        <v>6000</v>
      </c>
      <c r="C25">
        <f t="shared" si="0"/>
        <v>8074515.6957561597</v>
      </c>
      <c r="D25" s="15">
        <f t="shared" si="1"/>
        <v>8019831.400152117</v>
      </c>
      <c r="E25" s="15">
        <f t="shared" si="2"/>
        <v>8129199.9913602024</v>
      </c>
    </row>
    <row r="26" spans="1:5" hidden="1" x14ac:dyDescent="0.25">
      <c r="A26">
        <v>6250</v>
      </c>
      <c r="C26">
        <f t="shared" si="0"/>
        <v>8409677.6512848753</v>
      </c>
      <c r="D26" s="15">
        <f t="shared" si="1"/>
        <v>8351076.9733076133</v>
      </c>
      <c r="E26" s="15">
        <f t="shared" si="2"/>
        <v>8468278.3292621374</v>
      </c>
    </row>
    <row r="27" spans="1:5" hidden="1" x14ac:dyDescent="0.25">
      <c r="A27">
        <v>6500</v>
      </c>
      <c r="C27">
        <f t="shared" si="0"/>
        <v>8744839.606813591</v>
      </c>
      <c r="D27" s="15">
        <f t="shared" si="1"/>
        <v>8682222.1529702172</v>
      </c>
      <c r="E27" s="15">
        <f t="shared" si="2"/>
        <v>8807457.0606569648</v>
      </c>
    </row>
    <row r="28" spans="1:5" hidden="1" x14ac:dyDescent="0.25">
      <c r="A28">
        <v>6750</v>
      </c>
      <c r="C28">
        <f t="shared" si="0"/>
        <v>9080001.5623423047</v>
      </c>
      <c r="D28" s="15">
        <f t="shared" si="1"/>
        <v>9013270.006484203</v>
      </c>
      <c r="E28" s="15">
        <f t="shared" si="2"/>
        <v>9146733.1182004064</v>
      </c>
    </row>
    <row r="29" spans="1:5" hidden="1" x14ac:dyDescent="0.25">
      <c r="A29">
        <v>7000</v>
      </c>
      <c r="C29">
        <f t="shared" si="0"/>
        <v>9415163.5178710204</v>
      </c>
      <c r="D29" s="15">
        <f t="shared" si="1"/>
        <v>9344223.2987715621</v>
      </c>
      <c r="E29" s="15">
        <f t="shared" si="2"/>
        <v>9486103.7369704787</v>
      </c>
    </row>
    <row r="30" spans="1:5" hidden="1" x14ac:dyDescent="0.25">
      <c r="A30">
        <v>7250</v>
      </c>
      <c r="C30">
        <f t="shared" si="0"/>
        <v>9750325.473399736</v>
      </c>
      <c r="D30" s="15">
        <f t="shared" si="1"/>
        <v>9675084.5397002418</v>
      </c>
      <c r="E30" s="15">
        <f t="shared" si="2"/>
        <v>9825566.4070992302</v>
      </c>
    </row>
    <row r="31" spans="1:5" hidden="1" x14ac:dyDescent="0.25">
      <c r="A31">
        <v>7500</v>
      </c>
      <c r="C31">
        <f t="shared" si="0"/>
        <v>10085487.428928452</v>
      </c>
      <c r="D31" s="15">
        <f t="shared" si="1"/>
        <v>10005856.022035463</v>
      </c>
      <c r="E31" s="15">
        <f t="shared" si="2"/>
        <v>10165118.83582144</v>
      </c>
    </row>
    <row r="32" spans="1:5" hidden="1" x14ac:dyDescent="0.25">
      <c r="A32">
        <v>7750</v>
      </c>
      <c r="C32">
        <f t="shared" si="0"/>
        <v>10420649.384457165</v>
      </c>
      <c r="D32" s="15">
        <f t="shared" si="1"/>
        <v>10336539.852134898</v>
      </c>
      <c r="E32" s="15">
        <f t="shared" si="2"/>
        <v>10504758.916779432</v>
      </c>
    </row>
    <row r="33" spans="1:5" hidden="1" x14ac:dyDescent="0.25">
      <c r="A33">
        <v>8000</v>
      </c>
      <c r="C33">
        <f t="shared" si="0"/>
        <v>10755811.339985881</v>
      </c>
      <c r="D33" s="15">
        <f t="shared" si="1"/>
        <v>10667137.975003215</v>
      </c>
      <c r="E33" s="15">
        <f t="shared" si="2"/>
        <v>10844484.704968547</v>
      </c>
    </row>
    <row r="34" spans="1:5" hidden="1" x14ac:dyDescent="0.25">
      <c r="A34">
        <v>8250</v>
      </c>
      <c r="C34">
        <f t="shared" si="0"/>
        <v>11090973.295514597</v>
      </c>
      <c r="D34" s="15">
        <f t="shared" si="1"/>
        <v>10997652.194922987</v>
      </c>
      <c r="E34" s="15">
        <f t="shared" si="2"/>
        <v>11184294.396106206</v>
      </c>
    </row>
    <row r="35" spans="1:5" hidden="1" x14ac:dyDescent="0.25">
      <c r="A35">
        <v>8500</v>
      </c>
      <c r="C35">
        <f t="shared" si="0"/>
        <v>11426135.25104331</v>
      </c>
      <c r="D35" s="15">
        <f t="shared" si="1"/>
        <v>11328084.192586267</v>
      </c>
      <c r="E35" s="15">
        <f t="shared" si="2"/>
        <v>11524186.309500353</v>
      </c>
    </row>
    <row r="36" spans="1:5" hidden="1" x14ac:dyDescent="0.25">
      <c r="A36">
        <v>8750</v>
      </c>
      <c r="C36">
        <f t="shared" si="0"/>
        <v>11761297.206572026</v>
      </c>
      <c r="D36" s="15">
        <f t="shared" si="1"/>
        <v>11658435.539434372</v>
      </c>
      <c r="E36" s="15">
        <f t="shared" si="2"/>
        <v>11864158.873709681</v>
      </c>
    </row>
    <row r="37" spans="1:5" hidden="1" x14ac:dyDescent="0.25">
      <c r="A37">
        <v>9000</v>
      </c>
      <c r="C37">
        <f t="shared" si="0"/>
        <v>12096459.162100742</v>
      </c>
      <c r="D37" s="15">
        <f t="shared" si="1"/>
        <v>11988707.709752114</v>
      </c>
      <c r="E37" s="15">
        <f t="shared" si="2"/>
        <v>12204210.614449369</v>
      </c>
    </row>
    <row r="38" spans="1:5" hidden="1" x14ac:dyDescent="0.25">
      <c r="A38">
        <v>9250</v>
      </c>
      <c r="C38">
        <f t="shared" si="0"/>
        <v>12431621.117629457</v>
      </c>
      <c r="D38" s="15">
        <f t="shared" si="1"/>
        <v>12318902.090941478</v>
      </c>
      <c r="E38" s="15">
        <f t="shared" si="2"/>
        <v>12544340.144317437</v>
      </c>
    </row>
    <row r="39" spans="1:5" hidden="1" x14ac:dyDescent="0.25">
      <c r="A39">
        <v>9500</v>
      </c>
      <c r="C39">
        <f t="shared" si="0"/>
        <v>12766783.073158173</v>
      </c>
      <c r="D39" s="15">
        <f t="shared" si="1"/>
        <v>12649019.992308041</v>
      </c>
      <c r="E39" s="15">
        <f t="shared" si="2"/>
        <v>12884546.154008305</v>
      </c>
    </row>
    <row r="40" spans="1:5" hidden="1" x14ac:dyDescent="0.25">
      <c r="A40">
        <v>9750</v>
      </c>
      <c r="C40">
        <f t="shared" si="0"/>
        <v>13101945.028686887</v>
      </c>
      <c r="D40" s="15">
        <f t="shared" si="1"/>
        <v>12979062.652623586</v>
      </c>
      <c r="E40" s="15">
        <f t="shared" si="2"/>
        <v>13224827.404750187</v>
      </c>
    </row>
    <row r="41" spans="1:5" x14ac:dyDescent="0.25">
      <c r="A41">
        <v>10000</v>
      </c>
      <c r="C41">
        <f t="shared" si="0"/>
        <v>13437106.984215602</v>
      </c>
      <c r="D41" s="15">
        <f t="shared" si="1"/>
        <v>13309031.246674627</v>
      </c>
      <c r="E41" s="15">
        <f t="shared" si="2"/>
        <v>13565182.721756577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F596-B766-4ADB-9919-7F22F3A2E4C2}">
  <dimension ref="A1:E41"/>
  <sheetViews>
    <sheetView workbookViewId="0">
      <selection activeCell="C5" sqref="C5:C41"/>
    </sheetView>
  </sheetViews>
  <sheetFormatPr defaultRowHeight="15" x14ac:dyDescent="0.25"/>
  <cols>
    <col min="1" max="1" width="11.7109375" customWidth="1"/>
    <col min="2" max="2" width="17.85546875" customWidth="1"/>
    <col min="3" max="3" width="26.7109375" customWidth="1"/>
    <col min="4" max="4" width="41.42578125" customWidth="1"/>
    <col min="5" max="5" width="41.5703125" customWidth="1"/>
  </cols>
  <sheetData>
    <row r="1" spans="1:5" x14ac:dyDescent="0.25">
      <c r="A1" t="s">
        <v>3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250</v>
      </c>
      <c r="B2">
        <v>434918.99900000001</v>
      </c>
    </row>
    <row r="3" spans="1:5" x14ac:dyDescent="0.25">
      <c r="A3">
        <v>500</v>
      </c>
      <c r="B3">
        <v>883744.46200000006</v>
      </c>
    </row>
    <row r="4" spans="1:5" x14ac:dyDescent="0.25">
      <c r="A4">
        <v>750</v>
      </c>
      <c r="B4">
        <v>1453289.4180000001</v>
      </c>
    </row>
    <row r="5" spans="1:5" x14ac:dyDescent="0.25">
      <c r="A5">
        <v>1000</v>
      </c>
      <c r="B5">
        <v>1495025.7709999999</v>
      </c>
      <c r="C5">
        <v>1495025.7709999999</v>
      </c>
      <c r="D5" s="15">
        <v>1495025.7709999999</v>
      </c>
      <c r="E5" s="15">
        <v>1495025.7709999999</v>
      </c>
    </row>
    <row r="6" spans="1:5" hidden="1" x14ac:dyDescent="0.25">
      <c r="A6">
        <v>1250</v>
      </c>
      <c r="C6">
        <f t="shared" ref="C6:C41" si="0">_xlfn.FORECAST.ETS(A6,$B$2:$B$5,$A$2:$A$5,1,1)</f>
        <v>1932329.3830063157</v>
      </c>
      <c r="D6" s="15">
        <f t="shared" ref="D6:D41" si="1">C6-_xlfn.FORECAST.ETS.CONFINT(A6,$B$2:$B$5,$A$2:$A$5,0.8,1,1)</f>
        <v>1739680.7286092457</v>
      </c>
      <c r="E6" s="15">
        <f t="shared" ref="E6:E41" si="2">C6+_xlfn.FORECAST.ETS.CONFINT(A6,$B$2:$B$5,$A$2:$A$5,0.8,1,1)</f>
        <v>2124978.0374033856</v>
      </c>
    </row>
    <row r="7" spans="1:5" hidden="1" x14ac:dyDescent="0.25">
      <c r="A7">
        <v>1500</v>
      </c>
      <c r="C7">
        <f t="shared" si="0"/>
        <v>2298008.7383338818</v>
      </c>
      <c r="D7" s="15">
        <f t="shared" si="1"/>
        <v>2103812.6834108247</v>
      </c>
      <c r="E7" s="15">
        <f t="shared" si="2"/>
        <v>2492204.7932569389</v>
      </c>
    </row>
    <row r="8" spans="1:5" hidden="1" x14ac:dyDescent="0.25">
      <c r="A8">
        <v>1750</v>
      </c>
      <c r="C8">
        <f t="shared" si="0"/>
        <v>2663688.0936614485</v>
      </c>
      <c r="D8" s="15">
        <f t="shared" si="1"/>
        <v>2467932.6968063763</v>
      </c>
      <c r="E8" s="15">
        <f t="shared" si="2"/>
        <v>2859443.4905165206</v>
      </c>
    </row>
    <row r="9" spans="1:5" hidden="1" x14ac:dyDescent="0.25">
      <c r="A9">
        <v>2000</v>
      </c>
      <c r="C9">
        <f t="shared" si="0"/>
        <v>3029367.4489890146</v>
      </c>
      <c r="D9" s="15">
        <f t="shared" si="1"/>
        <v>2832040.863809437</v>
      </c>
      <c r="E9" s="15">
        <f t="shared" si="2"/>
        <v>3226694.0341685922</v>
      </c>
    </row>
    <row r="10" spans="1:5" hidden="1" x14ac:dyDescent="0.25">
      <c r="A10">
        <v>2250</v>
      </c>
      <c r="C10">
        <f t="shared" si="0"/>
        <v>3395046.8043165808</v>
      </c>
      <c r="D10" s="15">
        <f t="shared" si="1"/>
        <v>3196137.2785594515</v>
      </c>
      <c r="E10" s="15">
        <f t="shared" si="2"/>
        <v>3593956.3300737101</v>
      </c>
    </row>
    <row r="11" spans="1:5" hidden="1" x14ac:dyDescent="0.25">
      <c r="A11">
        <v>2500</v>
      </c>
      <c r="C11">
        <f t="shared" si="0"/>
        <v>3760726.1596441474</v>
      </c>
      <c r="D11" s="15">
        <f t="shared" si="1"/>
        <v>3560222.0343006179</v>
      </c>
      <c r="E11" s="15">
        <f t="shared" si="2"/>
        <v>3961230.2849876769</v>
      </c>
    </row>
    <row r="12" spans="1:5" hidden="1" x14ac:dyDescent="0.25">
      <c r="A12">
        <v>2750</v>
      </c>
      <c r="C12">
        <f t="shared" si="0"/>
        <v>4126405.5149717135</v>
      </c>
      <c r="D12" s="15">
        <f t="shared" si="1"/>
        <v>3924295.2233629385</v>
      </c>
      <c r="E12" s="15">
        <f t="shared" si="2"/>
        <v>4328515.8065804886</v>
      </c>
    </row>
    <row r="13" spans="1:5" hidden="1" x14ac:dyDescent="0.25">
      <c r="A13">
        <v>3000</v>
      </c>
      <c r="C13">
        <f t="shared" si="0"/>
        <v>4492084.8702992797</v>
      </c>
      <c r="D13" s="15">
        <f t="shared" si="1"/>
        <v>4288356.9371453663</v>
      </c>
      <c r="E13" s="15">
        <f t="shared" si="2"/>
        <v>4695812.803453193</v>
      </c>
    </row>
    <row r="14" spans="1:5" hidden="1" x14ac:dyDescent="0.25">
      <c r="A14">
        <v>3250</v>
      </c>
      <c r="C14">
        <f t="shared" si="0"/>
        <v>4857764.2256268458</v>
      </c>
      <c r="D14" s="15">
        <f t="shared" si="1"/>
        <v>4652407.2661009375</v>
      </c>
      <c r="E14" s="15">
        <f t="shared" si="2"/>
        <v>5063121.1851527542</v>
      </c>
    </row>
    <row r="15" spans="1:5" hidden="1" x14ac:dyDescent="0.25">
      <c r="A15">
        <v>3500</v>
      </c>
      <c r="C15">
        <f t="shared" si="0"/>
        <v>5223443.580954412</v>
      </c>
      <c r="D15" s="15">
        <f t="shared" si="1"/>
        <v>5016446.2997237816</v>
      </c>
      <c r="E15" s="15">
        <f t="shared" si="2"/>
        <v>5430440.8621850424</v>
      </c>
    </row>
    <row r="16" spans="1:5" hidden="1" x14ac:dyDescent="0.25">
      <c r="A16">
        <v>3750</v>
      </c>
      <c r="C16">
        <f t="shared" si="0"/>
        <v>5589122.9362819791</v>
      </c>
      <c r="D16" s="15">
        <f t="shared" si="1"/>
        <v>5380474.1265379135</v>
      </c>
      <c r="E16" s="15">
        <f t="shared" si="2"/>
        <v>5797771.7460260447</v>
      </c>
    </row>
    <row r="17" spans="1:5" hidden="1" x14ac:dyDescent="0.25">
      <c r="A17">
        <v>4000</v>
      </c>
      <c r="C17">
        <f t="shared" si="0"/>
        <v>5954802.2916095452</v>
      </c>
      <c r="D17" s="15">
        <f t="shared" si="1"/>
        <v>5744490.8340877052</v>
      </c>
      <c r="E17" s="15">
        <f t="shared" si="2"/>
        <v>6165113.7491313852</v>
      </c>
    </row>
    <row r="18" spans="1:5" hidden="1" x14ac:dyDescent="0.25">
      <c r="A18">
        <v>4250</v>
      </c>
      <c r="C18">
        <f t="shared" si="0"/>
        <v>6320481.6469371114</v>
      </c>
      <c r="D18" s="15">
        <f t="shared" si="1"/>
        <v>6108496.5089299446</v>
      </c>
      <c r="E18" s="15">
        <f t="shared" si="2"/>
        <v>6532466.7849442782</v>
      </c>
    </row>
    <row r="19" spans="1:5" hidden="1" x14ac:dyDescent="0.25">
      <c r="A19">
        <v>4500</v>
      </c>
      <c r="C19">
        <f t="shared" si="0"/>
        <v>6686161.0022646775</v>
      </c>
      <c r="D19" s="15">
        <f t="shared" si="1"/>
        <v>6472491.2366273887</v>
      </c>
      <c r="E19" s="15">
        <f t="shared" si="2"/>
        <v>6899830.7679019663</v>
      </c>
    </row>
    <row r="20" spans="1:5" hidden="1" x14ac:dyDescent="0.25">
      <c r="A20">
        <v>4750</v>
      </c>
      <c r="C20">
        <f t="shared" si="0"/>
        <v>7051840.3575922437</v>
      </c>
      <c r="D20" s="15">
        <f t="shared" si="1"/>
        <v>6836475.1017437261</v>
      </c>
      <c r="E20" s="15">
        <f t="shared" si="2"/>
        <v>7267205.6134407613</v>
      </c>
    </row>
    <row r="21" spans="1:5" x14ac:dyDescent="0.25">
      <c r="A21">
        <v>5000</v>
      </c>
      <c r="C21">
        <f t="shared" si="0"/>
        <v>7417519.7129198099</v>
      </c>
      <c r="D21" s="15">
        <f t="shared" si="1"/>
        <v>7200448.1878398573</v>
      </c>
      <c r="E21" s="15">
        <f t="shared" si="2"/>
        <v>7634591.2379997624</v>
      </c>
    </row>
    <row r="22" spans="1:5" hidden="1" x14ac:dyDescent="0.25">
      <c r="A22">
        <v>5250</v>
      </c>
      <c r="C22">
        <f t="shared" si="0"/>
        <v>7783199.068247376</v>
      </c>
      <c r="D22" s="15">
        <f t="shared" si="1"/>
        <v>7564410.577471423</v>
      </c>
      <c r="E22" s="15">
        <f t="shared" si="2"/>
        <v>8001987.5590233291</v>
      </c>
    </row>
    <row r="23" spans="1:5" hidden="1" x14ac:dyDescent="0.25">
      <c r="A23">
        <v>5500</v>
      </c>
      <c r="C23">
        <f t="shared" si="0"/>
        <v>8148878.4235749422</v>
      </c>
      <c r="D23" s="15">
        <f t="shared" si="1"/>
        <v>7928362.3521874947</v>
      </c>
      <c r="E23" s="15">
        <f t="shared" si="2"/>
        <v>8369394.4949623896</v>
      </c>
    </row>
    <row r="24" spans="1:5" hidden="1" x14ac:dyDescent="0.25">
      <c r="A24">
        <v>5750</v>
      </c>
      <c r="C24">
        <f t="shared" si="0"/>
        <v>8514557.7789025083</v>
      </c>
      <c r="D24" s="15">
        <f t="shared" si="1"/>
        <v>8292303.5925303549</v>
      </c>
      <c r="E24" s="15">
        <f t="shared" si="2"/>
        <v>8736811.9652746618</v>
      </c>
    </row>
    <row r="25" spans="1:5" hidden="1" x14ac:dyDescent="0.25">
      <c r="A25">
        <v>6000</v>
      </c>
      <c r="C25">
        <f t="shared" si="0"/>
        <v>8880237.1342300735</v>
      </c>
      <c r="D25" s="15">
        <f t="shared" si="1"/>
        <v>8656234.3780362941</v>
      </c>
      <c r="E25" s="15">
        <f t="shared" si="2"/>
        <v>9104239.890423853</v>
      </c>
    </row>
    <row r="26" spans="1:5" hidden="1" x14ac:dyDescent="0.25">
      <c r="A26">
        <v>6250</v>
      </c>
      <c r="C26">
        <f t="shared" si="0"/>
        <v>9245916.4895576425</v>
      </c>
      <c r="D26" s="15">
        <f t="shared" si="1"/>
        <v>9020154.7872373685</v>
      </c>
      <c r="E26" s="15">
        <f t="shared" si="2"/>
        <v>9471678.1918779165</v>
      </c>
    </row>
    <row r="27" spans="1:5" hidden="1" x14ac:dyDescent="0.25">
      <c r="A27">
        <v>6500</v>
      </c>
      <c r="C27">
        <f t="shared" si="0"/>
        <v>9611595.8448852077</v>
      </c>
      <c r="D27" s="15">
        <f t="shared" si="1"/>
        <v>9384064.8976640217</v>
      </c>
      <c r="E27" s="15">
        <f t="shared" si="2"/>
        <v>9839126.7921063937</v>
      </c>
    </row>
    <row r="28" spans="1:5" hidden="1" x14ac:dyDescent="0.25">
      <c r="A28">
        <v>6750</v>
      </c>
      <c r="C28">
        <f t="shared" si="0"/>
        <v>9977275.2002127729</v>
      </c>
      <c r="D28" s="15">
        <f t="shared" si="1"/>
        <v>9747964.7858485654</v>
      </c>
      <c r="E28" s="15">
        <f t="shared" si="2"/>
        <v>10206585.61457698</v>
      </c>
    </row>
    <row r="29" spans="1:5" hidden="1" x14ac:dyDescent="0.25">
      <c r="A29">
        <v>7000</v>
      </c>
      <c r="C29">
        <f t="shared" si="0"/>
        <v>10342954.555540342</v>
      </c>
      <c r="D29" s="15">
        <f t="shared" si="1"/>
        <v>10111854.527329398</v>
      </c>
      <c r="E29" s="15">
        <f t="shared" si="2"/>
        <v>10574054.583751285</v>
      </c>
    </row>
    <row r="30" spans="1:5" hidden="1" x14ac:dyDescent="0.25">
      <c r="A30">
        <v>7250</v>
      </c>
      <c r="C30">
        <f t="shared" si="0"/>
        <v>10708633.910867907</v>
      </c>
      <c r="D30" s="15">
        <f t="shared" si="1"/>
        <v>10475734.196655929</v>
      </c>
      <c r="E30" s="15">
        <f t="shared" si="2"/>
        <v>10941533.625079885</v>
      </c>
    </row>
    <row r="31" spans="1:5" hidden="1" x14ac:dyDescent="0.25">
      <c r="A31">
        <v>7500</v>
      </c>
      <c r="C31">
        <f t="shared" si="0"/>
        <v>11074313.266195472</v>
      </c>
      <c r="D31" s="15">
        <f t="shared" si="1"/>
        <v>10839603.867394188</v>
      </c>
      <c r="E31" s="15">
        <f t="shared" si="2"/>
        <v>11309022.664996756</v>
      </c>
    </row>
    <row r="32" spans="1:5" hidden="1" x14ac:dyDescent="0.25">
      <c r="A32">
        <v>7750</v>
      </c>
      <c r="C32">
        <f t="shared" si="0"/>
        <v>11439992.621523038</v>
      </c>
      <c r="D32" s="15">
        <f t="shared" si="1"/>
        <v>11203463.612133019</v>
      </c>
      <c r="E32" s="15">
        <f t="shared" si="2"/>
        <v>11676521.630913056</v>
      </c>
    </row>
    <row r="33" spans="1:5" hidden="1" x14ac:dyDescent="0.25">
      <c r="A33">
        <v>8000</v>
      </c>
      <c r="C33">
        <f t="shared" si="0"/>
        <v>11805671.976850607</v>
      </c>
      <c r="D33" s="15">
        <f t="shared" si="1"/>
        <v>11567313.502490833</v>
      </c>
      <c r="E33" s="15">
        <f t="shared" si="2"/>
        <v>12044030.45121038</v>
      </c>
    </row>
    <row r="34" spans="1:5" hidden="1" x14ac:dyDescent="0.25">
      <c r="A34">
        <v>8250</v>
      </c>
      <c r="C34">
        <f t="shared" si="0"/>
        <v>12171351.332178172</v>
      </c>
      <c r="D34" s="15">
        <f t="shared" si="1"/>
        <v>11931153.609122861</v>
      </c>
      <c r="E34" s="15">
        <f t="shared" si="2"/>
        <v>12411549.055233482</v>
      </c>
    </row>
    <row r="35" spans="1:5" hidden="1" x14ac:dyDescent="0.25">
      <c r="A35">
        <v>8500</v>
      </c>
      <c r="C35">
        <f t="shared" si="0"/>
        <v>12537030.687505737</v>
      </c>
      <c r="D35" s="15">
        <f t="shared" si="1"/>
        <v>12294984.001728922</v>
      </c>
      <c r="E35" s="15">
        <f t="shared" si="2"/>
        <v>12779077.373282552</v>
      </c>
    </row>
    <row r="36" spans="1:5" hidden="1" x14ac:dyDescent="0.25">
      <c r="A36">
        <v>8750</v>
      </c>
      <c r="C36">
        <f t="shared" si="0"/>
        <v>12902710.042833302</v>
      </c>
      <c r="D36" s="15">
        <f t="shared" si="1"/>
        <v>12658804.749061555</v>
      </c>
      <c r="E36" s="15">
        <f t="shared" si="2"/>
        <v>13146615.33660505</v>
      </c>
    </row>
    <row r="37" spans="1:5" hidden="1" x14ac:dyDescent="0.25">
      <c r="A37">
        <v>9000</v>
      </c>
      <c r="C37">
        <f t="shared" si="0"/>
        <v>13268389.398160871</v>
      </c>
      <c r="D37" s="15">
        <f t="shared" si="1"/>
        <v>13022615.918934595</v>
      </c>
      <c r="E37" s="15">
        <f t="shared" si="2"/>
        <v>13514162.877387147</v>
      </c>
    </row>
    <row r="38" spans="1:5" hidden="1" x14ac:dyDescent="0.25">
      <c r="A38">
        <v>9250</v>
      </c>
      <c r="C38">
        <f t="shared" si="0"/>
        <v>13634068.753488436</v>
      </c>
      <c r="D38" s="15">
        <f t="shared" si="1"/>
        <v>13386417.578232052</v>
      </c>
      <c r="E38" s="15">
        <f t="shared" si="2"/>
        <v>13881719.928744821</v>
      </c>
    </row>
    <row r="39" spans="1:5" hidden="1" x14ac:dyDescent="0.25">
      <c r="A39">
        <v>9500</v>
      </c>
      <c r="C39">
        <f t="shared" si="0"/>
        <v>13999748.108816002</v>
      </c>
      <c r="D39" s="15">
        <f t="shared" si="1"/>
        <v>13750209.792917361</v>
      </c>
      <c r="E39" s="15">
        <f t="shared" si="2"/>
        <v>14249286.424714642</v>
      </c>
    </row>
    <row r="40" spans="1:5" hidden="1" x14ac:dyDescent="0.25">
      <c r="A40">
        <v>9750</v>
      </c>
      <c r="C40">
        <f t="shared" si="0"/>
        <v>14365427.464143571</v>
      </c>
      <c r="D40" s="15">
        <f t="shared" si="1"/>
        <v>14113992.628042884</v>
      </c>
      <c r="E40" s="15">
        <f t="shared" si="2"/>
        <v>14616862.300244257</v>
      </c>
    </row>
    <row r="41" spans="1:5" x14ac:dyDescent="0.25">
      <c r="A41">
        <v>10000</v>
      </c>
      <c r="C41">
        <f t="shared" si="0"/>
        <v>14731106.819471136</v>
      </c>
      <c r="D41" s="15">
        <f t="shared" si="1"/>
        <v>14477766.147759652</v>
      </c>
      <c r="E41" s="15">
        <f t="shared" si="2"/>
        <v>14984447.49118262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7954-4EE5-4C6D-9152-4E8A3489CEC4}">
  <dimension ref="A1:E41"/>
  <sheetViews>
    <sheetView workbookViewId="0">
      <selection sqref="A1:A41"/>
    </sheetView>
  </sheetViews>
  <sheetFormatPr defaultRowHeight="15" x14ac:dyDescent="0.25"/>
  <cols>
    <col min="1" max="1" width="11.7109375" customWidth="1"/>
    <col min="2" max="2" width="17.85546875" customWidth="1"/>
    <col min="3" max="3" width="26.7109375" customWidth="1"/>
    <col min="4" max="4" width="41.42578125" customWidth="1"/>
    <col min="5" max="5" width="41.5703125" customWidth="1"/>
  </cols>
  <sheetData>
    <row r="1" spans="1:5" x14ac:dyDescent="0.25">
      <c r="A1" t="s">
        <v>3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250</v>
      </c>
      <c r="B2">
        <v>398557.451</v>
      </c>
    </row>
    <row r="3" spans="1:5" x14ac:dyDescent="0.25">
      <c r="A3">
        <v>500</v>
      </c>
      <c r="B3">
        <v>796757.78700000001</v>
      </c>
    </row>
    <row r="4" spans="1:5" x14ac:dyDescent="0.25">
      <c r="A4">
        <v>750</v>
      </c>
      <c r="B4">
        <v>1093610.3389999999</v>
      </c>
    </row>
    <row r="5" spans="1:5" x14ac:dyDescent="0.25">
      <c r="A5">
        <v>1000</v>
      </c>
      <c r="B5">
        <v>1336142.7990000001</v>
      </c>
      <c r="C5">
        <v>1336142.7990000001</v>
      </c>
      <c r="D5" s="15">
        <v>1336142.7990000001</v>
      </c>
      <c r="E5" s="15">
        <v>1336142.7990000001</v>
      </c>
    </row>
    <row r="6" spans="1:5" hidden="1" x14ac:dyDescent="0.25">
      <c r="A6">
        <v>1250</v>
      </c>
      <c r="C6">
        <f t="shared" ref="C6:C41" si="0">_xlfn.FORECAST.ETS(A6,$B$2:$B$5,$A$2:$A$5,1,1)</f>
        <v>1662696.3357963169</v>
      </c>
      <c r="D6" s="15">
        <f t="shared" ref="D6:D41" si="1">C6-_xlfn.FORECAST.ETS.CONFINT(A6,$B$2:$B$5,$A$2:$A$5,0.8,1,1)</f>
        <v>1593183.3611742291</v>
      </c>
      <c r="E6" s="15">
        <f t="shared" ref="E6:E41" si="2">C6+_xlfn.FORECAST.ETS.CONFINT(A6,$B$2:$B$5,$A$2:$A$5,0.8,1,1)</f>
        <v>1732209.3104184046</v>
      </c>
    </row>
    <row r="7" spans="1:5" hidden="1" x14ac:dyDescent="0.25">
      <c r="A7">
        <v>1500</v>
      </c>
      <c r="C7">
        <f t="shared" si="0"/>
        <v>1971166.9107737187</v>
      </c>
      <c r="D7" s="15">
        <f t="shared" si="1"/>
        <v>1899497.6854937163</v>
      </c>
      <c r="E7" s="15">
        <f t="shared" si="2"/>
        <v>2042836.1360537212</v>
      </c>
    </row>
    <row r="8" spans="1:5" hidden="1" x14ac:dyDescent="0.25">
      <c r="A8">
        <v>1750</v>
      </c>
      <c r="C8">
        <f t="shared" si="0"/>
        <v>2279637.4857511208</v>
      </c>
      <c r="D8" s="15">
        <f t="shared" si="1"/>
        <v>2205858.5416908958</v>
      </c>
      <c r="E8" s="15">
        <f t="shared" si="2"/>
        <v>2353416.4298113459</v>
      </c>
    </row>
    <row r="9" spans="1:5" hidden="1" x14ac:dyDescent="0.25">
      <c r="A9">
        <v>2000</v>
      </c>
      <c r="C9">
        <f t="shared" si="0"/>
        <v>2588108.0607285229</v>
      </c>
      <c r="D9" s="15">
        <f t="shared" si="1"/>
        <v>2512261.9829911971</v>
      </c>
      <c r="E9" s="15">
        <f t="shared" si="2"/>
        <v>2663954.1384658488</v>
      </c>
    </row>
    <row r="10" spans="1:5" hidden="1" x14ac:dyDescent="0.25">
      <c r="A10">
        <v>2250</v>
      </c>
      <c r="C10">
        <f t="shared" si="0"/>
        <v>2896578.6357059246</v>
      </c>
      <c r="D10" s="15">
        <f t="shared" si="1"/>
        <v>2818704.5560591831</v>
      </c>
      <c r="E10" s="15">
        <f t="shared" si="2"/>
        <v>2974452.7153526661</v>
      </c>
    </row>
    <row r="11" spans="1:5" hidden="1" x14ac:dyDescent="0.25">
      <c r="A11">
        <v>2500</v>
      </c>
      <c r="C11">
        <f t="shared" si="0"/>
        <v>3205049.2106833267</v>
      </c>
      <c r="D11" s="15">
        <f t="shared" si="1"/>
        <v>3125183.2193677435</v>
      </c>
      <c r="E11" s="15">
        <f t="shared" si="2"/>
        <v>3284915.2019989099</v>
      </c>
    </row>
    <row r="12" spans="1:5" hidden="1" x14ac:dyDescent="0.25">
      <c r="A12">
        <v>2750</v>
      </c>
      <c r="C12">
        <f t="shared" si="0"/>
        <v>3513519.7856607283</v>
      </c>
      <c r="D12" s="15">
        <f t="shared" si="1"/>
        <v>3431695.2781081316</v>
      </c>
      <c r="E12" s="15">
        <f t="shared" si="2"/>
        <v>3595344.2932133251</v>
      </c>
    </row>
    <row r="13" spans="1:5" hidden="1" x14ac:dyDescent="0.25">
      <c r="A13">
        <v>3000</v>
      </c>
      <c r="C13">
        <f t="shared" si="0"/>
        <v>3821990.3606381305</v>
      </c>
      <c r="D13" s="15">
        <f t="shared" si="1"/>
        <v>3738238.3317245161</v>
      </c>
      <c r="E13" s="15">
        <f t="shared" si="2"/>
        <v>3905742.3895517448</v>
      </c>
    </row>
    <row r="14" spans="1:5" hidden="1" x14ac:dyDescent="0.25">
      <c r="A14">
        <v>3250</v>
      </c>
      <c r="C14">
        <f t="shared" si="0"/>
        <v>4130460.9356155326</v>
      </c>
      <c r="D14" s="15">
        <f t="shared" si="1"/>
        <v>4044810.2312069065</v>
      </c>
      <c r="E14" s="15">
        <f t="shared" si="2"/>
        <v>4216111.6400241591</v>
      </c>
    </row>
    <row r="15" spans="1:5" hidden="1" x14ac:dyDescent="0.25">
      <c r="A15">
        <v>3500</v>
      </c>
      <c r="C15">
        <f t="shared" si="0"/>
        <v>4438931.5105929337</v>
      </c>
      <c r="D15" s="15">
        <f t="shared" si="1"/>
        <v>4351409.0440144995</v>
      </c>
      <c r="E15" s="15">
        <f t="shared" si="2"/>
        <v>4526453.977171368</v>
      </c>
    </row>
    <row r="16" spans="1:5" hidden="1" x14ac:dyDescent="0.25">
      <c r="A16">
        <v>3750</v>
      </c>
      <c r="C16">
        <f t="shared" si="0"/>
        <v>4747402.0855703363</v>
      </c>
      <c r="D16" s="15">
        <f t="shared" si="1"/>
        <v>4658033.0250287149</v>
      </c>
      <c r="E16" s="15">
        <f t="shared" si="2"/>
        <v>4836771.1461119577</v>
      </c>
    </row>
    <row r="17" spans="1:5" hidden="1" x14ac:dyDescent="0.25">
      <c r="A17">
        <v>4000</v>
      </c>
      <c r="C17">
        <f t="shared" si="0"/>
        <v>5055872.6605477389</v>
      </c>
      <c r="D17" s="15">
        <f t="shared" si="1"/>
        <v>4964680.592317231</v>
      </c>
      <c r="E17" s="15">
        <f t="shared" si="2"/>
        <v>5147064.7287782468</v>
      </c>
    </row>
    <row r="18" spans="1:5" hidden="1" x14ac:dyDescent="0.25">
      <c r="A18">
        <v>4250</v>
      </c>
      <c r="C18">
        <f t="shared" si="0"/>
        <v>5364343.2355251405</v>
      </c>
      <c r="D18" s="15">
        <f t="shared" si="1"/>
        <v>5271350.3067709738</v>
      </c>
      <c r="E18" s="15">
        <f t="shared" si="2"/>
        <v>5457336.1642793072</v>
      </c>
    </row>
    <row r="19" spans="1:5" hidden="1" x14ac:dyDescent="0.25">
      <c r="A19">
        <v>4500</v>
      </c>
      <c r="C19">
        <f t="shared" si="0"/>
        <v>5672813.8105025422</v>
      </c>
      <c r="D19" s="15">
        <f t="shared" si="1"/>
        <v>5578040.8548846096</v>
      </c>
      <c r="E19" s="15">
        <f t="shared" si="2"/>
        <v>5767586.7661204748</v>
      </c>
    </row>
    <row r="20" spans="1:5" hidden="1" x14ac:dyDescent="0.25">
      <c r="A20">
        <v>4750</v>
      </c>
      <c r="C20">
        <f t="shared" si="0"/>
        <v>5981284.3854799438</v>
      </c>
      <c r="D20" s="15">
        <f t="shared" si="1"/>
        <v>5884751.0341079505</v>
      </c>
      <c r="E20" s="15">
        <f t="shared" si="2"/>
        <v>6077817.7368519371</v>
      </c>
    </row>
    <row r="21" spans="1:5" x14ac:dyDescent="0.25">
      <c r="A21">
        <v>5000</v>
      </c>
      <c r="C21">
        <f t="shared" si="0"/>
        <v>6289754.9604573455</v>
      </c>
      <c r="D21" s="15">
        <f t="shared" si="1"/>
        <v>6191479.7403149586</v>
      </c>
      <c r="E21" s="15">
        <f t="shared" si="2"/>
        <v>6388030.1805997323</v>
      </c>
    </row>
    <row r="22" spans="1:5" hidden="1" x14ac:dyDescent="0.25">
      <c r="A22">
        <v>5250</v>
      </c>
      <c r="C22">
        <f t="shared" si="0"/>
        <v>6598225.5354347471</v>
      </c>
      <c r="D22" s="15">
        <f t="shared" si="1"/>
        <v>6498225.9570284169</v>
      </c>
      <c r="E22" s="15">
        <f t="shared" si="2"/>
        <v>6698225.1138410773</v>
      </c>
    </row>
    <row r="23" spans="1:5" hidden="1" x14ac:dyDescent="0.25">
      <c r="A23">
        <v>5500</v>
      </c>
      <c r="C23">
        <f t="shared" si="0"/>
        <v>6906696.1104121506</v>
      </c>
      <c r="D23" s="15">
        <f t="shared" si="1"/>
        <v>6804988.7461092463</v>
      </c>
      <c r="E23" s="15">
        <f t="shared" si="2"/>
        <v>7008403.474715055</v>
      </c>
    </row>
    <row r="24" spans="1:5" hidden="1" x14ac:dyDescent="0.25">
      <c r="A24">
        <v>5750</v>
      </c>
      <c r="C24">
        <f t="shared" si="0"/>
        <v>7215166.6853895523</v>
      </c>
      <c r="D24" s="15">
        <f t="shared" si="1"/>
        <v>7111767.2396746874</v>
      </c>
      <c r="E24" s="15">
        <f t="shared" si="2"/>
        <v>7318566.1311044171</v>
      </c>
    </row>
    <row r="25" spans="1:5" hidden="1" x14ac:dyDescent="0.25">
      <c r="A25">
        <v>6000</v>
      </c>
      <c r="C25">
        <f t="shared" si="0"/>
        <v>7523637.2603669539</v>
      </c>
      <c r="D25" s="15">
        <f t="shared" si="1"/>
        <v>7418560.63305315</v>
      </c>
      <c r="E25" s="15">
        <f t="shared" si="2"/>
        <v>7628713.8876807578</v>
      </c>
    </row>
    <row r="26" spans="1:5" hidden="1" x14ac:dyDescent="0.25">
      <c r="A26">
        <v>6250</v>
      </c>
      <c r="C26">
        <f t="shared" si="0"/>
        <v>7832107.8353443556</v>
      </c>
      <c r="D26" s="15">
        <f t="shared" si="1"/>
        <v>7725368.1786180055</v>
      </c>
      <c r="E26" s="15">
        <f t="shared" si="2"/>
        <v>7938847.4920707056</v>
      </c>
    </row>
    <row r="27" spans="1:5" hidden="1" x14ac:dyDescent="0.25">
      <c r="A27">
        <v>6500</v>
      </c>
      <c r="C27">
        <f t="shared" si="0"/>
        <v>8140578.4103217572</v>
      </c>
      <c r="D27" s="15">
        <f t="shared" si="1"/>
        <v>8032189.1803701892</v>
      </c>
      <c r="E27" s="15">
        <f t="shared" si="2"/>
        <v>8248967.6402733251</v>
      </c>
    </row>
    <row r="28" spans="1:5" hidden="1" x14ac:dyDescent="0.25">
      <c r="A28">
        <v>6750</v>
      </c>
      <c r="C28">
        <f t="shared" si="0"/>
        <v>8449048.9852991588</v>
      </c>
      <c r="D28" s="15">
        <f t="shared" si="1"/>
        <v>8339022.9891616292</v>
      </c>
      <c r="E28" s="15">
        <f t="shared" si="2"/>
        <v>8559074.9814366885</v>
      </c>
    </row>
    <row r="29" spans="1:5" hidden="1" x14ac:dyDescent="0.25">
      <c r="A29">
        <v>7000</v>
      </c>
      <c r="C29">
        <f t="shared" si="0"/>
        <v>8757519.5602765623</v>
      </c>
      <c r="D29" s="15">
        <f t="shared" si="1"/>
        <v>8645868.9984694142</v>
      </c>
      <c r="E29" s="15">
        <f t="shared" si="2"/>
        <v>8869170.1220837105</v>
      </c>
    </row>
    <row r="30" spans="1:5" hidden="1" x14ac:dyDescent="0.25">
      <c r="A30">
        <v>7250</v>
      </c>
      <c r="C30">
        <f t="shared" si="0"/>
        <v>9065990.135253964</v>
      </c>
      <c r="D30" s="15">
        <f t="shared" si="1"/>
        <v>8952726.6406452022</v>
      </c>
      <c r="E30" s="15">
        <f t="shared" si="2"/>
        <v>9179253.6298627257</v>
      </c>
    </row>
    <row r="31" spans="1:5" hidden="1" x14ac:dyDescent="0.25">
      <c r="A31">
        <v>7500</v>
      </c>
      <c r="C31">
        <f t="shared" si="0"/>
        <v>9374460.7102313656</v>
      </c>
      <c r="D31" s="15">
        <f t="shared" si="1"/>
        <v>9259595.3835762981</v>
      </c>
      <c r="E31" s="15">
        <f t="shared" si="2"/>
        <v>9489326.0368864331</v>
      </c>
    </row>
    <row r="32" spans="1:5" hidden="1" x14ac:dyDescent="0.25">
      <c r="A32">
        <v>7750</v>
      </c>
      <c r="C32">
        <f t="shared" si="0"/>
        <v>9682931.2852087673</v>
      </c>
      <c r="D32" s="15">
        <f t="shared" si="1"/>
        <v>9566474.7277046144</v>
      </c>
      <c r="E32" s="15">
        <f t="shared" si="2"/>
        <v>9799387.8427129202</v>
      </c>
    </row>
    <row r="33" spans="1:5" hidden="1" x14ac:dyDescent="0.25">
      <c r="A33">
        <v>8000</v>
      </c>
      <c r="C33">
        <f t="shared" si="0"/>
        <v>9991401.8601861689</v>
      </c>
      <c r="D33" s="15">
        <f t="shared" si="1"/>
        <v>9873364.2033578344</v>
      </c>
      <c r="E33" s="15">
        <f t="shared" si="2"/>
        <v>10109439.517014503</v>
      </c>
    </row>
    <row r="34" spans="1:5" hidden="1" x14ac:dyDescent="0.25">
      <c r="A34">
        <v>8250</v>
      </c>
      <c r="C34">
        <f t="shared" si="0"/>
        <v>10299872.435163572</v>
      </c>
      <c r="D34" s="15">
        <f t="shared" si="1"/>
        <v>10180263.368353819</v>
      </c>
      <c r="E34" s="15">
        <f t="shared" si="2"/>
        <v>10419481.501973325</v>
      </c>
    </row>
    <row r="35" spans="1:5" hidden="1" x14ac:dyDescent="0.25">
      <c r="A35">
        <v>8500</v>
      </c>
      <c r="C35">
        <f t="shared" si="0"/>
        <v>10608343.010140974</v>
      </c>
      <c r="D35" s="15">
        <f t="shared" si="1"/>
        <v>10487171.805844927</v>
      </c>
      <c r="E35" s="15">
        <f t="shared" si="2"/>
        <v>10729514.214437021</v>
      </c>
    </row>
    <row r="36" spans="1:5" hidden="1" x14ac:dyDescent="0.25">
      <c r="A36">
        <v>8750</v>
      </c>
      <c r="C36">
        <f t="shared" si="0"/>
        <v>10916813.585118376</v>
      </c>
      <c r="D36" s="15">
        <f t="shared" si="1"/>
        <v>10794089.1223736</v>
      </c>
      <c r="E36" s="15">
        <f t="shared" si="2"/>
        <v>11039538.047863152</v>
      </c>
    </row>
    <row r="37" spans="1:5" hidden="1" x14ac:dyDescent="0.25">
      <c r="A37">
        <v>9000</v>
      </c>
      <c r="C37">
        <f t="shared" si="0"/>
        <v>11225284.160095777</v>
      </c>
      <c r="D37" s="15">
        <f t="shared" si="1"/>
        <v>11101014.946114494</v>
      </c>
      <c r="E37" s="15">
        <f t="shared" si="2"/>
        <v>11349553.374077061</v>
      </c>
    </row>
    <row r="38" spans="1:5" hidden="1" x14ac:dyDescent="0.25">
      <c r="A38">
        <v>9250</v>
      </c>
      <c r="C38">
        <f t="shared" si="0"/>
        <v>11533754.735073179</v>
      </c>
      <c r="D38" s="15">
        <f t="shared" si="1"/>
        <v>11407948.925281826</v>
      </c>
      <c r="E38" s="15">
        <f t="shared" si="2"/>
        <v>11659560.544864532</v>
      </c>
    </row>
    <row r="39" spans="1:5" hidden="1" x14ac:dyDescent="0.25">
      <c r="A39">
        <v>9500</v>
      </c>
      <c r="C39">
        <f t="shared" si="0"/>
        <v>11842225.310050581</v>
      </c>
      <c r="D39" s="15">
        <f t="shared" si="1"/>
        <v>11714890.726683386</v>
      </c>
      <c r="E39" s="15">
        <f t="shared" si="2"/>
        <v>11969559.893417776</v>
      </c>
    </row>
    <row r="40" spans="1:5" hidden="1" x14ac:dyDescent="0.25">
      <c r="A40">
        <v>9750</v>
      </c>
      <c r="C40">
        <f t="shared" si="0"/>
        <v>12150695.885027982</v>
      </c>
      <c r="D40" s="15">
        <f t="shared" si="1"/>
        <v>12021840.034405086</v>
      </c>
      <c r="E40" s="15">
        <f t="shared" si="2"/>
        <v>12279551.735650878</v>
      </c>
    </row>
    <row r="41" spans="1:5" x14ac:dyDescent="0.25">
      <c r="A41">
        <v>10000</v>
      </c>
      <c r="C41">
        <f t="shared" si="0"/>
        <v>12459166.460005386</v>
      </c>
      <c r="D41" s="15">
        <f t="shared" si="1"/>
        <v>12328796.548611978</v>
      </c>
      <c r="E41" s="15">
        <f t="shared" si="2"/>
        <v>12589536.371398794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ED64-B409-466A-BFE8-90EBB460E001}">
  <dimension ref="A2:D9"/>
  <sheetViews>
    <sheetView workbookViewId="0">
      <selection activeCell="G23" sqref="G23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5" bestFit="1" customWidth="1"/>
    <col min="4" max="4" width="6" bestFit="1" customWidth="1"/>
    <col min="5" max="5" width="7.85546875" bestFit="1" customWidth="1"/>
    <col min="6" max="6" width="4" bestFit="1" customWidth="1"/>
    <col min="7" max="7" width="5" bestFit="1" customWidth="1"/>
    <col min="8" max="9" width="15.42578125" bestFit="1" customWidth="1"/>
    <col min="10" max="10" width="11.7109375" bestFit="1" customWidth="1"/>
    <col min="11" max="11" width="24.7109375" bestFit="1" customWidth="1"/>
    <col min="12" max="12" width="15.42578125" bestFit="1" customWidth="1"/>
    <col min="13" max="22" width="24.7109375" bestFit="1" customWidth="1"/>
    <col min="23" max="23" width="23.7109375" bestFit="1" customWidth="1"/>
    <col min="24" max="28" width="24.7109375" bestFit="1" customWidth="1"/>
    <col min="29" max="29" width="11.28515625" bestFit="1" customWidth="1"/>
    <col min="30" max="30" width="26.5703125" bestFit="1" customWidth="1"/>
    <col min="31" max="31" width="29.85546875" bestFit="1" customWidth="1"/>
    <col min="32" max="32" width="26.5703125" bestFit="1" customWidth="1"/>
    <col min="33" max="33" width="29.85546875" bestFit="1" customWidth="1"/>
    <col min="34" max="34" width="26.5703125" bestFit="1" customWidth="1"/>
    <col min="35" max="35" width="29.85546875" bestFit="1" customWidth="1"/>
    <col min="36" max="36" width="26.5703125" bestFit="1" customWidth="1"/>
    <col min="37" max="37" width="29.85546875" bestFit="1" customWidth="1"/>
    <col min="38" max="38" width="26.5703125" bestFit="1" customWidth="1"/>
    <col min="39" max="39" width="29.85546875" bestFit="1" customWidth="1"/>
    <col min="40" max="40" width="26.5703125" bestFit="1" customWidth="1"/>
    <col min="41" max="41" width="29.85546875" bestFit="1" customWidth="1"/>
    <col min="42" max="42" width="26.5703125" bestFit="1" customWidth="1"/>
    <col min="43" max="43" width="29.85546875" bestFit="1" customWidth="1"/>
    <col min="44" max="44" width="25.5703125" bestFit="1" customWidth="1"/>
    <col min="45" max="45" width="28.7109375" bestFit="1" customWidth="1"/>
    <col min="46" max="46" width="26.5703125" bestFit="1" customWidth="1"/>
    <col min="47" max="47" width="29.85546875" bestFit="1" customWidth="1"/>
    <col min="48" max="48" width="26.5703125" bestFit="1" customWidth="1"/>
    <col min="49" max="49" width="29.85546875" bestFit="1" customWidth="1"/>
    <col min="50" max="50" width="26.5703125" bestFit="1" customWidth="1"/>
    <col min="51" max="51" width="29.85546875" bestFit="1" customWidth="1"/>
    <col min="52" max="52" width="26.5703125" bestFit="1" customWidth="1"/>
    <col min="53" max="53" width="29.85546875" bestFit="1" customWidth="1"/>
    <col min="54" max="54" width="26.5703125" bestFit="1" customWidth="1"/>
    <col min="55" max="55" width="29.85546875" bestFit="1" customWidth="1"/>
    <col min="56" max="56" width="11.28515625" bestFit="1" customWidth="1"/>
    <col min="57" max="57" width="29.85546875" bestFit="1" customWidth="1"/>
    <col min="58" max="58" width="26.5703125" bestFit="1" customWidth="1"/>
    <col min="59" max="59" width="6.85546875" bestFit="1" customWidth="1"/>
    <col min="60" max="60" width="29.85546875" bestFit="1" customWidth="1"/>
    <col min="61" max="61" width="26.5703125" bestFit="1" customWidth="1"/>
    <col min="62" max="62" width="6.85546875" bestFit="1" customWidth="1"/>
    <col min="63" max="63" width="29.85546875" bestFit="1" customWidth="1"/>
    <col min="64" max="64" width="25.5703125" bestFit="1" customWidth="1"/>
    <col min="65" max="65" width="6.85546875" bestFit="1" customWidth="1"/>
    <col min="66" max="66" width="28.7109375" bestFit="1" customWidth="1"/>
    <col min="67" max="67" width="26.5703125" bestFit="1" customWidth="1"/>
    <col min="68" max="68" width="6.85546875" bestFit="1" customWidth="1"/>
    <col min="69" max="69" width="29.85546875" bestFit="1" customWidth="1"/>
    <col min="70" max="70" width="26.5703125" bestFit="1" customWidth="1"/>
    <col min="71" max="71" width="6.85546875" bestFit="1" customWidth="1"/>
    <col min="72" max="72" width="29.85546875" bestFit="1" customWidth="1"/>
    <col min="73" max="73" width="26.5703125" bestFit="1" customWidth="1"/>
    <col min="74" max="74" width="6.85546875" bestFit="1" customWidth="1"/>
    <col min="75" max="75" width="29.85546875" bestFit="1" customWidth="1"/>
    <col min="76" max="76" width="26.5703125" bestFit="1" customWidth="1"/>
    <col min="77" max="77" width="6.85546875" bestFit="1" customWidth="1"/>
    <col min="78" max="78" width="29.85546875" bestFit="1" customWidth="1"/>
    <col min="79" max="79" width="26.5703125" bestFit="1" customWidth="1"/>
    <col min="80" max="80" width="6.85546875" bestFit="1" customWidth="1"/>
    <col min="81" max="81" width="29.85546875" bestFit="1" customWidth="1"/>
    <col min="82" max="82" width="11.28515625" bestFit="1" customWidth="1"/>
  </cols>
  <sheetData>
    <row r="2" spans="1:4" x14ac:dyDescent="0.25">
      <c r="A2" s="18" t="s">
        <v>16</v>
      </c>
      <c r="B2" s="19">
        <v>0.5</v>
      </c>
    </row>
    <row r="3" spans="1:4" x14ac:dyDescent="0.25">
      <c r="A3" s="18" t="s">
        <v>2</v>
      </c>
      <c r="B3" s="19">
        <v>9000</v>
      </c>
    </row>
    <row r="5" spans="1:4" x14ac:dyDescent="0.25">
      <c r="B5" s="18" t="s">
        <v>29</v>
      </c>
    </row>
    <row r="6" spans="1:4" x14ac:dyDescent="0.25">
      <c r="A6" s="18" t="s">
        <v>25</v>
      </c>
      <c r="B6">
        <v>1000</v>
      </c>
      <c r="C6">
        <v>5000</v>
      </c>
      <c r="D6">
        <v>10000</v>
      </c>
    </row>
    <row r="7" spans="1:4" x14ac:dyDescent="0.25">
      <c r="A7" s="19" t="s">
        <v>26</v>
      </c>
    </row>
    <row r="8" spans="1:4" x14ac:dyDescent="0.25">
      <c r="A8" s="19" t="s">
        <v>27</v>
      </c>
    </row>
    <row r="9" spans="1:4" x14ac:dyDescent="0.25">
      <c r="A9" s="19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77A9-C97C-4D38-BF70-8366ACA72ADC}">
  <dimension ref="A1:R32"/>
  <sheetViews>
    <sheetView zoomScale="85" zoomScaleNormal="85" workbookViewId="0">
      <selection activeCell="F18" sqref="F18"/>
    </sheetView>
  </sheetViews>
  <sheetFormatPr defaultRowHeight="15" x14ac:dyDescent="0.25"/>
  <sheetData>
    <row r="1" spans="1:18" x14ac:dyDescent="0.25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x14ac:dyDescent="0.25">
      <c r="A3" s="38" t="s">
        <v>16</v>
      </c>
      <c r="B3" s="38" t="s">
        <v>2</v>
      </c>
      <c r="C3" s="38" t="s">
        <v>3</v>
      </c>
      <c r="D3" s="38" t="s">
        <v>10</v>
      </c>
      <c r="E3" s="38"/>
      <c r="F3" s="38"/>
      <c r="G3" s="38" t="s">
        <v>11</v>
      </c>
      <c r="H3" s="38"/>
      <c r="I3" s="38"/>
      <c r="J3" s="38" t="s">
        <v>12</v>
      </c>
      <c r="K3" s="38"/>
      <c r="L3" s="38"/>
      <c r="M3" s="38" t="s">
        <v>23</v>
      </c>
      <c r="N3" s="38"/>
      <c r="O3" s="38"/>
      <c r="P3" s="38" t="s">
        <v>24</v>
      </c>
      <c r="Q3" s="38"/>
      <c r="R3" s="38"/>
    </row>
    <row r="4" spans="1:18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x14ac:dyDescent="0.25">
      <c r="A5" s="38"/>
      <c r="B5" s="38"/>
      <c r="C5" s="38"/>
      <c r="D5" s="12" t="s">
        <v>13</v>
      </c>
      <c r="E5" s="12" t="s">
        <v>14</v>
      </c>
      <c r="F5" s="12" t="s">
        <v>0</v>
      </c>
      <c r="G5" s="12" t="s">
        <v>13</v>
      </c>
      <c r="H5" s="12" t="s">
        <v>14</v>
      </c>
      <c r="I5" s="12" t="s">
        <v>0</v>
      </c>
      <c r="J5" s="12" t="s">
        <v>13</v>
      </c>
      <c r="K5" s="12" t="s">
        <v>14</v>
      </c>
      <c r="L5" s="12" t="s">
        <v>0</v>
      </c>
      <c r="M5" s="12" t="s">
        <v>13</v>
      </c>
      <c r="N5" s="12" t="s">
        <v>14</v>
      </c>
      <c r="O5" s="12" t="s">
        <v>0</v>
      </c>
      <c r="P5" s="12" t="s">
        <v>13</v>
      </c>
      <c r="Q5" s="12" t="s">
        <v>14</v>
      </c>
      <c r="R5" s="12" t="s">
        <v>0</v>
      </c>
    </row>
    <row r="6" spans="1:18" x14ac:dyDescent="0.25">
      <c r="A6" s="38">
        <v>0.25</v>
      </c>
      <c r="B6" s="38">
        <v>90</v>
      </c>
      <c r="C6" s="11">
        <v>1000</v>
      </c>
      <c r="D6" s="12"/>
      <c r="E6" s="12"/>
      <c r="F6" s="12">
        <v>153.53399999999999</v>
      </c>
      <c r="G6" s="12">
        <f t="shared" ref="G6:G32" si="0">D6/1000</f>
        <v>0</v>
      </c>
      <c r="H6" s="12">
        <f t="shared" ref="H6:H32" si="1">E6/1000</f>
        <v>0</v>
      </c>
      <c r="I6" s="12">
        <f t="shared" ref="I6:I32" si="2">F6/1000</f>
        <v>0.153534</v>
      </c>
      <c r="J6" s="12">
        <f t="shared" ref="J6:J32" si="3">G6/60</f>
        <v>0</v>
      </c>
      <c r="K6" s="12">
        <f t="shared" ref="K6:K32" si="4">H6/60</f>
        <v>0</v>
      </c>
      <c r="L6" s="12">
        <f t="shared" ref="L6:L32" si="5">I6/60</f>
        <v>2.5589000000000002E-3</v>
      </c>
      <c r="M6" s="12">
        <f t="shared" ref="M6:M32" si="6">J6/60</f>
        <v>0</v>
      </c>
      <c r="N6" s="12">
        <f t="shared" ref="N6:N32" si="7">K6/60</f>
        <v>0</v>
      </c>
      <c r="O6" s="12">
        <f t="shared" ref="O6:O32" si="8">L6/60</f>
        <v>4.2648333333333336E-5</v>
      </c>
      <c r="P6" s="12">
        <f t="shared" ref="P6:P32" si="9">M6/60</f>
        <v>0</v>
      </c>
      <c r="Q6" s="12">
        <f t="shared" ref="Q6:Q32" si="10">N6/60</f>
        <v>0</v>
      </c>
      <c r="R6" s="16" t="str">
        <f t="shared" ref="R6:R32" si="11">CONCATENATE(TEXT(INT(F6/1000)/86400,"hh:mm:ss"),".",F6-(INT(F6/1000)*1000))</f>
        <v>00:00:00.153.534</v>
      </c>
    </row>
    <row r="7" spans="1:18" x14ac:dyDescent="0.25">
      <c r="A7" s="38"/>
      <c r="B7" s="38"/>
      <c r="C7" s="11">
        <v>5000</v>
      </c>
      <c r="D7" s="12"/>
      <c r="E7" s="12"/>
      <c r="F7" s="12">
        <v>767.55100000000004</v>
      </c>
      <c r="G7" s="12">
        <f t="shared" si="0"/>
        <v>0</v>
      </c>
      <c r="H7" s="12">
        <f t="shared" si="1"/>
        <v>0</v>
      </c>
      <c r="I7" s="12">
        <f t="shared" si="2"/>
        <v>0.76755100000000009</v>
      </c>
      <c r="J7" s="12">
        <f t="shared" si="3"/>
        <v>0</v>
      </c>
      <c r="K7" s="12">
        <f t="shared" si="4"/>
        <v>0</v>
      </c>
      <c r="L7" s="12">
        <f t="shared" si="5"/>
        <v>1.2792516666666668E-2</v>
      </c>
      <c r="M7" s="12">
        <f t="shared" si="6"/>
        <v>0</v>
      </c>
      <c r="N7" s="12">
        <f t="shared" si="7"/>
        <v>0</v>
      </c>
      <c r="O7" s="12">
        <f t="shared" si="8"/>
        <v>2.1320861111111115E-4</v>
      </c>
      <c r="P7" s="12">
        <f t="shared" si="9"/>
        <v>0</v>
      </c>
      <c r="Q7" s="12">
        <f t="shared" si="10"/>
        <v>0</v>
      </c>
      <c r="R7" s="16" t="str">
        <f t="shared" si="11"/>
        <v>00:00:00.767.551</v>
      </c>
    </row>
    <row r="8" spans="1:18" x14ac:dyDescent="0.25">
      <c r="A8" s="38"/>
      <c r="B8" s="38"/>
      <c r="C8" s="11">
        <v>10000</v>
      </c>
      <c r="D8" s="12"/>
      <c r="E8" s="12"/>
      <c r="F8" s="12">
        <v>1520.999</v>
      </c>
      <c r="G8" s="12">
        <f t="shared" si="0"/>
        <v>0</v>
      </c>
      <c r="H8" s="12">
        <f t="shared" si="1"/>
        <v>0</v>
      </c>
      <c r="I8" s="12">
        <f t="shared" si="2"/>
        <v>1.520999</v>
      </c>
      <c r="J8" s="12">
        <f t="shared" si="3"/>
        <v>0</v>
      </c>
      <c r="K8" s="12">
        <f t="shared" si="4"/>
        <v>0</v>
      </c>
      <c r="L8" s="12">
        <f t="shared" si="5"/>
        <v>2.5349983333333333E-2</v>
      </c>
      <c r="M8" s="12">
        <f t="shared" si="6"/>
        <v>0</v>
      </c>
      <c r="N8" s="12">
        <f t="shared" si="7"/>
        <v>0</v>
      </c>
      <c r="O8" s="12">
        <f t="shared" si="8"/>
        <v>4.2249972222222219E-4</v>
      </c>
      <c r="P8" s="12">
        <f t="shared" si="9"/>
        <v>0</v>
      </c>
      <c r="Q8" s="12">
        <f t="shared" si="10"/>
        <v>0</v>
      </c>
      <c r="R8" s="16" t="str">
        <f t="shared" si="11"/>
        <v>00:00:01.520.999</v>
      </c>
    </row>
    <row r="9" spans="1:18" x14ac:dyDescent="0.25">
      <c r="A9" s="38"/>
      <c r="B9" s="38">
        <v>900</v>
      </c>
      <c r="C9" s="11">
        <v>1000</v>
      </c>
      <c r="D9" s="12"/>
      <c r="E9" s="12"/>
      <c r="F9" s="12">
        <v>13128.441999999999</v>
      </c>
      <c r="G9" s="12">
        <f t="shared" si="0"/>
        <v>0</v>
      </c>
      <c r="H9" s="12">
        <f t="shared" si="1"/>
        <v>0</v>
      </c>
      <c r="I9" s="12">
        <f t="shared" si="2"/>
        <v>13.128442</v>
      </c>
      <c r="J9" s="12">
        <f t="shared" si="3"/>
        <v>0</v>
      </c>
      <c r="K9" s="12">
        <f t="shared" si="4"/>
        <v>0</v>
      </c>
      <c r="L9" s="12">
        <f t="shared" si="5"/>
        <v>0.21880736666666667</v>
      </c>
      <c r="M9" s="12">
        <f t="shared" si="6"/>
        <v>0</v>
      </c>
      <c r="N9" s="12">
        <f t="shared" si="7"/>
        <v>0</v>
      </c>
      <c r="O9" s="12">
        <f t="shared" si="8"/>
        <v>3.6467894444444445E-3</v>
      </c>
      <c r="P9" s="12">
        <f t="shared" si="9"/>
        <v>0</v>
      </c>
      <c r="Q9" s="12">
        <f t="shared" si="10"/>
        <v>0</v>
      </c>
      <c r="R9" s="16" t="str">
        <f t="shared" si="11"/>
        <v>00:00:13.128.441999999999</v>
      </c>
    </row>
    <row r="10" spans="1:18" x14ac:dyDescent="0.25">
      <c r="A10" s="38"/>
      <c r="B10" s="38"/>
      <c r="C10" s="11">
        <v>5000</v>
      </c>
      <c r="D10" s="12"/>
      <c r="E10" s="12"/>
      <c r="F10" s="12">
        <v>66827.498999999996</v>
      </c>
      <c r="G10" s="12">
        <f t="shared" si="0"/>
        <v>0</v>
      </c>
      <c r="H10" s="12">
        <f t="shared" si="1"/>
        <v>0</v>
      </c>
      <c r="I10" s="12">
        <f t="shared" si="2"/>
        <v>66.827499000000003</v>
      </c>
      <c r="J10" s="12">
        <f t="shared" si="3"/>
        <v>0</v>
      </c>
      <c r="K10" s="12">
        <f t="shared" si="4"/>
        <v>0</v>
      </c>
      <c r="L10" s="12">
        <f t="shared" si="5"/>
        <v>1.11379165</v>
      </c>
      <c r="M10" s="12">
        <f t="shared" si="6"/>
        <v>0</v>
      </c>
      <c r="N10" s="12">
        <f t="shared" si="7"/>
        <v>0</v>
      </c>
      <c r="O10" s="12">
        <f t="shared" si="8"/>
        <v>1.8563194166666668E-2</v>
      </c>
      <c r="P10" s="12">
        <f t="shared" si="9"/>
        <v>0</v>
      </c>
      <c r="Q10" s="12">
        <f t="shared" si="10"/>
        <v>0</v>
      </c>
      <c r="R10" s="16" t="str">
        <f t="shared" si="11"/>
        <v>00:01:06.827.498999999996</v>
      </c>
    </row>
    <row r="11" spans="1:18" x14ac:dyDescent="0.25">
      <c r="A11" s="38"/>
      <c r="B11" s="38"/>
      <c r="C11" s="11">
        <v>10000</v>
      </c>
      <c r="D11" s="12"/>
      <c r="E11" s="12"/>
      <c r="F11" s="12">
        <v>131989.06899999999</v>
      </c>
      <c r="G11" s="12">
        <f t="shared" si="0"/>
        <v>0</v>
      </c>
      <c r="H11" s="12">
        <f t="shared" si="1"/>
        <v>0</v>
      </c>
      <c r="I11" s="12">
        <f t="shared" si="2"/>
        <v>131.989069</v>
      </c>
      <c r="J11" s="12">
        <f t="shared" si="3"/>
        <v>0</v>
      </c>
      <c r="K11" s="12">
        <f t="shared" si="4"/>
        <v>0</v>
      </c>
      <c r="L11" s="12">
        <f t="shared" si="5"/>
        <v>2.1998178166666666</v>
      </c>
      <c r="M11" s="12">
        <f t="shared" si="6"/>
        <v>0</v>
      </c>
      <c r="N11" s="12">
        <f t="shared" si="7"/>
        <v>0</v>
      </c>
      <c r="O11" s="12">
        <f t="shared" si="8"/>
        <v>3.6663630277777776E-2</v>
      </c>
      <c r="P11" s="12">
        <f t="shared" si="9"/>
        <v>0</v>
      </c>
      <c r="Q11" s="12">
        <f t="shared" si="10"/>
        <v>0</v>
      </c>
      <c r="R11" s="16" t="str">
        <f t="shared" si="11"/>
        <v>00:02:11.989.068999999989</v>
      </c>
    </row>
    <row r="12" spans="1:18" x14ac:dyDescent="0.25">
      <c r="A12" s="38"/>
      <c r="B12" s="38">
        <v>9000</v>
      </c>
      <c r="C12" s="11">
        <v>1000</v>
      </c>
      <c r="D12" s="12"/>
      <c r="E12" s="12"/>
      <c r="F12" s="12">
        <v>1421778.7649999999</v>
      </c>
      <c r="G12" s="12">
        <f t="shared" si="0"/>
        <v>0</v>
      </c>
      <c r="H12" s="12">
        <f t="shared" si="1"/>
        <v>0</v>
      </c>
      <c r="I12" s="12">
        <f t="shared" si="2"/>
        <v>1421.7787649999998</v>
      </c>
      <c r="J12" s="12">
        <f t="shared" si="3"/>
        <v>0</v>
      </c>
      <c r="K12" s="12">
        <f t="shared" si="4"/>
        <v>0</v>
      </c>
      <c r="L12" s="12">
        <f t="shared" si="5"/>
        <v>23.696312749999997</v>
      </c>
      <c r="M12" s="12">
        <f t="shared" si="6"/>
        <v>0</v>
      </c>
      <c r="N12" s="12">
        <f t="shared" si="7"/>
        <v>0</v>
      </c>
      <c r="O12" s="12">
        <f t="shared" si="8"/>
        <v>0.39493854583333327</v>
      </c>
      <c r="P12" s="12">
        <f t="shared" si="9"/>
        <v>0</v>
      </c>
      <c r="Q12" s="12">
        <f t="shared" si="10"/>
        <v>0</v>
      </c>
      <c r="R12" s="16" t="str">
        <f t="shared" si="11"/>
        <v>00:23:41.778.764999999897</v>
      </c>
    </row>
    <row r="13" spans="1:18" x14ac:dyDescent="0.25">
      <c r="A13" s="38"/>
      <c r="B13" s="38"/>
      <c r="C13" s="11">
        <v>5000</v>
      </c>
      <c r="D13" s="12"/>
      <c r="E13" s="12"/>
      <c r="F13" s="12">
        <f>Python_CPU!Z43</f>
        <v>0</v>
      </c>
      <c r="G13" s="12">
        <f t="shared" si="0"/>
        <v>0</v>
      </c>
      <c r="H13" s="12">
        <f t="shared" si="1"/>
        <v>0</v>
      </c>
      <c r="I13" s="12">
        <f t="shared" si="2"/>
        <v>0</v>
      </c>
      <c r="J13" s="12">
        <f t="shared" si="3"/>
        <v>0</v>
      </c>
      <c r="K13" s="12">
        <f t="shared" si="4"/>
        <v>0</v>
      </c>
      <c r="L13" s="12">
        <f t="shared" si="5"/>
        <v>0</v>
      </c>
      <c r="M13" s="12">
        <f t="shared" si="6"/>
        <v>0</v>
      </c>
      <c r="N13" s="12">
        <f t="shared" si="7"/>
        <v>0</v>
      </c>
      <c r="O13" s="12">
        <f t="shared" si="8"/>
        <v>0</v>
      </c>
      <c r="P13" s="12">
        <f t="shared" si="9"/>
        <v>0</v>
      </c>
      <c r="Q13" s="12">
        <f t="shared" si="10"/>
        <v>0</v>
      </c>
      <c r="R13" s="16" t="str">
        <f t="shared" si="11"/>
        <v>00:00:00.0</v>
      </c>
    </row>
    <row r="14" spans="1:18" x14ac:dyDescent="0.25">
      <c r="A14" s="38"/>
      <c r="B14" s="38"/>
      <c r="C14" s="11">
        <v>10000</v>
      </c>
      <c r="D14" s="12"/>
      <c r="E14" s="12"/>
      <c r="F14" s="12" t="e">
        <f>Python_CPU!#REF!</f>
        <v>#REF!</v>
      </c>
      <c r="G14" s="12">
        <f t="shared" si="0"/>
        <v>0</v>
      </c>
      <c r="H14" s="12">
        <f t="shared" si="1"/>
        <v>0</v>
      </c>
      <c r="I14" s="12" t="e">
        <f t="shared" si="2"/>
        <v>#REF!</v>
      </c>
      <c r="J14" s="12">
        <f t="shared" si="3"/>
        <v>0</v>
      </c>
      <c r="K14" s="12">
        <f t="shared" si="4"/>
        <v>0</v>
      </c>
      <c r="L14" s="12" t="e">
        <f t="shared" si="5"/>
        <v>#REF!</v>
      </c>
      <c r="M14" s="12">
        <f t="shared" si="6"/>
        <v>0</v>
      </c>
      <c r="N14" s="12">
        <f t="shared" si="7"/>
        <v>0</v>
      </c>
      <c r="O14" s="12" t="e">
        <f t="shared" si="8"/>
        <v>#REF!</v>
      </c>
      <c r="P14" s="12">
        <f t="shared" si="9"/>
        <v>0</v>
      </c>
      <c r="Q14" s="12">
        <f t="shared" si="10"/>
        <v>0</v>
      </c>
      <c r="R14" s="16" t="e">
        <f t="shared" si="11"/>
        <v>#REF!</v>
      </c>
    </row>
    <row r="15" spans="1:18" x14ac:dyDescent="0.25">
      <c r="A15" s="38">
        <v>0.5</v>
      </c>
      <c r="B15" s="38">
        <v>90</v>
      </c>
      <c r="C15" s="11">
        <v>1000</v>
      </c>
      <c r="D15" s="12"/>
      <c r="E15" s="12"/>
      <c r="F15" s="12">
        <v>165.994</v>
      </c>
      <c r="G15" s="12">
        <f t="shared" si="0"/>
        <v>0</v>
      </c>
      <c r="H15" s="12">
        <f t="shared" si="1"/>
        <v>0</v>
      </c>
      <c r="I15" s="12">
        <f t="shared" si="2"/>
        <v>0.165994</v>
      </c>
      <c r="J15" s="12">
        <f t="shared" si="3"/>
        <v>0</v>
      </c>
      <c r="K15" s="12">
        <f t="shared" si="4"/>
        <v>0</v>
      </c>
      <c r="L15" s="12">
        <f t="shared" si="5"/>
        <v>2.7665666666666666E-3</v>
      </c>
      <c r="M15" s="12">
        <f t="shared" si="6"/>
        <v>0</v>
      </c>
      <c r="N15" s="12">
        <f t="shared" si="7"/>
        <v>0</v>
      </c>
      <c r="O15" s="12">
        <f t="shared" si="8"/>
        <v>4.6109444444444445E-5</v>
      </c>
      <c r="P15" s="12">
        <f t="shared" si="9"/>
        <v>0</v>
      </c>
      <c r="Q15" s="12">
        <f t="shared" si="10"/>
        <v>0</v>
      </c>
      <c r="R15" s="16" t="str">
        <f t="shared" si="11"/>
        <v>00:00:00.165.994</v>
      </c>
    </row>
    <row r="16" spans="1:18" x14ac:dyDescent="0.25">
      <c r="A16" s="38"/>
      <c r="B16" s="38"/>
      <c r="C16" s="11">
        <v>5000</v>
      </c>
      <c r="D16" s="12"/>
      <c r="E16" s="12"/>
      <c r="F16" s="12">
        <v>14104.472</v>
      </c>
      <c r="G16" s="12">
        <f t="shared" si="0"/>
        <v>0</v>
      </c>
      <c r="H16" s="12">
        <f t="shared" si="1"/>
        <v>0</v>
      </c>
      <c r="I16" s="12">
        <f t="shared" si="2"/>
        <v>14.104471999999999</v>
      </c>
      <c r="J16" s="12">
        <f t="shared" si="3"/>
        <v>0</v>
      </c>
      <c r="K16" s="12">
        <f t="shared" si="4"/>
        <v>0</v>
      </c>
      <c r="L16" s="12">
        <f t="shared" si="5"/>
        <v>0.23507453333333334</v>
      </c>
      <c r="M16" s="12">
        <f t="shared" si="6"/>
        <v>0</v>
      </c>
      <c r="N16" s="12">
        <f t="shared" si="7"/>
        <v>0</v>
      </c>
      <c r="O16" s="12">
        <f t="shared" si="8"/>
        <v>3.917908888888889E-3</v>
      </c>
      <c r="P16" s="12">
        <f t="shared" si="9"/>
        <v>0</v>
      </c>
      <c r="Q16" s="12">
        <f t="shared" si="10"/>
        <v>0</v>
      </c>
      <c r="R16" s="16" t="str">
        <f t="shared" si="11"/>
        <v>00:00:14.104.472</v>
      </c>
    </row>
    <row r="17" spans="1:18" x14ac:dyDescent="0.25">
      <c r="A17" s="38"/>
      <c r="B17" s="38"/>
      <c r="C17" s="11">
        <v>10000</v>
      </c>
      <c r="D17" s="12"/>
      <c r="E17" s="12"/>
      <c r="F17" s="12" t="s">
        <v>17</v>
      </c>
      <c r="G17" s="12">
        <f t="shared" si="0"/>
        <v>0</v>
      </c>
      <c r="H17" s="12">
        <f t="shared" si="1"/>
        <v>0</v>
      </c>
      <c r="I17" s="12" t="e">
        <f t="shared" si="2"/>
        <v>#VALUE!</v>
      </c>
      <c r="J17" s="12">
        <f t="shared" si="3"/>
        <v>0</v>
      </c>
      <c r="K17" s="12">
        <f t="shared" si="4"/>
        <v>0</v>
      </c>
      <c r="L17" s="12" t="e">
        <f t="shared" si="5"/>
        <v>#VALUE!</v>
      </c>
      <c r="M17" s="12">
        <f t="shared" si="6"/>
        <v>0</v>
      </c>
      <c r="N17" s="12">
        <f t="shared" si="7"/>
        <v>0</v>
      </c>
      <c r="O17" s="12" t="e">
        <f t="shared" si="8"/>
        <v>#VALUE!</v>
      </c>
      <c r="P17" s="12">
        <f t="shared" si="9"/>
        <v>0</v>
      </c>
      <c r="Q17" s="12">
        <f t="shared" si="10"/>
        <v>0</v>
      </c>
      <c r="R17" s="16" t="e">
        <f t="shared" si="11"/>
        <v>#VALUE!</v>
      </c>
    </row>
    <row r="18" spans="1:18" x14ac:dyDescent="0.25">
      <c r="A18" s="38"/>
      <c r="B18" s="38">
        <v>900</v>
      </c>
      <c r="C18" s="11">
        <v>1000</v>
      </c>
      <c r="D18" s="12"/>
      <c r="E18" s="12"/>
      <c r="F18" s="12">
        <v>1661.5509999999999</v>
      </c>
      <c r="G18" s="12">
        <f t="shared" si="0"/>
        <v>0</v>
      </c>
      <c r="H18" s="12">
        <f t="shared" si="1"/>
        <v>0</v>
      </c>
      <c r="I18" s="12">
        <f t="shared" si="2"/>
        <v>1.661551</v>
      </c>
      <c r="J18" s="12">
        <f t="shared" si="3"/>
        <v>0</v>
      </c>
      <c r="K18" s="12">
        <f t="shared" si="4"/>
        <v>0</v>
      </c>
      <c r="L18" s="12">
        <f t="shared" si="5"/>
        <v>2.7692516666666667E-2</v>
      </c>
      <c r="M18" s="12">
        <f t="shared" si="6"/>
        <v>0</v>
      </c>
      <c r="N18" s="12">
        <f t="shared" si="7"/>
        <v>0</v>
      </c>
      <c r="O18" s="12">
        <f t="shared" si="8"/>
        <v>4.6154194444444446E-4</v>
      </c>
      <c r="P18" s="12">
        <f t="shared" si="9"/>
        <v>0</v>
      </c>
      <c r="Q18" s="12">
        <f t="shared" si="10"/>
        <v>0</v>
      </c>
      <c r="R18" s="16" t="str">
        <f t="shared" si="11"/>
        <v>00:00:01.661.551</v>
      </c>
    </row>
    <row r="19" spans="1:18" x14ac:dyDescent="0.25">
      <c r="A19" s="38"/>
      <c r="B19" s="38"/>
      <c r="C19" s="11">
        <v>5000</v>
      </c>
      <c r="D19" s="12"/>
      <c r="E19" s="12"/>
      <c r="F19" s="12">
        <v>135406.05300000001</v>
      </c>
      <c r="G19" s="12">
        <f t="shared" si="0"/>
        <v>0</v>
      </c>
      <c r="H19" s="12">
        <f t="shared" si="1"/>
        <v>0</v>
      </c>
      <c r="I19" s="12">
        <f t="shared" si="2"/>
        <v>135.40605300000001</v>
      </c>
      <c r="J19" s="12">
        <f t="shared" si="3"/>
        <v>0</v>
      </c>
      <c r="K19" s="12">
        <f t="shared" si="4"/>
        <v>0</v>
      </c>
      <c r="L19" s="12">
        <f t="shared" si="5"/>
        <v>2.2567675500000002</v>
      </c>
      <c r="M19" s="12">
        <f t="shared" si="6"/>
        <v>0</v>
      </c>
      <c r="N19" s="12">
        <f t="shared" si="7"/>
        <v>0</v>
      </c>
      <c r="O19" s="12">
        <f t="shared" si="8"/>
        <v>3.7612792500000006E-2</v>
      </c>
      <c r="P19" s="12">
        <f t="shared" si="9"/>
        <v>0</v>
      </c>
      <c r="Q19" s="12">
        <f t="shared" si="10"/>
        <v>0</v>
      </c>
      <c r="R19" s="16" t="str">
        <f t="shared" si="11"/>
        <v>00:02:15.406.053000000014</v>
      </c>
    </row>
    <row r="20" spans="1:18" x14ac:dyDescent="0.25">
      <c r="A20" s="38"/>
      <c r="B20" s="38"/>
      <c r="C20" s="11">
        <v>10000</v>
      </c>
      <c r="D20" s="12"/>
      <c r="E20" s="12"/>
      <c r="F20" s="12" t="s">
        <v>17</v>
      </c>
      <c r="G20" s="12">
        <f t="shared" si="0"/>
        <v>0</v>
      </c>
      <c r="H20" s="12">
        <f t="shared" si="1"/>
        <v>0</v>
      </c>
      <c r="I20" s="12" t="e">
        <f t="shared" si="2"/>
        <v>#VALUE!</v>
      </c>
      <c r="J20" s="12">
        <f t="shared" si="3"/>
        <v>0</v>
      </c>
      <c r="K20" s="12">
        <f t="shared" si="4"/>
        <v>0</v>
      </c>
      <c r="L20" s="12" t="e">
        <f t="shared" si="5"/>
        <v>#VALUE!</v>
      </c>
      <c r="M20" s="12">
        <f t="shared" si="6"/>
        <v>0</v>
      </c>
      <c r="N20" s="12">
        <f t="shared" si="7"/>
        <v>0</v>
      </c>
      <c r="O20" s="12" t="e">
        <f t="shared" si="8"/>
        <v>#VALUE!</v>
      </c>
      <c r="P20" s="12">
        <f t="shared" si="9"/>
        <v>0</v>
      </c>
      <c r="Q20" s="12">
        <f t="shared" si="10"/>
        <v>0</v>
      </c>
      <c r="R20" s="16" t="e">
        <f t="shared" si="11"/>
        <v>#VALUE!</v>
      </c>
    </row>
    <row r="21" spans="1:18" x14ac:dyDescent="0.25">
      <c r="A21" s="38"/>
      <c r="B21" s="38">
        <v>9000</v>
      </c>
      <c r="C21" s="11">
        <v>1000</v>
      </c>
      <c r="D21" s="12"/>
      <c r="E21" s="12"/>
      <c r="F21" s="12">
        <v>1950.537</v>
      </c>
      <c r="G21" s="12">
        <f t="shared" si="0"/>
        <v>0</v>
      </c>
      <c r="H21" s="12">
        <f t="shared" si="1"/>
        <v>0</v>
      </c>
      <c r="I21" s="12">
        <f t="shared" si="2"/>
        <v>1.950537</v>
      </c>
      <c r="J21" s="12">
        <f t="shared" si="3"/>
        <v>0</v>
      </c>
      <c r="K21" s="12">
        <f t="shared" si="4"/>
        <v>0</v>
      </c>
      <c r="L21" s="12">
        <f t="shared" si="5"/>
        <v>3.2508950000000002E-2</v>
      </c>
      <c r="M21" s="12">
        <f t="shared" si="6"/>
        <v>0</v>
      </c>
      <c r="N21" s="12">
        <f t="shared" si="7"/>
        <v>0</v>
      </c>
      <c r="O21" s="12">
        <f t="shared" si="8"/>
        <v>5.418158333333334E-4</v>
      </c>
      <c r="P21" s="12">
        <f t="shared" si="9"/>
        <v>0</v>
      </c>
      <c r="Q21" s="12">
        <f t="shared" si="10"/>
        <v>0</v>
      </c>
      <c r="R21" s="16" t="str">
        <f t="shared" si="11"/>
        <v>00:00:01.950.537</v>
      </c>
    </row>
    <row r="22" spans="1:18" x14ac:dyDescent="0.25">
      <c r="A22" s="38"/>
      <c r="B22" s="38"/>
      <c r="C22" s="11">
        <v>5000</v>
      </c>
      <c r="D22" s="12"/>
      <c r="E22" s="12"/>
      <c r="F22" s="12">
        <v>135473.96400000001</v>
      </c>
      <c r="G22" s="12">
        <f t="shared" si="0"/>
        <v>0</v>
      </c>
      <c r="H22" s="12">
        <f t="shared" si="1"/>
        <v>0</v>
      </c>
      <c r="I22" s="12">
        <f t="shared" si="2"/>
        <v>135.473964</v>
      </c>
      <c r="J22" s="12">
        <f t="shared" si="3"/>
        <v>0</v>
      </c>
      <c r="K22" s="12">
        <f t="shared" si="4"/>
        <v>0</v>
      </c>
      <c r="L22" s="12">
        <f t="shared" si="5"/>
        <v>2.2578993999999999</v>
      </c>
      <c r="M22" s="12">
        <f t="shared" si="6"/>
        <v>0</v>
      </c>
      <c r="N22" s="12">
        <f t="shared" si="7"/>
        <v>0</v>
      </c>
      <c r="O22" s="12">
        <f t="shared" si="8"/>
        <v>3.7631656666666666E-2</v>
      </c>
      <c r="P22" s="12">
        <f t="shared" si="9"/>
        <v>0</v>
      </c>
      <c r="Q22" s="12">
        <f t="shared" si="10"/>
        <v>0</v>
      </c>
      <c r="R22" s="16" t="str">
        <f t="shared" si="11"/>
        <v>00:02:15.473.964000000007</v>
      </c>
    </row>
    <row r="23" spans="1:18" x14ac:dyDescent="0.25">
      <c r="A23" s="38"/>
      <c r="B23" s="38"/>
      <c r="C23" s="11">
        <v>10000</v>
      </c>
      <c r="D23" s="12"/>
      <c r="E23" s="12"/>
      <c r="F23" s="12" t="s">
        <v>17</v>
      </c>
      <c r="G23" s="12">
        <f t="shared" si="0"/>
        <v>0</v>
      </c>
      <c r="H23" s="12">
        <f t="shared" si="1"/>
        <v>0</v>
      </c>
      <c r="I23" s="12" t="e">
        <f t="shared" si="2"/>
        <v>#VALUE!</v>
      </c>
      <c r="J23" s="12">
        <f t="shared" si="3"/>
        <v>0</v>
      </c>
      <c r="K23" s="12">
        <f t="shared" si="4"/>
        <v>0</v>
      </c>
      <c r="L23" s="12" t="e">
        <f t="shared" si="5"/>
        <v>#VALUE!</v>
      </c>
      <c r="M23" s="12">
        <f t="shared" si="6"/>
        <v>0</v>
      </c>
      <c r="N23" s="12">
        <f t="shared" si="7"/>
        <v>0</v>
      </c>
      <c r="O23" s="12" t="e">
        <f t="shared" si="8"/>
        <v>#VALUE!</v>
      </c>
      <c r="P23" s="12">
        <f t="shared" si="9"/>
        <v>0</v>
      </c>
      <c r="Q23" s="12">
        <f t="shared" si="10"/>
        <v>0</v>
      </c>
      <c r="R23" s="16" t="e">
        <f t="shared" si="11"/>
        <v>#VALUE!</v>
      </c>
    </row>
    <row r="24" spans="1:18" x14ac:dyDescent="0.25">
      <c r="A24" s="38">
        <v>0.75</v>
      </c>
      <c r="B24" s="38">
        <v>90</v>
      </c>
      <c r="C24" s="11">
        <v>1000</v>
      </c>
      <c r="D24" s="12"/>
      <c r="E24" s="12"/>
      <c r="F24" s="12">
        <v>168.00800000000001</v>
      </c>
      <c r="G24" s="12">
        <f t="shared" si="0"/>
        <v>0</v>
      </c>
      <c r="H24" s="12">
        <f t="shared" si="1"/>
        <v>0</v>
      </c>
      <c r="I24" s="12">
        <f t="shared" si="2"/>
        <v>0.16800800000000002</v>
      </c>
      <c r="J24" s="12">
        <f t="shared" si="3"/>
        <v>0</v>
      </c>
      <c r="K24" s="12">
        <f t="shared" si="4"/>
        <v>0</v>
      </c>
      <c r="L24" s="12">
        <f t="shared" si="5"/>
        <v>2.8001333333333338E-3</v>
      </c>
      <c r="M24" s="12">
        <f t="shared" si="6"/>
        <v>0</v>
      </c>
      <c r="N24" s="12">
        <f t="shared" si="7"/>
        <v>0</v>
      </c>
      <c r="O24" s="12">
        <f t="shared" si="8"/>
        <v>4.6668888888888894E-5</v>
      </c>
      <c r="P24" s="12">
        <f t="shared" si="9"/>
        <v>0</v>
      </c>
      <c r="Q24" s="12">
        <f t="shared" si="10"/>
        <v>0</v>
      </c>
      <c r="R24" s="16" t="str">
        <f t="shared" si="11"/>
        <v>00:00:00.168.008</v>
      </c>
    </row>
    <row r="25" spans="1:18" x14ac:dyDescent="0.25">
      <c r="A25" s="38"/>
      <c r="B25" s="38">
        <v>900</v>
      </c>
      <c r="C25" s="11">
        <v>5000</v>
      </c>
      <c r="D25" s="12"/>
      <c r="E25" s="12"/>
      <c r="F25" s="12">
        <v>13891.504000000001</v>
      </c>
      <c r="G25" s="12">
        <f t="shared" si="0"/>
        <v>0</v>
      </c>
      <c r="H25" s="12">
        <f t="shared" si="1"/>
        <v>0</v>
      </c>
      <c r="I25" s="12">
        <f t="shared" si="2"/>
        <v>13.891504000000001</v>
      </c>
      <c r="J25" s="12">
        <f t="shared" si="3"/>
        <v>0</v>
      </c>
      <c r="K25" s="12">
        <f t="shared" si="4"/>
        <v>0</v>
      </c>
      <c r="L25" s="12">
        <f t="shared" si="5"/>
        <v>0.2315250666666667</v>
      </c>
      <c r="M25" s="12">
        <f t="shared" si="6"/>
        <v>0</v>
      </c>
      <c r="N25" s="12">
        <f t="shared" si="7"/>
        <v>0</v>
      </c>
      <c r="O25" s="12">
        <f t="shared" si="8"/>
        <v>3.8587511111111117E-3</v>
      </c>
      <c r="P25" s="12">
        <f t="shared" si="9"/>
        <v>0</v>
      </c>
      <c r="Q25" s="12">
        <f t="shared" si="10"/>
        <v>0</v>
      </c>
      <c r="R25" s="16" t="str">
        <f t="shared" si="11"/>
        <v>00:00:13.891.504000000001</v>
      </c>
    </row>
    <row r="26" spans="1:18" x14ac:dyDescent="0.25">
      <c r="A26" s="38"/>
      <c r="B26" s="38">
        <v>9000</v>
      </c>
      <c r="C26" s="11">
        <v>10000</v>
      </c>
      <c r="D26" s="12"/>
      <c r="E26" s="12"/>
      <c r="F26" s="12" t="s">
        <v>17</v>
      </c>
      <c r="G26" s="12">
        <f t="shared" si="0"/>
        <v>0</v>
      </c>
      <c r="H26" s="12">
        <f t="shared" si="1"/>
        <v>0</v>
      </c>
      <c r="I26" s="12" t="e">
        <f t="shared" si="2"/>
        <v>#VALUE!</v>
      </c>
      <c r="J26" s="12">
        <f t="shared" si="3"/>
        <v>0</v>
      </c>
      <c r="K26" s="12">
        <f t="shared" si="4"/>
        <v>0</v>
      </c>
      <c r="L26" s="12" t="e">
        <f t="shared" si="5"/>
        <v>#VALUE!</v>
      </c>
      <c r="M26" s="12">
        <f t="shared" si="6"/>
        <v>0</v>
      </c>
      <c r="N26" s="12">
        <f t="shared" si="7"/>
        <v>0</v>
      </c>
      <c r="O26" s="12" t="e">
        <f t="shared" si="8"/>
        <v>#VALUE!</v>
      </c>
      <c r="P26" s="12">
        <f t="shared" si="9"/>
        <v>0</v>
      </c>
      <c r="Q26" s="12">
        <f t="shared" si="10"/>
        <v>0</v>
      </c>
      <c r="R26" s="16" t="e">
        <f t="shared" si="11"/>
        <v>#VALUE!</v>
      </c>
    </row>
    <row r="27" spans="1:18" x14ac:dyDescent="0.25">
      <c r="A27" s="38"/>
      <c r="B27" s="38">
        <v>900</v>
      </c>
      <c r="C27" s="11">
        <v>1000</v>
      </c>
      <c r="D27" s="12"/>
      <c r="E27" s="12"/>
      <c r="F27" s="12">
        <v>1531.001</v>
      </c>
      <c r="G27" s="12">
        <f t="shared" si="0"/>
        <v>0</v>
      </c>
      <c r="H27" s="12">
        <f t="shared" si="1"/>
        <v>0</v>
      </c>
      <c r="I27" s="12">
        <f t="shared" si="2"/>
        <v>1.5310010000000001</v>
      </c>
      <c r="J27" s="12">
        <f t="shared" si="3"/>
        <v>0</v>
      </c>
      <c r="K27" s="12">
        <f t="shared" si="4"/>
        <v>0</v>
      </c>
      <c r="L27" s="12">
        <f t="shared" si="5"/>
        <v>2.5516683333333335E-2</v>
      </c>
      <c r="M27" s="12">
        <f t="shared" si="6"/>
        <v>0</v>
      </c>
      <c r="N27" s="12">
        <f t="shared" si="7"/>
        <v>0</v>
      </c>
      <c r="O27" s="12">
        <f t="shared" si="8"/>
        <v>4.2527805555555556E-4</v>
      </c>
      <c r="P27" s="12">
        <f t="shared" si="9"/>
        <v>0</v>
      </c>
      <c r="Q27" s="12">
        <f t="shared" si="10"/>
        <v>0</v>
      </c>
      <c r="R27" s="16" t="str">
        <f t="shared" si="11"/>
        <v>00:00:01.531.001</v>
      </c>
    </row>
    <row r="28" spans="1:18" x14ac:dyDescent="0.25">
      <c r="A28" s="38"/>
      <c r="B28" s="38"/>
      <c r="C28" s="11">
        <v>5000</v>
      </c>
      <c r="D28" s="12"/>
      <c r="E28" s="12"/>
      <c r="F28" s="12">
        <v>123660.621</v>
      </c>
      <c r="G28" s="12">
        <f t="shared" si="0"/>
        <v>0</v>
      </c>
      <c r="H28" s="12">
        <f t="shared" si="1"/>
        <v>0</v>
      </c>
      <c r="I28" s="12">
        <f t="shared" si="2"/>
        <v>123.66062100000001</v>
      </c>
      <c r="J28" s="12">
        <f t="shared" si="3"/>
        <v>0</v>
      </c>
      <c r="K28" s="12">
        <f t="shared" si="4"/>
        <v>0</v>
      </c>
      <c r="L28" s="12">
        <f t="shared" si="5"/>
        <v>2.0610103500000001</v>
      </c>
      <c r="M28" s="12">
        <f t="shared" si="6"/>
        <v>0</v>
      </c>
      <c r="N28" s="12">
        <f t="shared" si="7"/>
        <v>0</v>
      </c>
      <c r="O28" s="12">
        <f t="shared" si="8"/>
        <v>3.4350172500000005E-2</v>
      </c>
      <c r="P28" s="12">
        <f t="shared" si="9"/>
        <v>0</v>
      </c>
      <c r="Q28" s="12">
        <f t="shared" si="10"/>
        <v>0</v>
      </c>
      <c r="R28" s="16" t="str">
        <f t="shared" si="11"/>
        <v>00:02:03.660.620999999999</v>
      </c>
    </row>
    <row r="29" spans="1:18" x14ac:dyDescent="0.25">
      <c r="A29" s="38"/>
      <c r="B29" s="38"/>
      <c r="C29" s="11">
        <v>10000</v>
      </c>
      <c r="D29" s="12"/>
      <c r="E29" s="12"/>
      <c r="F29" s="12" t="s">
        <v>17</v>
      </c>
      <c r="G29" s="12">
        <f t="shared" si="0"/>
        <v>0</v>
      </c>
      <c r="H29" s="12">
        <f t="shared" si="1"/>
        <v>0</v>
      </c>
      <c r="I29" s="12" t="e">
        <f t="shared" si="2"/>
        <v>#VALUE!</v>
      </c>
      <c r="J29" s="12">
        <f t="shared" si="3"/>
        <v>0</v>
      </c>
      <c r="K29" s="12">
        <f t="shared" si="4"/>
        <v>0</v>
      </c>
      <c r="L29" s="12" t="e">
        <f t="shared" si="5"/>
        <v>#VALUE!</v>
      </c>
      <c r="M29" s="12">
        <f t="shared" si="6"/>
        <v>0</v>
      </c>
      <c r="N29" s="12">
        <f t="shared" si="7"/>
        <v>0</v>
      </c>
      <c r="O29" s="12" t="e">
        <f t="shared" si="8"/>
        <v>#VALUE!</v>
      </c>
      <c r="P29" s="12">
        <f t="shared" si="9"/>
        <v>0</v>
      </c>
      <c r="Q29" s="12">
        <f t="shared" si="10"/>
        <v>0</v>
      </c>
      <c r="R29" s="16" t="e">
        <f t="shared" si="11"/>
        <v>#VALUE!</v>
      </c>
    </row>
    <row r="30" spans="1:18" x14ac:dyDescent="0.25">
      <c r="A30" s="38"/>
      <c r="B30" s="38">
        <v>9000</v>
      </c>
      <c r="C30" s="11">
        <v>1000</v>
      </c>
      <c r="D30" s="12"/>
      <c r="E30" s="12"/>
      <c r="F30" s="12">
        <v>1516.999</v>
      </c>
      <c r="G30" s="12">
        <f t="shared" si="0"/>
        <v>0</v>
      </c>
      <c r="H30" s="12">
        <f t="shared" si="1"/>
        <v>0</v>
      </c>
      <c r="I30" s="12">
        <f t="shared" si="2"/>
        <v>1.516999</v>
      </c>
      <c r="J30" s="12">
        <f t="shared" si="3"/>
        <v>0</v>
      </c>
      <c r="K30" s="12">
        <f t="shared" si="4"/>
        <v>0</v>
      </c>
      <c r="L30" s="12">
        <f t="shared" si="5"/>
        <v>2.5283316666666666E-2</v>
      </c>
      <c r="M30" s="12">
        <f t="shared" si="6"/>
        <v>0</v>
      </c>
      <c r="N30" s="12">
        <f t="shared" si="7"/>
        <v>0</v>
      </c>
      <c r="O30" s="12">
        <f t="shared" si="8"/>
        <v>4.2138861111111112E-4</v>
      </c>
      <c r="P30" s="12">
        <f t="shared" si="9"/>
        <v>0</v>
      </c>
      <c r="Q30" s="12">
        <f t="shared" si="10"/>
        <v>0</v>
      </c>
      <c r="R30" s="16" t="str">
        <f t="shared" si="11"/>
        <v>00:00:01.516.999</v>
      </c>
    </row>
    <row r="31" spans="1:18" x14ac:dyDescent="0.25">
      <c r="A31" s="38"/>
      <c r="B31" s="38"/>
      <c r="C31" s="11">
        <v>5000</v>
      </c>
      <c r="D31" s="12"/>
      <c r="E31" s="12"/>
      <c r="F31" s="12">
        <v>124025.755</v>
      </c>
      <c r="G31" s="12">
        <f t="shared" si="0"/>
        <v>0</v>
      </c>
      <c r="H31" s="12">
        <f t="shared" si="1"/>
        <v>0</v>
      </c>
      <c r="I31" s="12">
        <f t="shared" si="2"/>
        <v>124.025755</v>
      </c>
      <c r="J31" s="12">
        <f t="shared" si="3"/>
        <v>0</v>
      </c>
      <c r="K31" s="12">
        <f t="shared" si="4"/>
        <v>0</v>
      </c>
      <c r="L31" s="12">
        <f t="shared" si="5"/>
        <v>2.0670959166666667</v>
      </c>
      <c r="M31" s="12">
        <f t="shared" si="6"/>
        <v>0</v>
      </c>
      <c r="N31" s="12">
        <f t="shared" si="7"/>
        <v>0</v>
      </c>
      <c r="O31" s="12">
        <f t="shared" si="8"/>
        <v>3.4451598611111113E-2</v>
      </c>
      <c r="P31" s="12">
        <f t="shared" si="9"/>
        <v>0</v>
      </c>
      <c r="Q31" s="12">
        <f t="shared" si="10"/>
        <v>0</v>
      </c>
      <c r="R31" s="16" t="str">
        <f t="shared" si="11"/>
        <v>00:02:04.25.7550000000047</v>
      </c>
    </row>
    <row r="32" spans="1:18" x14ac:dyDescent="0.25">
      <c r="A32" s="38"/>
      <c r="B32" s="38"/>
      <c r="C32" s="11">
        <v>10000</v>
      </c>
      <c r="D32" s="12"/>
      <c r="E32" s="12"/>
      <c r="F32" s="12" t="s">
        <v>17</v>
      </c>
      <c r="G32" s="12">
        <f t="shared" si="0"/>
        <v>0</v>
      </c>
      <c r="H32" s="12">
        <f t="shared" si="1"/>
        <v>0</v>
      </c>
      <c r="I32" s="12" t="e">
        <f t="shared" si="2"/>
        <v>#VALUE!</v>
      </c>
      <c r="J32" s="12">
        <f t="shared" si="3"/>
        <v>0</v>
      </c>
      <c r="K32" s="12">
        <f t="shared" si="4"/>
        <v>0</v>
      </c>
      <c r="L32" s="12" t="e">
        <f t="shared" si="5"/>
        <v>#VALUE!</v>
      </c>
      <c r="M32" s="12">
        <f t="shared" si="6"/>
        <v>0</v>
      </c>
      <c r="N32" s="12">
        <f t="shared" si="7"/>
        <v>0</v>
      </c>
      <c r="O32" s="12" t="e">
        <f t="shared" si="8"/>
        <v>#VALUE!</v>
      </c>
      <c r="P32" s="12">
        <f t="shared" si="9"/>
        <v>0</v>
      </c>
      <c r="Q32" s="12">
        <f t="shared" si="10"/>
        <v>0</v>
      </c>
      <c r="R32" s="16" t="e">
        <f t="shared" si="11"/>
        <v>#VALUE!</v>
      </c>
    </row>
  </sheetData>
  <mergeCells count="21">
    <mergeCell ref="M3:O4"/>
    <mergeCell ref="P3:R4"/>
    <mergeCell ref="A1:R2"/>
    <mergeCell ref="J3:L4"/>
    <mergeCell ref="A6:A14"/>
    <mergeCell ref="G3:I4"/>
    <mergeCell ref="A3:A5"/>
    <mergeCell ref="C3:C5"/>
    <mergeCell ref="D3:F4"/>
    <mergeCell ref="B3:B5"/>
    <mergeCell ref="B6:B8"/>
    <mergeCell ref="B9:B11"/>
    <mergeCell ref="B12:B14"/>
    <mergeCell ref="B15:B17"/>
    <mergeCell ref="B18:B20"/>
    <mergeCell ref="B21:B23"/>
    <mergeCell ref="B24:B26"/>
    <mergeCell ref="A24:A32"/>
    <mergeCell ref="B30:B32"/>
    <mergeCell ref="A15:A23"/>
    <mergeCell ref="B27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Python_CPU</vt:lpstr>
      <vt:lpstr>Python_CPU_Forecast</vt:lpstr>
      <vt:lpstr>Python_CPU_Forecast_9000_025</vt:lpstr>
      <vt:lpstr>Python_CPU_Forecast_9000_050</vt:lpstr>
      <vt:lpstr>Python_CPU_Forecast_9000_075</vt:lpstr>
      <vt:lpstr>Python_CPU_Pivot</vt:lpstr>
      <vt:lpstr>Python_GPU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 blue</dc:creator>
  <cp:lastModifiedBy>robi blue</cp:lastModifiedBy>
  <dcterms:created xsi:type="dcterms:W3CDTF">2021-04-11T19:33:46Z</dcterms:created>
  <dcterms:modified xsi:type="dcterms:W3CDTF">2021-11-09T11:22:49Z</dcterms:modified>
</cp:coreProperties>
</file>