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abhin\Downloads\SDA\"/>
    </mc:Choice>
  </mc:AlternateContent>
  <xr:revisionPtr revIDLastSave="0" documentId="8_{BB7C68E1-8FEE-44DD-BE5B-A90CCAF93962}" xr6:coauthVersionLast="47" xr6:coauthVersionMax="47" xr10:uidLastSave="{00000000-0000-0000-0000-000000000000}"/>
  <bookViews>
    <workbookView xWindow="-108" yWindow="-108" windowWidth="23256" windowHeight="13176" firstSheet="1" activeTab="5" xr2:uid="{0E6B02F4-FC68-4D70-9CF2-6DB1E476F77E}"/>
  </bookViews>
  <sheets>
    <sheet name="Liverpool" sheetId="1" r:id="rId1"/>
    <sheet name="Manchaster City" sheetId="3" r:id="rId2"/>
    <sheet name="P1_data" sheetId="4" r:id="rId3"/>
    <sheet name="P1_t test" sheetId="5" r:id="rId4"/>
    <sheet name="P2_ChiSquare test" sheetId="8" r:id="rId5"/>
    <sheet name="Sheet2" sheetId="13" r:id="rId6"/>
    <sheet name="Sheet4" sheetId="15" r:id="rId7"/>
    <sheet name="Sheet1" sheetId="12" r:id="rId8"/>
  </sheets>
  <definedNames>
    <definedName name="_xlnm._FilterDatabase" localSheetId="0" hidden="1">Liverpool!$A$1:$I$191</definedName>
    <definedName name="_xlnm._FilterDatabase" localSheetId="1" hidden="1">'Manchaster City'!$A$1:$I$191</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2" l="1"/>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J2" i="12"/>
  <c r="I2" i="12"/>
  <c r="H2" i="12"/>
  <c r="G2" i="12"/>
  <c r="F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2" i="12"/>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2" i="1"/>
  <c r="R22" i="8"/>
  <c r="H15" i="8"/>
  <c r="M15" i="8" s="1"/>
  <c r="I15" i="8"/>
  <c r="N15" i="8" s="1"/>
  <c r="J15" i="8"/>
  <c r="I14" i="8"/>
  <c r="J14" i="8"/>
  <c r="O14" i="8" s="1"/>
  <c r="H14" i="8"/>
  <c r="I22" i="8"/>
  <c r="I23" i="8"/>
  <c r="J23" i="8"/>
  <c r="O23" i="8" s="1"/>
  <c r="J22" i="8"/>
  <c r="O22" i="8" s="1"/>
  <c r="H22" i="8"/>
  <c r="H23" i="8"/>
  <c r="M23" i="8" s="1"/>
  <c r="N22" i="8"/>
  <c r="M22" i="8"/>
  <c r="N23" i="8"/>
  <c r="R13" i="8"/>
  <c r="O15" i="8"/>
  <c r="N14" i="8"/>
  <c r="M14" i="8"/>
  <c r="K191" i="3"/>
  <c r="J191" i="3" s="1"/>
  <c r="K190" i="3"/>
  <c r="K189" i="3"/>
  <c r="J189" i="3" s="1"/>
  <c r="K188" i="3"/>
  <c r="K187" i="3"/>
  <c r="J187" i="3" s="1"/>
  <c r="K186" i="3"/>
  <c r="K185" i="3"/>
  <c r="J185" i="3" s="1"/>
  <c r="K184" i="3"/>
  <c r="K183" i="3"/>
  <c r="J183" i="3" s="1"/>
  <c r="K182" i="3"/>
  <c r="K181" i="3"/>
  <c r="J181" i="3" s="1"/>
  <c r="K180" i="3"/>
  <c r="K179" i="3"/>
  <c r="J179" i="3" s="1"/>
  <c r="K178" i="3"/>
  <c r="K177" i="3"/>
  <c r="J177" i="3" s="1"/>
  <c r="K176" i="3"/>
  <c r="K175" i="3"/>
  <c r="J175" i="3" s="1"/>
  <c r="K174" i="3"/>
  <c r="K173" i="3"/>
  <c r="J173" i="3" s="1"/>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J36" i="3"/>
  <c r="K36" i="3"/>
  <c r="I36" i="3" s="1"/>
  <c r="K35" i="3"/>
  <c r="K34" i="3"/>
  <c r="I34" i="3" s="1"/>
  <c r="K33" i="3"/>
  <c r="J32" i="3"/>
  <c r="K32" i="3"/>
  <c r="I32" i="3" s="1"/>
  <c r="K31" i="3"/>
  <c r="K30" i="3"/>
  <c r="J30" i="3" s="1"/>
  <c r="K29" i="3"/>
  <c r="K28" i="3"/>
  <c r="J28" i="3" s="1"/>
  <c r="K27" i="3"/>
  <c r="K26" i="3"/>
  <c r="J26" i="3" s="1"/>
  <c r="K25" i="3"/>
  <c r="K24" i="3"/>
  <c r="J24" i="3" s="1"/>
  <c r="J23" i="3"/>
  <c r="K23" i="3"/>
  <c r="I23" i="3" s="1"/>
  <c r="L23" i="3" s="1"/>
  <c r="J22" i="3"/>
  <c r="I22" i="3"/>
  <c r="K22" i="3"/>
  <c r="I21" i="3"/>
  <c r="L21" i="3" s="1"/>
  <c r="K21" i="3"/>
  <c r="J21" i="3" s="1"/>
  <c r="J20" i="3"/>
  <c r="I20" i="3"/>
  <c r="L20" i="3" s="1"/>
  <c r="K20" i="3"/>
  <c r="I19" i="3"/>
  <c r="K19" i="3"/>
  <c r="J19" i="3" s="1"/>
  <c r="J18" i="3"/>
  <c r="I18" i="3"/>
  <c r="L18" i="3" s="1"/>
  <c r="K18" i="3"/>
  <c r="I17" i="3"/>
  <c r="K17" i="3"/>
  <c r="J17" i="3" s="1"/>
  <c r="J16" i="3"/>
  <c r="I16" i="3"/>
  <c r="K16" i="3"/>
  <c r="I15" i="3"/>
  <c r="K15" i="3"/>
  <c r="J15" i="3" s="1"/>
  <c r="J14" i="3"/>
  <c r="I14" i="3"/>
  <c r="L14" i="3" s="1"/>
  <c r="K14" i="3"/>
  <c r="I13" i="3"/>
  <c r="K13" i="3"/>
  <c r="J13" i="3" s="1"/>
  <c r="I12" i="3"/>
  <c r="K12" i="3"/>
  <c r="J12" i="3" s="1"/>
  <c r="I11" i="3"/>
  <c r="L11" i="3" s="1"/>
  <c r="K11" i="3"/>
  <c r="J11" i="3" s="1"/>
  <c r="I10" i="3"/>
  <c r="K10" i="3"/>
  <c r="J10" i="3" s="1"/>
  <c r="I9" i="3"/>
  <c r="K9" i="3"/>
  <c r="J9" i="3" s="1"/>
  <c r="I8" i="3"/>
  <c r="K8" i="3"/>
  <c r="J8" i="3" s="1"/>
  <c r="I7" i="3"/>
  <c r="L7" i="3" s="1"/>
  <c r="K7" i="3"/>
  <c r="J7" i="3" s="1"/>
  <c r="I6" i="3"/>
  <c r="K6" i="3"/>
  <c r="J6" i="3" s="1"/>
  <c r="I5" i="3"/>
  <c r="K5" i="3"/>
  <c r="J5" i="3" s="1"/>
  <c r="I4" i="3"/>
  <c r="K4" i="3"/>
  <c r="J4" i="3" s="1"/>
  <c r="I3" i="3"/>
  <c r="L3" i="3" s="1"/>
  <c r="K3" i="3"/>
  <c r="J3" i="3" s="1"/>
  <c r="I2" i="3"/>
  <c r="K2" i="3"/>
  <c r="J2" i="3" s="1"/>
  <c r="I10" i="1"/>
  <c r="I18" i="1"/>
  <c r="I26" i="1"/>
  <c r="I34" i="1"/>
  <c r="I42" i="1"/>
  <c r="I50" i="1"/>
  <c r="I58" i="1"/>
  <c r="I66" i="1"/>
  <c r="I74" i="1"/>
  <c r="I82" i="1"/>
  <c r="I90" i="1"/>
  <c r="I98" i="1"/>
  <c r="I106" i="1"/>
  <c r="I114" i="1"/>
  <c r="I122" i="1"/>
  <c r="I130" i="1"/>
  <c r="I138" i="1"/>
  <c r="I146" i="1"/>
  <c r="I154" i="1"/>
  <c r="I162" i="1"/>
  <c r="I170" i="1"/>
  <c r="I178" i="1"/>
  <c r="I186" i="1"/>
  <c r="J6" i="1"/>
  <c r="J14" i="1"/>
  <c r="J22" i="1"/>
  <c r="J30" i="1"/>
  <c r="J38" i="1"/>
  <c r="J46" i="1"/>
  <c r="J54" i="1"/>
  <c r="J62" i="1"/>
  <c r="J70" i="1"/>
  <c r="J78" i="1"/>
  <c r="J86" i="1"/>
  <c r="J94" i="1"/>
  <c r="J102" i="1"/>
  <c r="J110" i="1"/>
  <c r="J118" i="1"/>
  <c r="J126" i="1"/>
  <c r="J134" i="1"/>
  <c r="J142" i="1"/>
  <c r="J150" i="1"/>
  <c r="J158" i="1"/>
  <c r="J166" i="1"/>
  <c r="J174" i="1"/>
  <c r="J182" i="1"/>
  <c r="J190" i="1"/>
  <c r="K4" i="1"/>
  <c r="I4" i="1" s="1"/>
  <c r="K5" i="1"/>
  <c r="I5" i="1" s="1"/>
  <c r="K6" i="1"/>
  <c r="I6" i="1" s="1"/>
  <c r="L6" i="1" s="1"/>
  <c r="K7" i="1"/>
  <c r="K8" i="1"/>
  <c r="J8" i="1" s="1"/>
  <c r="K9" i="1"/>
  <c r="J9" i="1" s="1"/>
  <c r="K10" i="1"/>
  <c r="J10" i="1" s="1"/>
  <c r="K11" i="1"/>
  <c r="I11" i="1" s="1"/>
  <c r="K12" i="1"/>
  <c r="I12" i="1" s="1"/>
  <c r="K13" i="1"/>
  <c r="I13" i="1" s="1"/>
  <c r="K14" i="1"/>
  <c r="I14" i="1" s="1"/>
  <c r="L14" i="1" s="1"/>
  <c r="K15" i="1"/>
  <c r="K16" i="1"/>
  <c r="J16" i="1" s="1"/>
  <c r="K17" i="1"/>
  <c r="J17" i="1" s="1"/>
  <c r="K18" i="1"/>
  <c r="J18" i="1" s="1"/>
  <c r="K19" i="1"/>
  <c r="I19" i="1" s="1"/>
  <c r="K20" i="1"/>
  <c r="I20" i="1" s="1"/>
  <c r="K21" i="1"/>
  <c r="I21" i="1" s="1"/>
  <c r="K22" i="1"/>
  <c r="I22" i="1" s="1"/>
  <c r="L22" i="1" s="1"/>
  <c r="K23" i="1"/>
  <c r="K24" i="1"/>
  <c r="J24" i="1" s="1"/>
  <c r="K25" i="1"/>
  <c r="J25" i="1" s="1"/>
  <c r="K26" i="1"/>
  <c r="J26" i="1" s="1"/>
  <c r="K27" i="1"/>
  <c r="I27" i="1" s="1"/>
  <c r="K28" i="1"/>
  <c r="I28" i="1" s="1"/>
  <c r="K29" i="1"/>
  <c r="I29" i="1" s="1"/>
  <c r="K30" i="1"/>
  <c r="I30" i="1" s="1"/>
  <c r="L30" i="1" s="1"/>
  <c r="K31" i="1"/>
  <c r="K32" i="1"/>
  <c r="J32" i="1" s="1"/>
  <c r="K33" i="1"/>
  <c r="J33" i="1" s="1"/>
  <c r="K34" i="1"/>
  <c r="J34" i="1" s="1"/>
  <c r="K35" i="1"/>
  <c r="I35" i="1" s="1"/>
  <c r="K36" i="1"/>
  <c r="I36" i="1" s="1"/>
  <c r="K37" i="1"/>
  <c r="I37" i="1" s="1"/>
  <c r="K38" i="1"/>
  <c r="I38" i="1" s="1"/>
  <c r="K39" i="1"/>
  <c r="K40" i="1"/>
  <c r="J40" i="1" s="1"/>
  <c r="K41" i="1"/>
  <c r="J41" i="1" s="1"/>
  <c r="K42" i="1"/>
  <c r="J42" i="1" s="1"/>
  <c r="K43" i="1"/>
  <c r="I43" i="1" s="1"/>
  <c r="K44" i="1"/>
  <c r="I44" i="1" s="1"/>
  <c r="K45" i="1"/>
  <c r="I45" i="1" s="1"/>
  <c r="K46" i="1"/>
  <c r="I46" i="1" s="1"/>
  <c r="K47" i="1"/>
  <c r="K48" i="1"/>
  <c r="J48" i="1" s="1"/>
  <c r="K49" i="1"/>
  <c r="J49" i="1" s="1"/>
  <c r="K50" i="1"/>
  <c r="J50" i="1" s="1"/>
  <c r="K51" i="1"/>
  <c r="I51" i="1" s="1"/>
  <c r="K52" i="1"/>
  <c r="I52" i="1" s="1"/>
  <c r="K53" i="1"/>
  <c r="I53" i="1" s="1"/>
  <c r="K54" i="1"/>
  <c r="I54" i="1" s="1"/>
  <c r="L54" i="1" s="1"/>
  <c r="K55" i="1"/>
  <c r="K56" i="1"/>
  <c r="J56" i="1" s="1"/>
  <c r="K57" i="1"/>
  <c r="J57" i="1" s="1"/>
  <c r="K58" i="1"/>
  <c r="J58" i="1" s="1"/>
  <c r="K59" i="1"/>
  <c r="I59" i="1" s="1"/>
  <c r="K60" i="1"/>
  <c r="I60" i="1" s="1"/>
  <c r="K61" i="1"/>
  <c r="I61" i="1" s="1"/>
  <c r="K62" i="1"/>
  <c r="I62" i="1" s="1"/>
  <c r="L62" i="1" s="1"/>
  <c r="K63" i="1"/>
  <c r="K64" i="1"/>
  <c r="J64" i="1" s="1"/>
  <c r="K65" i="1"/>
  <c r="J65" i="1" s="1"/>
  <c r="K66" i="1"/>
  <c r="J66" i="1" s="1"/>
  <c r="K67" i="1"/>
  <c r="I67" i="1" s="1"/>
  <c r="K68" i="1"/>
  <c r="I68" i="1" s="1"/>
  <c r="K69" i="1"/>
  <c r="I69" i="1" s="1"/>
  <c r="K70" i="1"/>
  <c r="I70" i="1" s="1"/>
  <c r="L70" i="1" s="1"/>
  <c r="K71" i="1"/>
  <c r="K72" i="1"/>
  <c r="J72" i="1" s="1"/>
  <c r="K73" i="1"/>
  <c r="J73" i="1" s="1"/>
  <c r="K74" i="1"/>
  <c r="J74" i="1" s="1"/>
  <c r="K75" i="1"/>
  <c r="I75" i="1" s="1"/>
  <c r="K76" i="1"/>
  <c r="I76" i="1" s="1"/>
  <c r="K77" i="1"/>
  <c r="I77" i="1" s="1"/>
  <c r="K78" i="1"/>
  <c r="I78" i="1" s="1"/>
  <c r="L78" i="1" s="1"/>
  <c r="K79" i="1"/>
  <c r="K80" i="1"/>
  <c r="J80" i="1" s="1"/>
  <c r="K81" i="1"/>
  <c r="J81" i="1" s="1"/>
  <c r="K82" i="1"/>
  <c r="J82" i="1" s="1"/>
  <c r="K83" i="1"/>
  <c r="I83" i="1" s="1"/>
  <c r="K84" i="1"/>
  <c r="I84" i="1" s="1"/>
  <c r="K85" i="1"/>
  <c r="I85" i="1" s="1"/>
  <c r="K86" i="1"/>
  <c r="I86" i="1" s="1"/>
  <c r="L86" i="1" s="1"/>
  <c r="K87" i="1"/>
  <c r="K88" i="1"/>
  <c r="J88" i="1" s="1"/>
  <c r="K89" i="1"/>
  <c r="J89" i="1" s="1"/>
  <c r="K90" i="1"/>
  <c r="J90" i="1" s="1"/>
  <c r="K91" i="1"/>
  <c r="I91" i="1" s="1"/>
  <c r="K92" i="1"/>
  <c r="I92" i="1" s="1"/>
  <c r="K93" i="1"/>
  <c r="I93" i="1" s="1"/>
  <c r="K94" i="1"/>
  <c r="I94" i="1" s="1"/>
  <c r="L94" i="1" s="1"/>
  <c r="K95" i="1"/>
  <c r="K96" i="1"/>
  <c r="J96" i="1" s="1"/>
  <c r="K97" i="1"/>
  <c r="J97" i="1" s="1"/>
  <c r="K98" i="1"/>
  <c r="J98" i="1" s="1"/>
  <c r="K99" i="1"/>
  <c r="I99" i="1" s="1"/>
  <c r="K100" i="1"/>
  <c r="I100" i="1" s="1"/>
  <c r="K101" i="1"/>
  <c r="I101" i="1" s="1"/>
  <c r="K102" i="1"/>
  <c r="I102" i="1" s="1"/>
  <c r="K103" i="1"/>
  <c r="K104" i="1"/>
  <c r="J104" i="1" s="1"/>
  <c r="K105" i="1"/>
  <c r="J105" i="1" s="1"/>
  <c r="K106" i="1"/>
  <c r="J106" i="1" s="1"/>
  <c r="K107" i="1"/>
  <c r="I107" i="1" s="1"/>
  <c r="K108" i="1"/>
  <c r="I108" i="1" s="1"/>
  <c r="K109" i="1"/>
  <c r="I109" i="1" s="1"/>
  <c r="K110" i="1"/>
  <c r="I110" i="1" s="1"/>
  <c r="K111" i="1"/>
  <c r="K112" i="1"/>
  <c r="J112" i="1" s="1"/>
  <c r="K113" i="1"/>
  <c r="J113" i="1" s="1"/>
  <c r="K114" i="1"/>
  <c r="J114" i="1" s="1"/>
  <c r="K115" i="1"/>
  <c r="I115" i="1" s="1"/>
  <c r="K116" i="1"/>
  <c r="I116" i="1" s="1"/>
  <c r="K117" i="1"/>
  <c r="I117" i="1" s="1"/>
  <c r="K118" i="1"/>
  <c r="I118" i="1" s="1"/>
  <c r="L118" i="1" s="1"/>
  <c r="K119" i="1"/>
  <c r="K120" i="1"/>
  <c r="J120" i="1" s="1"/>
  <c r="K121" i="1"/>
  <c r="J121" i="1" s="1"/>
  <c r="K122" i="1"/>
  <c r="J122" i="1" s="1"/>
  <c r="K123" i="1"/>
  <c r="I123" i="1" s="1"/>
  <c r="K124" i="1"/>
  <c r="I124" i="1" s="1"/>
  <c r="K125" i="1"/>
  <c r="I125" i="1" s="1"/>
  <c r="K126" i="1"/>
  <c r="I126" i="1" s="1"/>
  <c r="L126" i="1" s="1"/>
  <c r="K127" i="1"/>
  <c r="K128" i="1"/>
  <c r="J128" i="1" s="1"/>
  <c r="K129" i="1"/>
  <c r="J129" i="1" s="1"/>
  <c r="K130" i="1"/>
  <c r="J130" i="1" s="1"/>
  <c r="K131" i="1"/>
  <c r="I131" i="1" s="1"/>
  <c r="K132" i="1"/>
  <c r="I132" i="1" s="1"/>
  <c r="K133" i="1"/>
  <c r="I133" i="1" s="1"/>
  <c r="K134" i="1"/>
  <c r="I134" i="1" s="1"/>
  <c r="L134" i="1" s="1"/>
  <c r="K135" i="1"/>
  <c r="K136" i="1"/>
  <c r="J136" i="1" s="1"/>
  <c r="K137" i="1"/>
  <c r="J137" i="1" s="1"/>
  <c r="K138" i="1"/>
  <c r="J138" i="1" s="1"/>
  <c r="K139" i="1"/>
  <c r="I139" i="1" s="1"/>
  <c r="K140" i="1"/>
  <c r="I140" i="1" s="1"/>
  <c r="K141" i="1"/>
  <c r="I141" i="1" s="1"/>
  <c r="K142" i="1"/>
  <c r="I142" i="1" s="1"/>
  <c r="L142" i="1" s="1"/>
  <c r="K143" i="1"/>
  <c r="K144" i="1"/>
  <c r="J144" i="1" s="1"/>
  <c r="K145" i="1"/>
  <c r="J145" i="1" s="1"/>
  <c r="K146" i="1"/>
  <c r="J146" i="1" s="1"/>
  <c r="K147" i="1"/>
  <c r="I147" i="1" s="1"/>
  <c r="K148" i="1"/>
  <c r="I148" i="1" s="1"/>
  <c r="K149" i="1"/>
  <c r="I149" i="1" s="1"/>
  <c r="K150" i="1"/>
  <c r="I150" i="1" s="1"/>
  <c r="L150" i="1" s="1"/>
  <c r="K151" i="1"/>
  <c r="K152" i="1"/>
  <c r="J152" i="1" s="1"/>
  <c r="K153" i="1"/>
  <c r="J153" i="1" s="1"/>
  <c r="K154" i="1"/>
  <c r="J154" i="1" s="1"/>
  <c r="K155" i="1"/>
  <c r="I155" i="1" s="1"/>
  <c r="K156" i="1"/>
  <c r="I156" i="1" s="1"/>
  <c r="K157" i="1"/>
  <c r="I157" i="1" s="1"/>
  <c r="K158" i="1"/>
  <c r="I158" i="1" s="1"/>
  <c r="L158" i="1" s="1"/>
  <c r="K159" i="1"/>
  <c r="K160" i="1"/>
  <c r="J160" i="1" s="1"/>
  <c r="K161" i="1"/>
  <c r="J161" i="1" s="1"/>
  <c r="K162" i="1"/>
  <c r="J162" i="1" s="1"/>
  <c r="K163" i="1"/>
  <c r="I163" i="1" s="1"/>
  <c r="K164" i="1"/>
  <c r="I164" i="1" s="1"/>
  <c r="K165" i="1"/>
  <c r="I165" i="1" s="1"/>
  <c r="K166" i="1"/>
  <c r="I166" i="1" s="1"/>
  <c r="L166" i="1" s="1"/>
  <c r="K167" i="1"/>
  <c r="K168" i="1"/>
  <c r="J168" i="1" s="1"/>
  <c r="K169" i="1"/>
  <c r="J169" i="1" s="1"/>
  <c r="K170" i="1"/>
  <c r="J170" i="1" s="1"/>
  <c r="K171" i="1"/>
  <c r="I171" i="1" s="1"/>
  <c r="K172" i="1"/>
  <c r="I172" i="1" s="1"/>
  <c r="K173" i="1"/>
  <c r="I173" i="1" s="1"/>
  <c r="K174" i="1"/>
  <c r="I174" i="1" s="1"/>
  <c r="K175" i="1"/>
  <c r="K176" i="1"/>
  <c r="J176" i="1" s="1"/>
  <c r="K177" i="1"/>
  <c r="J177" i="1" s="1"/>
  <c r="K178" i="1"/>
  <c r="J178" i="1" s="1"/>
  <c r="K179" i="1"/>
  <c r="I179" i="1" s="1"/>
  <c r="K180" i="1"/>
  <c r="I180" i="1" s="1"/>
  <c r="K181" i="1"/>
  <c r="I181" i="1" s="1"/>
  <c r="K182" i="1"/>
  <c r="I182" i="1" s="1"/>
  <c r="L182" i="1" s="1"/>
  <c r="K183" i="1"/>
  <c r="K184" i="1"/>
  <c r="J184" i="1" s="1"/>
  <c r="K185" i="1"/>
  <c r="J185" i="1" s="1"/>
  <c r="K186" i="1"/>
  <c r="J186" i="1" s="1"/>
  <c r="K187" i="1"/>
  <c r="I187" i="1" s="1"/>
  <c r="K188" i="1"/>
  <c r="I188" i="1" s="1"/>
  <c r="K189" i="1"/>
  <c r="I189" i="1" s="1"/>
  <c r="K190" i="1"/>
  <c r="I190" i="1" s="1"/>
  <c r="L190" i="1" s="1"/>
  <c r="K191" i="1"/>
  <c r="R21" i="8" l="1"/>
  <c r="R23" i="8" s="1"/>
  <c r="R12" i="8"/>
  <c r="R14" i="8" s="1"/>
  <c r="L16" i="3"/>
  <c r="L4" i="3"/>
  <c r="L8" i="3"/>
  <c r="L12" i="3"/>
  <c r="L22" i="3"/>
  <c r="L5" i="3"/>
  <c r="L9" i="3"/>
  <c r="L13" i="3"/>
  <c r="L174" i="1"/>
  <c r="L46" i="1"/>
  <c r="L38" i="1"/>
  <c r="L110" i="1"/>
  <c r="L102" i="1"/>
  <c r="L15" i="3"/>
  <c r="L19" i="3"/>
  <c r="J191" i="1"/>
  <c r="I191" i="1"/>
  <c r="J167" i="1"/>
  <c r="I167" i="1"/>
  <c r="L167" i="1" s="1"/>
  <c r="J151" i="1"/>
  <c r="I151" i="1"/>
  <c r="J127" i="1"/>
  <c r="I127" i="1"/>
  <c r="L127" i="1" s="1"/>
  <c r="J119" i="1"/>
  <c r="I119" i="1"/>
  <c r="L119" i="1" s="1"/>
  <c r="J95" i="1"/>
  <c r="I95" i="1"/>
  <c r="J87" i="1"/>
  <c r="I87" i="1"/>
  <c r="J79" i="1"/>
  <c r="I79" i="1"/>
  <c r="L79" i="1" s="1"/>
  <c r="J71" i="1"/>
  <c r="I71" i="1"/>
  <c r="L71" i="1" s="1"/>
  <c r="J63" i="1"/>
  <c r="I63" i="1"/>
  <c r="L63" i="1" s="1"/>
  <c r="J55" i="1"/>
  <c r="I55" i="1"/>
  <c r="J47" i="1"/>
  <c r="I47" i="1"/>
  <c r="L47" i="1" s="1"/>
  <c r="J39" i="1"/>
  <c r="I39" i="1"/>
  <c r="L39" i="1" s="1"/>
  <c r="J31" i="1"/>
  <c r="I31" i="1"/>
  <c r="L31" i="1" s="1"/>
  <c r="J23" i="1"/>
  <c r="I23" i="1"/>
  <c r="J15" i="1"/>
  <c r="I15" i="1"/>
  <c r="L15" i="1" s="1"/>
  <c r="J7" i="1"/>
  <c r="I7" i="1"/>
  <c r="L7" i="1" s="1"/>
  <c r="J183" i="1"/>
  <c r="I183" i="1"/>
  <c r="L183" i="1" s="1"/>
  <c r="J159" i="1"/>
  <c r="I159" i="1"/>
  <c r="J143" i="1"/>
  <c r="I143" i="1"/>
  <c r="L143" i="1" s="1"/>
  <c r="J111" i="1"/>
  <c r="I111" i="1"/>
  <c r="L111" i="1" s="1"/>
  <c r="L2" i="3"/>
  <c r="L6" i="3"/>
  <c r="L10" i="3"/>
  <c r="L17" i="3"/>
  <c r="J175" i="1"/>
  <c r="I175" i="1"/>
  <c r="L175" i="1" s="1"/>
  <c r="J135" i="1"/>
  <c r="I135" i="1"/>
  <c r="L135" i="1" s="1"/>
  <c r="J103" i="1"/>
  <c r="I103" i="1"/>
  <c r="L103" i="1" s="1"/>
  <c r="L61" i="1"/>
  <c r="J48" i="3"/>
  <c r="I48" i="3"/>
  <c r="J184" i="3"/>
  <c r="I184" i="3"/>
  <c r="J189" i="1"/>
  <c r="L189" i="1" s="1"/>
  <c r="J181" i="1"/>
  <c r="L181" i="1" s="1"/>
  <c r="J173" i="1"/>
  <c r="L173" i="1" s="1"/>
  <c r="J165" i="1"/>
  <c r="L165" i="1" s="1"/>
  <c r="J157" i="1"/>
  <c r="L157" i="1" s="1"/>
  <c r="J149" i="1"/>
  <c r="L149" i="1" s="1"/>
  <c r="J141" i="1"/>
  <c r="L141" i="1" s="1"/>
  <c r="J133" i="1"/>
  <c r="L133" i="1" s="1"/>
  <c r="J125" i="1"/>
  <c r="L125" i="1" s="1"/>
  <c r="J117" i="1"/>
  <c r="L117" i="1" s="1"/>
  <c r="J109" i="1"/>
  <c r="L109" i="1" s="1"/>
  <c r="J101" i="1"/>
  <c r="L101" i="1" s="1"/>
  <c r="J93" i="1"/>
  <c r="L93" i="1" s="1"/>
  <c r="J85" i="1"/>
  <c r="L85" i="1" s="1"/>
  <c r="J77" i="1"/>
  <c r="L77" i="1" s="1"/>
  <c r="J69" i="1"/>
  <c r="L69" i="1" s="1"/>
  <c r="J61" i="1"/>
  <c r="J53" i="1"/>
  <c r="L53" i="1" s="1"/>
  <c r="J45" i="1"/>
  <c r="L45" i="1" s="1"/>
  <c r="J37" i="1"/>
  <c r="L37" i="1" s="1"/>
  <c r="J29" i="1"/>
  <c r="L29" i="1" s="1"/>
  <c r="J21" i="1"/>
  <c r="L21" i="1" s="1"/>
  <c r="J13" i="1"/>
  <c r="L13" i="1" s="1"/>
  <c r="J5" i="1"/>
  <c r="L5" i="1" s="1"/>
  <c r="I185" i="1"/>
  <c r="L185" i="1" s="1"/>
  <c r="I177" i="1"/>
  <c r="L177" i="1" s="1"/>
  <c r="I169" i="1"/>
  <c r="L169" i="1" s="1"/>
  <c r="I161" i="1"/>
  <c r="L161" i="1" s="1"/>
  <c r="I153" i="1"/>
  <c r="L153" i="1" s="1"/>
  <c r="I145" i="1"/>
  <c r="L145" i="1" s="1"/>
  <c r="I137" i="1"/>
  <c r="L137" i="1" s="1"/>
  <c r="I129" i="1"/>
  <c r="L129" i="1" s="1"/>
  <c r="I121" i="1"/>
  <c r="L121" i="1" s="1"/>
  <c r="I113" i="1"/>
  <c r="L113" i="1" s="1"/>
  <c r="I105" i="1"/>
  <c r="L105" i="1" s="1"/>
  <c r="I97" i="1"/>
  <c r="L97" i="1" s="1"/>
  <c r="I89" i="1"/>
  <c r="L89" i="1" s="1"/>
  <c r="I81" i="1"/>
  <c r="L81" i="1" s="1"/>
  <c r="I73" i="1"/>
  <c r="L73" i="1" s="1"/>
  <c r="I65" i="1"/>
  <c r="L65" i="1" s="1"/>
  <c r="I57" i="1"/>
  <c r="L57" i="1" s="1"/>
  <c r="I49" i="1"/>
  <c r="L49" i="1" s="1"/>
  <c r="I41" i="1"/>
  <c r="L41" i="1" s="1"/>
  <c r="I33" i="1"/>
  <c r="L33" i="1" s="1"/>
  <c r="I25" i="1"/>
  <c r="L25" i="1" s="1"/>
  <c r="I17" i="1"/>
  <c r="L17" i="1" s="1"/>
  <c r="I9" i="1"/>
  <c r="L9" i="1" s="1"/>
  <c r="J34" i="3"/>
  <c r="L34" i="3" s="1"/>
  <c r="J41" i="3"/>
  <c r="I41" i="3"/>
  <c r="J49" i="3"/>
  <c r="I49" i="3"/>
  <c r="J57" i="3"/>
  <c r="I57" i="3"/>
  <c r="J65" i="3"/>
  <c r="I65" i="3"/>
  <c r="J73" i="3"/>
  <c r="I73" i="3"/>
  <c r="J81" i="3"/>
  <c r="I81" i="3"/>
  <c r="J89" i="3"/>
  <c r="I89" i="3"/>
  <c r="J97" i="3"/>
  <c r="I97" i="3"/>
  <c r="J105" i="3"/>
  <c r="I105" i="3"/>
  <c r="J113" i="3"/>
  <c r="I113" i="3"/>
  <c r="J121" i="3"/>
  <c r="I121" i="3"/>
  <c r="J129" i="3"/>
  <c r="I129" i="3"/>
  <c r="J137" i="3"/>
  <c r="I137" i="3"/>
  <c r="J145" i="3"/>
  <c r="I145" i="3"/>
  <c r="J153" i="3"/>
  <c r="I153" i="3"/>
  <c r="J161" i="3"/>
  <c r="I161" i="3"/>
  <c r="J169" i="3"/>
  <c r="I169" i="3"/>
  <c r="J25" i="3"/>
  <c r="I25" i="3"/>
  <c r="J72" i="3"/>
  <c r="I72" i="3"/>
  <c r="J120" i="3"/>
  <c r="I120" i="3"/>
  <c r="J160" i="3"/>
  <c r="I160" i="3"/>
  <c r="J188" i="1"/>
  <c r="L188" i="1" s="1"/>
  <c r="J180" i="1"/>
  <c r="L180" i="1" s="1"/>
  <c r="J172" i="1"/>
  <c r="L172" i="1" s="1"/>
  <c r="J164" i="1"/>
  <c r="L164" i="1" s="1"/>
  <c r="J156" i="1"/>
  <c r="L156" i="1" s="1"/>
  <c r="J148" i="1"/>
  <c r="L148" i="1" s="1"/>
  <c r="J140" i="1"/>
  <c r="L140" i="1" s="1"/>
  <c r="J132" i="1"/>
  <c r="L132" i="1" s="1"/>
  <c r="J124" i="1"/>
  <c r="L124" i="1" s="1"/>
  <c r="J116" i="1"/>
  <c r="L116" i="1" s="1"/>
  <c r="J108" i="1"/>
  <c r="L108" i="1" s="1"/>
  <c r="J100" i="1"/>
  <c r="L100" i="1" s="1"/>
  <c r="J92" i="1"/>
  <c r="L92" i="1" s="1"/>
  <c r="J84" i="1"/>
  <c r="L84" i="1" s="1"/>
  <c r="J76" i="1"/>
  <c r="L76" i="1" s="1"/>
  <c r="J68" i="1"/>
  <c r="L68" i="1" s="1"/>
  <c r="J60" i="1"/>
  <c r="L60" i="1" s="1"/>
  <c r="J52" i="1"/>
  <c r="L52" i="1" s="1"/>
  <c r="J44" i="1"/>
  <c r="L44" i="1" s="1"/>
  <c r="J36" i="1"/>
  <c r="L36" i="1" s="1"/>
  <c r="J28" i="1"/>
  <c r="L28" i="1" s="1"/>
  <c r="J20" i="1"/>
  <c r="L20" i="1" s="1"/>
  <c r="J12" i="1"/>
  <c r="L12" i="1" s="1"/>
  <c r="J4" i="1"/>
  <c r="L4" i="1" s="1"/>
  <c r="I184" i="1"/>
  <c r="L184" i="1" s="1"/>
  <c r="I176" i="1"/>
  <c r="L176" i="1" s="1"/>
  <c r="I168" i="1"/>
  <c r="L168" i="1" s="1"/>
  <c r="I160" i="1"/>
  <c r="L160" i="1" s="1"/>
  <c r="I152" i="1"/>
  <c r="L152" i="1" s="1"/>
  <c r="I144" i="1"/>
  <c r="L144" i="1" s="1"/>
  <c r="I136" i="1"/>
  <c r="L136" i="1" s="1"/>
  <c r="I128" i="1"/>
  <c r="L128" i="1" s="1"/>
  <c r="I120" i="1"/>
  <c r="L120" i="1" s="1"/>
  <c r="I112" i="1"/>
  <c r="L112" i="1" s="1"/>
  <c r="I104" i="1"/>
  <c r="L104" i="1" s="1"/>
  <c r="I96" i="1"/>
  <c r="L96" i="1" s="1"/>
  <c r="I88" i="1"/>
  <c r="L88" i="1" s="1"/>
  <c r="I80" i="1"/>
  <c r="L80" i="1" s="1"/>
  <c r="I72" i="1"/>
  <c r="L72" i="1" s="1"/>
  <c r="I64" i="1"/>
  <c r="L64" i="1" s="1"/>
  <c r="I56" i="1"/>
  <c r="L56" i="1" s="1"/>
  <c r="I48" i="1"/>
  <c r="L48" i="1" s="1"/>
  <c r="I40" i="1"/>
  <c r="L40" i="1" s="1"/>
  <c r="I32" i="1"/>
  <c r="L32" i="1" s="1"/>
  <c r="I24" i="1"/>
  <c r="L24" i="1" s="1"/>
  <c r="I16" i="1"/>
  <c r="L16" i="1" s="1"/>
  <c r="I8" i="1"/>
  <c r="L8" i="1" s="1"/>
  <c r="I26" i="3"/>
  <c r="L26" i="3" s="1"/>
  <c r="I30" i="3"/>
  <c r="L30" i="3" s="1"/>
  <c r="J35" i="3"/>
  <c r="I35" i="3"/>
  <c r="L35" i="3" s="1"/>
  <c r="J42" i="3"/>
  <c r="I42" i="3"/>
  <c r="J50" i="3"/>
  <c r="I50" i="3"/>
  <c r="J58" i="3"/>
  <c r="I58" i="3"/>
  <c r="L58" i="3" s="1"/>
  <c r="J66" i="3"/>
  <c r="I66" i="3"/>
  <c r="L66" i="3" s="1"/>
  <c r="J74" i="3"/>
  <c r="I74" i="3"/>
  <c r="J82" i="3"/>
  <c r="I82" i="3"/>
  <c r="J90" i="3"/>
  <c r="I90" i="3"/>
  <c r="L90" i="3" s="1"/>
  <c r="J98" i="3"/>
  <c r="I98" i="3"/>
  <c r="L98" i="3" s="1"/>
  <c r="J106" i="3"/>
  <c r="I106" i="3"/>
  <c r="J114" i="3"/>
  <c r="I114" i="3"/>
  <c r="J122" i="3"/>
  <c r="I122" i="3"/>
  <c r="L122" i="3" s="1"/>
  <c r="J130" i="3"/>
  <c r="I130" i="3"/>
  <c r="L130" i="3" s="1"/>
  <c r="J138" i="3"/>
  <c r="I138" i="3"/>
  <c r="J146" i="3"/>
  <c r="I146" i="3"/>
  <c r="J154" i="3"/>
  <c r="I154" i="3"/>
  <c r="L154" i="3" s="1"/>
  <c r="J162" i="3"/>
  <c r="I162" i="3"/>
  <c r="L162" i="3" s="1"/>
  <c r="J170" i="3"/>
  <c r="I170" i="3"/>
  <c r="J178" i="3"/>
  <c r="I178" i="3"/>
  <c r="J186" i="3"/>
  <c r="I186" i="3"/>
  <c r="L186" i="3" s="1"/>
  <c r="J56" i="3"/>
  <c r="I56" i="3"/>
  <c r="L56" i="3" s="1"/>
  <c r="J96" i="3"/>
  <c r="I96" i="3"/>
  <c r="J168" i="3"/>
  <c r="I168" i="3"/>
  <c r="J187" i="1"/>
  <c r="J179" i="1"/>
  <c r="J171" i="1"/>
  <c r="J163" i="1"/>
  <c r="J155" i="1"/>
  <c r="J147" i="1"/>
  <c r="J139" i="1"/>
  <c r="J131" i="1"/>
  <c r="J123" i="1"/>
  <c r="J115" i="1"/>
  <c r="J107" i="1"/>
  <c r="J99" i="1"/>
  <c r="J91" i="1"/>
  <c r="J83" i="1"/>
  <c r="J75" i="1"/>
  <c r="J67" i="1"/>
  <c r="J59" i="1"/>
  <c r="J51" i="1"/>
  <c r="J43" i="1"/>
  <c r="J35" i="1"/>
  <c r="J27" i="1"/>
  <c r="J19" i="1"/>
  <c r="J11" i="1"/>
  <c r="L36" i="3"/>
  <c r="J43" i="3"/>
  <c r="I43" i="3"/>
  <c r="L43" i="3" s="1"/>
  <c r="J51" i="3"/>
  <c r="I51" i="3"/>
  <c r="L51" i="3" s="1"/>
  <c r="J59" i="3"/>
  <c r="I59" i="3"/>
  <c r="J67" i="3"/>
  <c r="I67" i="3"/>
  <c r="J75" i="3"/>
  <c r="I75" i="3"/>
  <c r="L75" i="3" s="1"/>
  <c r="J83" i="3"/>
  <c r="I83" i="3"/>
  <c r="L83" i="3" s="1"/>
  <c r="J91" i="3"/>
  <c r="I91" i="3"/>
  <c r="J99" i="3"/>
  <c r="I99" i="3"/>
  <c r="J107" i="3"/>
  <c r="I107" i="3"/>
  <c r="L107" i="3" s="1"/>
  <c r="J115" i="3"/>
  <c r="I115" i="3"/>
  <c r="L115" i="3" s="1"/>
  <c r="J123" i="3"/>
  <c r="I123" i="3"/>
  <c r="J131" i="3"/>
  <c r="I131" i="3"/>
  <c r="J139" i="3"/>
  <c r="I139" i="3"/>
  <c r="L139" i="3" s="1"/>
  <c r="J147" i="3"/>
  <c r="I147" i="3"/>
  <c r="L147" i="3" s="1"/>
  <c r="J155" i="3"/>
  <c r="I155" i="3"/>
  <c r="J163" i="3"/>
  <c r="I163" i="3"/>
  <c r="J171" i="3"/>
  <c r="I171" i="3"/>
  <c r="L171" i="3" s="1"/>
  <c r="J64" i="3"/>
  <c r="I64" i="3"/>
  <c r="L64" i="3" s="1"/>
  <c r="J136" i="3"/>
  <c r="I136" i="3"/>
  <c r="J27" i="3"/>
  <c r="I27" i="3"/>
  <c r="J31" i="3"/>
  <c r="I31" i="3"/>
  <c r="L31" i="3" s="1"/>
  <c r="J44" i="3"/>
  <c r="I44" i="3"/>
  <c r="L44" i="3" s="1"/>
  <c r="J52" i="3"/>
  <c r="I52" i="3"/>
  <c r="J60" i="3"/>
  <c r="I60" i="3"/>
  <c r="J68" i="3"/>
  <c r="I68" i="3"/>
  <c r="L68" i="3" s="1"/>
  <c r="J76" i="3"/>
  <c r="I76" i="3"/>
  <c r="L76" i="3" s="1"/>
  <c r="J84" i="3"/>
  <c r="I84" i="3"/>
  <c r="J92" i="3"/>
  <c r="I92" i="3"/>
  <c r="J100" i="3"/>
  <c r="I100" i="3"/>
  <c r="L100" i="3" s="1"/>
  <c r="J108" i="3"/>
  <c r="I108" i="3"/>
  <c r="L108" i="3" s="1"/>
  <c r="J116" i="3"/>
  <c r="I116" i="3"/>
  <c r="J124" i="3"/>
  <c r="I124" i="3"/>
  <c r="J132" i="3"/>
  <c r="I132" i="3"/>
  <c r="L132" i="3" s="1"/>
  <c r="J140" i="3"/>
  <c r="I140" i="3"/>
  <c r="L140" i="3" s="1"/>
  <c r="J148" i="3"/>
  <c r="I148" i="3"/>
  <c r="J156" i="3"/>
  <c r="I156" i="3"/>
  <c r="J164" i="3"/>
  <c r="I164" i="3"/>
  <c r="L164" i="3" s="1"/>
  <c r="J172" i="3"/>
  <c r="I172" i="3"/>
  <c r="L172" i="3" s="1"/>
  <c r="J180" i="3"/>
  <c r="I180" i="3"/>
  <c r="J188" i="3"/>
  <c r="I188" i="3"/>
  <c r="J104" i="3"/>
  <c r="I104" i="3"/>
  <c r="J152" i="3"/>
  <c r="I152" i="3"/>
  <c r="L152" i="3" s="1"/>
  <c r="L32" i="3"/>
  <c r="J37" i="3"/>
  <c r="I37" i="3"/>
  <c r="L37" i="3" s="1"/>
  <c r="J45" i="3"/>
  <c r="I45" i="3"/>
  <c r="J53" i="3"/>
  <c r="I53" i="3"/>
  <c r="L53" i="3" s="1"/>
  <c r="J61" i="3"/>
  <c r="I61" i="3"/>
  <c r="J69" i="3"/>
  <c r="I69" i="3"/>
  <c r="L69" i="3" s="1"/>
  <c r="J77" i="3"/>
  <c r="I77" i="3"/>
  <c r="J85" i="3"/>
  <c r="I85" i="3"/>
  <c r="L85" i="3" s="1"/>
  <c r="J93" i="3"/>
  <c r="I93" i="3"/>
  <c r="J101" i="3"/>
  <c r="I101" i="3"/>
  <c r="L101" i="3" s="1"/>
  <c r="J109" i="3"/>
  <c r="I109" i="3"/>
  <c r="J117" i="3"/>
  <c r="I117" i="3"/>
  <c r="L117" i="3" s="1"/>
  <c r="J125" i="3"/>
  <c r="I125" i="3"/>
  <c r="J133" i="3"/>
  <c r="I133" i="3"/>
  <c r="L133" i="3" s="1"/>
  <c r="J141" i="3"/>
  <c r="I141" i="3"/>
  <c r="J149" i="3"/>
  <c r="I149" i="3"/>
  <c r="L149" i="3" s="1"/>
  <c r="J157" i="3"/>
  <c r="I157" i="3"/>
  <c r="J165" i="3"/>
  <c r="I165" i="3"/>
  <c r="L165" i="3" s="1"/>
  <c r="J40" i="3"/>
  <c r="I40" i="3"/>
  <c r="L40" i="3" s="1"/>
  <c r="J88" i="3"/>
  <c r="I88" i="3"/>
  <c r="L88" i="3" s="1"/>
  <c r="J128" i="3"/>
  <c r="I128" i="3"/>
  <c r="J144" i="3"/>
  <c r="I144" i="3"/>
  <c r="L144" i="3" s="1"/>
  <c r="I24" i="3"/>
  <c r="L24" i="3" s="1"/>
  <c r="I28" i="3"/>
  <c r="L28" i="3" s="1"/>
  <c r="J38" i="3"/>
  <c r="I38" i="3"/>
  <c r="L38" i="3" s="1"/>
  <c r="J46" i="3"/>
  <c r="I46" i="3"/>
  <c r="J54" i="3"/>
  <c r="I54" i="3"/>
  <c r="L54" i="3" s="1"/>
  <c r="J62" i="3"/>
  <c r="I62" i="3"/>
  <c r="L62" i="3" s="1"/>
  <c r="J70" i="3"/>
  <c r="I70" i="3"/>
  <c r="L70" i="3" s="1"/>
  <c r="J78" i="3"/>
  <c r="I78" i="3"/>
  <c r="J86" i="3"/>
  <c r="I86" i="3"/>
  <c r="L86" i="3" s="1"/>
  <c r="J94" i="3"/>
  <c r="I94" i="3"/>
  <c r="L94" i="3" s="1"/>
  <c r="J102" i="3"/>
  <c r="I102" i="3"/>
  <c r="L102" i="3" s="1"/>
  <c r="J110" i="3"/>
  <c r="I110" i="3"/>
  <c r="J118" i="3"/>
  <c r="I118" i="3"/>
  <c r="L118" i="3" s="1"/>
  <c r="J126" i="3"/>
  <c r="I126" i="3"/>
  <c r="L126" i="3" s="1"/>
  <c r="J134" i="3"/>
  <c r="I134" i="3"/>
  <c r="L134" i="3" s="1"/>
  <c r="J142" i="3"/>
  <c r="I142" i="3"/>
  <c r="J150" i="3"/>
  <c r="I150" i="3"/>
  <c r="L150" i="3" s="1"/>
  <c r="J158" i="3"/>
  <c r="I158" i="3"/>
  <c r="L158" i="3" s="1"/>
  <c r="J166" i="3"/>
  <c r="I166" i="3"/>
  <c r="L166" i="3" s="1"/>
  <c r="J174" i="3"/>
  <c r="I174" i="3"/>
  <c r="J182" i="3"/>
  <c r="I182" i="3"/>
  <c r="L182" i="3" s="1"/>
  <c r="J190" i="3"/>
  <c r="I190" i="3"/>
  <c r="L190" i="3" s="1"/>
  <c r="J29" i="3"/>
  <c r="I29" i="3"/>
  <c r="L29" i="3" s="1"/>
  <c r="J80" i="3"/>
  <c r="I80" i="3"/>
  <c r="J112" i="3"/>
  <c r="I112" i="3"/>
  <c r="L112" i="3" s="1"/>
  <c r="J176" i="3"/>
  <c r="I176" i="3"/>
  <c r="L176" i="3" s="1"/>
  <c r="J33" i="3"/>
  <c r="I33" i="3"/>
  <c r="L33" i="3" s="1"/>
  <c r="J39" i="3"/>
  <c r="I39" i="3"/>
  <c r="J47" i="3"/>
  <c r="I47" i="3"/>
  <c r="L47" i="3" s="1"/>
  <c r="J55" i="3"/>
  <c r="I55" i="3"/>
  <c r="L55" i="3" s="1"/>
  <c r="J63" i="3"/>
  <c r="I63" i="3"/>
  <c r="L63" i="3" s="1"/>
  <c r="J71" i="3"/>
  <c r="I71" i="3"/>
  <c r="J79" i="3"/>
  <c r="I79" i="3"/>
  <c r="L79" i="3" s="1"/>
  <c r="J87" i="3"/>
  <c r="I87" i="3"/>
  <c r="L87" i="3" s="1"/>
  <c r="J95" i="3"/>
  <c r="I95" i="3"/>
  <c r="L95" i="3" s="1"/>
  <c r="J103" i="3"/>
  <c r="I103" i="3"/>
  <c r="J111" i="3"/>
  <c r="I111" i="3"/>
  <c r="L111" i="3" s="1"/>
  <c r="J119" i="3"/>
  <c r="I119" i="3"/>
  <c r="L119" i="3" s="1"/>
  <c r="J127" i="3"/>
  <c r="I127" i="3"/>
  <c r="L127" i="3" s="1"/>
  <c r="J135" i="3"/>
  <c r="I135" i="3"/>
  <c r="J143" i="3"/>
  <c r="I143" i="3"/>
  <c r="L143" i="3" s="1"/>
  <c r="J151" i="3"/>
  <c r="I151" i="3"/>
  <c r="L151" i="3" s="1"/>
  <c r="J159" i="3"/>
  <c r="I159" i="3"/>
  <c r="L159" i="3" s="1"/>
  <c r="J167" i="3"/>
  <c r="I167" i="3"/>
  <c r="I173" i="3"/>
  <c r="L173" i="3" s="1"/>
  <c r="I175" i="3"/>
  <c r="L175" i="3" s="1"/>
  <c r="I177" i="3"/>
  <c r="L177" i="3" s="1"/>
  <c r="I179" i="3"/>
  <c r="L179" i="3" s="1"/>
  <c r="I181" i="3"/>
  <c r="L181" i="3" s="1"/>
  <c r="I183" i="3"/>
  <c r="L183" i="3" s="1"/>
  <c r="I185" i="3"/>
  <c r="L185" i="3" s="1"/>
  <c r="I187" i="3"/>
  <c r="L187" i="3" s="1"/>
  <c r="I189" i="3"/>
  <c r="L189" i="3" s="1"/>
  <c r="I191" i="3"/>
  <c r="L191" i="3" s="1"/>
  <c r="L187" i="1"/>
  <c r="L179" i="1"/>
  <c r="L171" i="1"/>
  <c r="L163" i="1"/>
  <c r="L155" i="1"/>
  <c r="L147" i="1"/>
  <c r="L139" i="1"/>
  <c r="L131" i="1"/>
  <c r="L123" i="1"/>
  <c r="L115" i="1"/>
  <c r="L107" i="1"/>
  <c r="L99" i="1"/>
  <c r="L91" i="1"/>
  <c r="L83" i="1"/>
  <c r="L75" i="1"/>
  <c r="L67" i="1"/>
  <c r="L59" i="1"/>
  <c r="L51" i="1"/>
  <c r="L43" i="1"/>
  <c r="L35" i="1"/>
  <c r="L27" i="1"/>
  <c r="L19" i="1"/>
  <c r="L11" i="1"/>
  <c r="L186" i="1"/>
  <c r="L178" i="1"/>
  <c r="L170" i="1"/>
  <c r="L162" i="1"/>
  <c r="L154" i="1"/>
  <c r="L146" i="1"/>
  <c r="L138" i="1"/>
  <c r="L130" i="1"/>
  <c r="L122" i="1"/>
  <c r="L114" i="1"/>
  <c r="L106" i="1"/>
  <c r="L98" i="1"/>
  <c r="L90" i="1"/>
  <c r="L82" i="1"/>
  <c r="L74" i="1"/>
  <c r="L66" i="1"/>
  <c r="L58" i="1"/>
  <c r="L50" i="1"/>
  <c r="L42" i="1"/>
  <c r="L34" i="1"/>
  <c r="L26" i="1"/>
  <c r="L18" i="1"/>
  <c r="L10" i="1"/>
  <c r="L72" i="3" l="1"/>
  <c r="L153" i="3"/>
  <c r="L121" i="3"/>
  <c r="L89" i="3"/>
  <c r="L57" i="3"/>
  <c r="L48" i="3"/>
  <c r="L141" i="3"/>
  <c r="L109" i="3"/>
  <c r="L77" i="3"/>
  <c r="L45" i="3"/>
  <c r="L188" i="3"/>
  <c r="L156" i="3"/>
  <c r="L124" i="3"/>
  <c r="L92" i="3"/>
  <c r="L60" i="3"/>
  <c r="L27" i="3"/>
  <c r="L163" i="3"/>
  <c r="L131" i="3"/>
  <c r="L99" i="3"/>
  <c r="L67" i="3"/>
  <c r="L168" i="3"/>
  <c r="L178" i="3"/>
  <c r="L146" i="3"/>
  <c r="L114" i="3"/>
  <c r="L82" i="3"/>
  <c r="L50" i="3"/>
  <c r="L160" i="3"/>
  <c r="L169" i="3"/>
  <c r="L137" i="3"/>
  <c r="L105" i="3"/>
  <c r="L73" i="3"/>
  <c r="L95" i="1"/>
  <c r="L191" i="1"/>
  <c r="L167" i="3"/>
  <c r="L135" i="3"/>
  <c r="L103" i="3"/>
  <c r="L71" i="3"/>
  <c r="L39" i="3"/>
  <c r="L80" i="3"/>
  <c r="L174" i="3"/>
  <c r="L142" i="3"/>
  <c r="L110" i="3"/>
  <c r="L78" i="3"/>
  <c r="L46" i="3"/>
  <c r="L128" i="3"/>
  <c r="L157" i="3"/>
  <c r="L125" i="3"/>
  <c r="L93" i="3"/>
  <c r="L61" i="3"/>
  <c r="L180" i="3"/>
  <c r="L148" i="3"/>
  <c r="L116" i="3"/>
  <c r="L84" i="3"/>
  <c r="L52" i="3"/>
  <c r="L136" i="3"/>
  <c r="L155" i="3"/>
  <c r="L123" i="3"/>
  <c r="L91" i="3"/>
  <c r="L59" i="3"/>
  <c r="L96" i="3"/>
  <c r="L170" i="3"/>
  <c r="L138" i="3"/>
  <c r="L106" i="3"/>
  <c r="L74" i="3"/>
  <c r="L42" i="3"/>
  <c r="L159" i="1"/>
  <c r="L23" i="1"/>
  <c r="L55" i="1"/>
  <c r="L87" i="1"/>
  <c r="L151" i="1"/>
  <c r="L104" i="3"/>
  <c r="L25" i="3"/>
  <c r="L145" i="3"/>
  <c r="L113" i="3"/>
  <c r="L81" i="3"/>
  <c r="L49" i="3"/>
  <c r="L41" i="3"/>
  <c r="L120" i="3"/>
  <c r="L161" i="3"/>
  <c r="L129" i="3"/>
  <c r="L97" i="3"/>
  <c r="L65" i="3"/>
  <c r="L184" i="3"/>
  <c r="K3" i="1" l="1"/>
  <c r="K2" i="1"/>
  <c r="I3" i="1" l="1"/>
  <c r="J3" i="1"/>
  <c r="J2" i="1"/>
  <c r="I2" i="1"/>
  <c r="L3" i="1" l="1"/>
  <c r="L2" i="1"/>
</calcChain>
</file>

<file path=xl/sharedStrings.xml><?xml version="1.0" encoding="utf-8"?>
<sst xmlns="http://schemas.openxmlformats.org/spreadsheetml/2006/main" count="2679" uniqueCount="467">
  <si>
    <t>Sunday 25 May 2025</t>
  </si>
  <si>
    <t xml:space="preserve"> 2024/25</t>
  </si>
  <si>
    <t xml:space="preserve"> Liverpool</t>
  </si>
  <si>
    <t xml:space="preserve"> Crystal Palace</t>
  </si>
  <si>
    <t xml:space="preserve"> Anfield</t>
  </si>
  <si>
    <t>Tuesday 20 May 2025</t>
  </si>
  <si>
    <t xml:space="preserve"> Brighton</t>
  </si>
  <si>
    <t xml:space="preserve"> American Express Stadium</t>
  </si>
  <si>
    <t xml:space="preserve"> Falmer</t>
  </si>
  <si>
    <t>Sunday 11 May 2025</t>
  </si>
  <si>
    <t xml:space="preserve"> Arsenal</t>
  </si>
  <si>
    <t>Sunday 4 May 2025</t>
  </si>
  <si>
    <t xml:space="preserve"> Chelsea</t>
  </si>
  <si>
    <t xml:space="preserve"> Stamford Bridge</t>
  </si>
  <si>
    <t xml:space="preserve"> London</t>
  </si>
  <si>
    <t>Sunday 27 April 2025</t>
  </si>
  <si>
    <t xml:space="preserve"> Spurs</t>
  </si>
  <si>
    <t>Sunday 20 April 2025</t>
  </si>
  <si>
    <t xml:space="preserve"> Leicester</t>
  </si>
  <si>
    <t xml:space="preserve"> King Power Stadium</t>
  </si>
  <si>
    <t>Sunday 13 April 2025</t>
  </si>
  <si>
    <t xml:space="preserve"> West Ham</t>
  </si>
  <si>
    <t>Sunday 6 April 2025</t>
  </si>
  <si>
    <t xml:space="preserve"> Fulham</t>
  </si>
  <si>
    <t xml:space="preserve"> Craven Cottage</t>
  </si>
  <si>
    <t>Thursday 3 April 2025</t>
  </si>
  <si>
    <t xml:space="preserve"> Everton</t>
  </si>
  <si>
    <t>Saturday 8 March 2025</t>
  </si>
  <si>
    <t xml:space="preserve"> Southampton</t>
  </si>
  <si>
    <t>Thursday 27 February 2025</t>
  </si>
  <si>
    <t xml:space="preserve"> Newcastle</t>
  </si>
  <si>
    <t>Sunday 23 February 2025</t>
  </si>
  <si>
    <t xml:space="preserve"> Man City</t>
  </si>
  <si>
    <t xml:space="preserve"> Etihad Stadium</t>
  </si>
  <si>
    <t xml:space="preserve"> Manchester</t>
  </si>
  <si>
    <t>Thursday 20 February 2025</t>
  </si>
  <si>
    <t xml:space="preserve"> Aston Villa</t>
  </si>
  <si>
    <t xml:space="preserve"> Villa Park</t>
  </si>
  <si>
    <t xml:space="preserve"> Birmingham</t>
  </si>
  <si>
    <t>Sunday 16 February 2025</t>
  </si>
  <si>
    <t xml:space="preserve"> Wolves</t>
  </si>
  <si>
    <t>Thursday 13 February 2025</t>
  </si>
  <si>
    <t xml:space="preserve"> Goodison Park</t>
  </si>
  <si>
    <t>Saturday 1 February 2025</t>
  </si>
  <si>
    <t xml:space="preserve"> Bournemouth</t>
  </si>
  <si>
    <t xml:space="preserve"> Vitality Stadium</t>
  </si>
  <si>
    <t>Saturday 25 January 2025</t>
  </si>
  <si>
    <t xml:space="preserve"> Ipswich</t>
  </si>
  <si>
    <t>Saturday 18 January 2025</t>
  </si>
  <si>
    <t xml:space="preserve"> Brentford</t>
  </si>
  <si>
    <t xml:space="preserve"> Gtech Community Stadium</t>
  </si>
  <si>
    <t>Wednesday 15 January 2025</t>
  </si>
  <si>
    <t xml:space="preserve"> Nott'm Forest</t>
  </si>
  <si>
    <t xml:space="preserve"> The City Ground</t>
  </si>
  <si>
    <t xml:space="preserve"> Nottingham</t>
  </si>
  <si>
    <t>Sunday 5 January 2025</t>
  </si>
  <si>
    <t xml:space="preserve"> Man Utd</t>
  </si>
  <si>
    <t>Sunday 19 May 2024</t>
  </si>
  <si>
    <t>Tuesday 14 May 2024</t>
  </si>
  <si>
    <t>Sunday 5 May 2024</t>
  </si>
  <si>
    <t>Saturday 27 April 2024</t>
  </si>
  <si>
    <t xml:space="preserve"> London Stadium</t>
  </si>
  <si>
    <t>Thursday 25 April 2024</t>
  </si>
  <si>
    <t>Sunday 21 April 2024</t>
  </si>
  <si>
    <t>Sunday 14 April 2024</t>
  </si>
  <si>
    <t>Sunday 7 April 2024</t>
  </si>
  <si>
    <t xml:space="preserve"> Old Trafford</t>
  </si>
  <si>
    <t>Friday 5 April 2024</t>
  </si>
  <si>
    <t xml:space="preserve"> Sheffield Utd</t>
  </si>
  <si>
    <t>Sunday 31 March 2024</t>
  </si>
  <si>
    <t>Sunday 10 March 2024</t>
  </si>
  <si>
    <t>Saturday 2 March 2024</t>
  </si>
  <si>
    <t>Thursday 22 February 2024</t>
  </si>
  <si>
    <t xml:space="preserve"> Luton</t>
  </si>
  <si>
    <t>Saturday 17 February 2024</t>
  </si>
  <si>
    <t>Saturday 10 February 2024</t>
  </si>
  <si>
    <t xml:space="preserve"> Burnley</t>
  </si>
  <si>
    <t>Sunday 4 February 2024</t>
  </si>
  <si>
    <t xml:space="preserve"> Emirates Stadium</t>
  </si>
  <si>
    <t>Thursday 1 February 2024</t>
  </si>
  <si>
    <t>Sunday 21 January 2024</t>
  </si>
  <si>
    <t>Tuesday 2 January 2024</t>
  </si>
  <si>
    <t>Tuesday 26 December 2023</t>
  </si>
  <si>
    <t xml:space="preserve"> Turf Moor</t>
  </si>
  <si>
    <t>Sunday 28 May 2023</t>
  </si>
  <si>
    <t xml:space="preserve"> St. Mary's Stadium</t>
  </si>
  <si>
    <t>Saturday 20 May 2023</t>
  </si>
  <si>
    <t>Tuesday 16 May 2023</t>
  </si>
  <si>
    <t>Saturday 6 May 2023</t>
  </si>
  <si>
    <t>Thursday 4 May 2023</t>
  </si>
  <si>
    <t>Sunday 30 April 2023</t>
  </si>
  <si>
    <t>Thursday 27 April 2023</t>
  </si>
  <si>
    <t>Saturday 22 April 2023</t>
  </si>
  <si>
    <t>Tuesday 18 April 2023</t>
  </si>
  <si>
    <t xml:space="preserve"> Leeds</t>
  </si>
  <si>
    <t xml:space="preserve"> Elland Road</t>
  </si>
  <si>
    <t>Sunday 9 April 2023</t>
  </si>
  <si>
    <t>Wednesday 5 April 2023</t>
  </si>
  <si>
    <t>Saturday 1 April 2023</t>
  </si>
  <si>
    <t>Saturday 11 March 2023</t>
  </si>
  <si>
    <t>Sunday 5 March 2023</t>
  </si>
  <si>
    <t>Thursday 2 March 2023</t>
  </si>
  <si>
    <t>Sunday 26 February 2023</t>
  </si>
  <si>
    <t xml:space="preserve"> Selhurst Park</t>
  </si>
  <si>
    <t>Saturday 18 February 2023</t>
  </si>
  <si>
    <t xml:space="preserve"> St. James' Park</t>
  </si>
  <si>
    <t>Tuesday 14 February 2023</t>
  </si>
  <si>
    <t>Saturday 4 February 2023</t>
  </si>
  <si>
    <t xml:space="preserve"> Molineux Stadium</t>
  </si>
  <si>
    <t xml:space="preserve"> Wolverhampton</t>
  </si>
  <si>
    <t>Saturday 21 January 2023</t>
  </si>
  <si>
    <t>Sunday 22 May 2022</t>
  </si>
  <si>
    <t>Wednesday 18 May 2022</t>
  </si>
  <si>
    <t>Wednesday 11 May 2022</t>
  </si>
  <si>
    <t>Sunday 8 May 2022</t>
  </si>
  <si>
    <t>Saturday 30 April 2022</t>
  </si>
  <si>
    <t>Sunday 24 April 2022</t>
  </si>
  <si>
    <t>Wednesday 20 April 2022</t>
  </si>
  <si>
    <t>Sunday 10 April 2022</t>
  </si>
  <si>
    <t>Saturday 2 April 2022</t>
  </si>
  <si>
    <t xml:space="preserve"> Watford</t>
  </si>
  <si>
    <t>Thursday 17 March 2022</t>
  </si>
  <si>
    <t>Saturday 12 March 2022</t>
  </si>
  <si>
    <t>Saturday 5 March 2022</t>
  </si>
  <si>
    <t>Thursday 24 February 2022</t>
  </si>
  <si>
    <t>Saturday 19 February 2022</t>
  </si>
  <si>
    <t xml:space="preserve"> Norwich</t>
  </si>
  <si>
    <t>Sunday 13 February 2022</t>
  </si>
  <si>
    <t>Friday 11 February 2022</t>
  </si>
  <si>
    <t>Sunday 23 January 2022</t>
  </si>
  <si>
    <t>Sunday 16 January 2022</t>
  </si>
  <si>
    <t>Sunday 2 January 2022</t>
  </si>
  <si>
    <t>Wednesday 29 December 2021</t>
  </si>
  <si>
    <t>Sunday 23 May 2021</t>
  </si>
  <si>
    <t>Thursday 20 May 2021</t>
  </si>
  <si>
    <t>Sunday 16 May 2021</t>
  </si>
  <si>
    <t xml:space="preserve"> West Brom</t>
  </si>
  <si>
    <t xml:space="preserve"> The Hawthorns</t>
  </si>
  <si>
    <t xml:space="preserve"> West Bromwich</t>
  </si>
  <si>
    <t>Friday 14 May 2021</t>
  </si>
  <si>
    <t>Sunday 9 May 2021</t>
  </si>
  <si>
    <t>Saturday 24 April 2021</t>
  </si>
  <si>
    <t>Tuesday 20 April 2021</t>
  </si>
  <si>
    <t>Saturday 10 April 2021</t>
  </si>
  <si>
    <t>Sunday 4 April 2021</t>
  </si>
  <si>
    <t>Tuesday 16 March 2021</t>
  </si>
  <si>
    <t>Sunday 7 March 2021</t>
  </si>
  <si>
    <t>Friday 5 March 2021</t>
  </si>
  <si>
    <t>Monday 1 March 2021</t>
  </si>
  <si>
    <t xml:space="preserve"> Bramall Lane</t>
  </si>
  <si>
    <t xml:space="preserve"> Sheffield</t>
  </si>
  <si>
    <t>Saturday 20 February 2021</t>
  </si>
  <si>
    <t>Saturday 13 February 2021</t>
  </si>
  <si>
    <t>Sunday 7 February 2021</t>
  </si>
  <si>
    <t>Thursday 4 February 2021</t>
  </si>
  <si>
    <t>Sunday 31 January 2021</t>
  </si>
  <si>
    <t>Friday 29 January 2021</t>
  </si>
  <si>
    <t xml:space="preserve"> Tottenham Hotspur Stadium</t>
  </si>
  <si>
    <t>Friday 22 January 2021</t>
  </si>
  <si>
    <t>Sunday 17 January 2021</t>
  </si>
  <si>
    <t>Tuesday 5 January 2021</t>
  </si>
  <si>
    <t>Thursday 31 December 2020</t>
  </si>
  <si>
    <t>Sunday 27 December 2020</t>
  </si>
  <si>
    <t>Saturday 19 December 2020</t>
  </si>
  <si>
    <t>Thursday 17 December 2020</t>
  </si>
  <si>
    <t>Sunday 13 December 2020</t>
  </si>
  <si>
    <t>Monday 7 December 2020</t>
  </si>
  <si>
    <t>Saturday 28 November 2020</t>
  </si>
  <si>
    <t>Monday 23 November 2020</t>
  </si>
  <si>
    <t>Sunday 8 November 2020</t>
  </si>
  <si>
    <t>Saturday 31 October 2020</t>
  </si>
  <si>
    <t>Sunday 25 October 2020</t>
  </si>
  <si>
    <t>Saturday 17 October 2020</t>
  </si>
  <si>
    <t>Sunday 4 October 2020</t>
  </si>
  <si>
    <t>Tuesday 29 September 2020</t>
  </si>
  <si>
    <t>Sunday 20 September 2020</t>
  </si>
  <si>
    <t>Saturday 12 September 2020</t>
  </si>
  <si>
    <t xml:space="preserve"> 2025/24</t>
  </si>
  <si>
    <t>Wednesday 21 May 2025</t>
  </si>
  <si>
    <t>Saturday 10 May 2025</t>
  </si>
  <si>
    <t>Saturday 3 May 2025</t>
  </si>
  <si>
    <t>Wednesday 23 April 2025</t>
  </si>
  <si>
    <t>Saturday 19 April 2025</t>
  </si>
  <si>
    <t>Saturday 12 April 2025</t>
  </si>
  <si>
    <t>Saturday 15 March 2025</t>
  </si>
  <si>
    <t>Saturday 15 February 2025</t>
  </si>
  <si>
    <t>Sunday 2 February 2025</t>
  </si>
  <si>
    <t>Sunday 19 January 2025</t>
  </si>
  <si>
    <t xml:space="preserve"> Portman Road</t>
  </si>
  <si>
    <t>Saturday 4 January 2025</t>
  </si>
  <si>
    <t>Sunday 29 December 2024</t>
  </si>
  <si>
    <t>Thursday 26 December 2024</t>
  </si>
  <si>
    <t>Saturday 21 December 2024</t>
  </si>
  <si>
    <t>Sunday 15 December 2024</t>
  </si>
  <si>
    <t>Saturday 7 December 2024</t>
  </si>
  <si>
    <t>Thursday 5 December 2024</t>
  </si>
  <si>
    <t>Sunday 1 December 2024</t>
  </si>
  <si>
    <t>Saturday 23 November 2024</t>
  </si>
  <si>
    <t>Saturday 9 November 2024</t>
  </si>
  <si>
    <t>Saturday 2 November 2024</t>
  </si>
  <si>
    <t>Saturday 26 October 2024</t>
  </si>
  <si>
    <t>Sunday 20 October 2024</t>
  </si>
  <si>
    <t>Saturday 5 October 2024</t>
  </si>
  <si>
    <t>Saturday 28 September 2024</t>
  </si>
  <si>
    <t>Sunday 22 September 2024</t>
  </si>
  <si>
    <t>Saturday 14 September 2024</t>
  </si>
  <si>
    <t>Saturday 31 August 2024</t>
  </si>
  <si>
    <t>Saturday 24 August 2024</t>
  </si>
  <si>
    <t>Sunday 18 August 2024</t>
  </si>
  <si>
    <t>Wednesday 15 May 2024</t>
  </si>
  <si>
    <t>Saturday 11 May 2024</t>
  </si>
  <si>
    <t>Saturday 4 May 2024</t>
  </si>
  <si>
    <t>Sunday 28 April 2024</t>
  </si>
  <si>
    <t>Friday 26 April 2024</t>
  </si>
  <si>
    <t>Saturday 13 April 2024</t>
  </si>
  <si>
    <t>Saturday 6 April 2024</t>
  </si>
  <si>
    <t>Thursday 4 April 2024</t>
  </si>
  <si>
    <t>Sunday 3 March 2024</t>
  </si>
  <si>
    <t>Saturday 24 February 2024</t>
  </si>
  <si>
    <t>Wednesday 21 February 2024</t>
  </si>
  <si>
    <t>Tuesday 6 February 2024</t>
  </si>
  <si>
    <t>Saturday 13 January 2024</t>
  </si>
  <si>
    <t>Saturday 30 December 2023</t>
  </si>
  <si>
    <t>Thursday 28 December 2023</t>
  </si>
  <si>
    <t>Saturday 16 December 2023</t>
  </si>
  <si>
    <t>Sunday 10 December 2023</t>
  </si>
  <si>
    <t xml:space="preserve"> Kenilworth Road</t>
  </si>
  <si>
    <t>Thursday 7 December 2023</t>
  </si>
  <si>
    <t>Sunday 3 December 2023</t>
  </si>
  <si>
    <t>Saturday 25 November 2023</t>
  </si>
  <si>
    <t>Sunday 12 November 2023</t>
  </si>
  <si>
    <t>Saturday 4 November 2023</t>
  </si>
  <si>
    <t>Sunday 29 October 2023</t>
  </si>
  <si>
    <t>Saturday 21 October 2023</t>
  </si>
  <si>
    <t>Sunday 8 October 2023</t>
  </si>
  <si>
    <t>Saturday 30 September 2023</t>
  </si>
  <si>
    <t>Saturday 23 September 2023</t>
  </si>
  <si>
    <t>Saturday 16 September 2023</t>
  </si>
  <si>
    <t>Saturday 2 September 2023</t>
  </si>
  <si>
    <t>Sunday 27 August 2023</t>
  </si>
  <si>
    <t>Sunday 20 August 2023</t>
  </si>
  <si>
    <t>Saturday 12 August 2023</t>
  </si>
  <si>
    <t>Thursday 25 May 2023</t>
  </si>
  <si>
    <t>Sunday 21 May 2023</t>
  </si>
  <si>
    <t>Sunday 14 May 2023</t>
  </si>
  <si>
    <t>Saturday 15 April 2023</t>
  </si>
  <si>
    <t>Saturday 8 April 2023</t>
  </si>
  <si>
    <t>Saturday 4 March 2023</t>
  </si>
  <si>
    <t>Saturday 25 February 2023</t>
  </si>
  <si>
    <t>Thursday 16 February 2023</t>
  </si>
  <si>
    <t>Sunday 12 February 2023</t>
  </si>
  <si>
    <t>Sunday 5 February 2023</t>
  </si>
  <si>
    <t>Sunday 22 January 2023</t>
  </si>
  <si>
    <t>Friday 20 January 2023</t>
  </si>
  <si>
    <t>Saturday 14 January 2023</t>
  </si>
  <si>
    <t>Friday 6 January 2023</t>
  </si>
  <si>
    <t>Saturday 31 December 2022</t>
  </si>
  <si>
    <t>Thursday 29 December 2022</t>
  </si>
  <si>
    <t>Saturday 12 November 2022</t>
  </si>
  <si>
    <t>Saturday 5 November 2022</t>
  </si>
  <si>
    <t>Saturday 29 October 2022</t>
  </si>
  <si>
    <t>Saturday 22 October 2022</t>
  </si>
  <si>
    <t>Sunday 16 October 2022</t>
  </si>
  <si>
    <t>Saturday 8 October 2022</t>
  </si>
  <si>
    <t>Sunday 2 October 2022</t>
  </si>
  <si>
    <t>Saturday 17 September 2022</t>
  </si>
  <si>
    <t>Saturday 3 September 2022</t>
  </si>
  <si>
    <t>Thursday 1 September 2022</t>
  </si>
  <si>
    <t>Saturday 27 August 2022</t>
  </si>
  <si>
    <t>Sunday 21 August 2022</t>
  </si>
  <si>
    <t>Saturday 13 August 2022</t>
  </si>
  <si>
    <t>Sunday 7 August 2022</t>
  </si>
  <si>
    <t>Sunday 15 May 2022</t>
  </si>
  <si>
    <t>Thursday 12 May 2022</t>
  </si>
  <si>
    <t>Saturday 23 April 2022</t>
  </si>
  <si>
    <t>Thursday 21 April 2022</t>
  </si>
  <si>
    <t>Tuesday 15 March 2022</t>
  </si>
  <si>
    <t>Sunday 6 March 2022</t>
  </si>
  <si>
    <t>Saturday 26 February 2022</t>
  </si>
  <si>
    <t>Saturday 12 February 2022</t>
  </si>
  <si>
    <t xml:space="preserve"> Carrow Road</t>
  </si>
  <si>
    <t>Thursday 10 February 2022</t>
  </si>
  <si>
    <t>Saturday 22 January 2022</t>
  </si>
  <si>
    <t>Saturday 15 January 2022</t>
  </si>
  <si>
    <t>Saturday 1 January 2022</t>
  </si>
  <si>
    <t>Thursday 30 December 2021</t>
  </si>
  <si>
    <t>Sunday 26 December 2021</t>
  </si>
  <si>
    <t>Sunday 19 December 2021</t>
  </si>
  <si>
    <t>Wednesday 15 December 2021</t>
  </si>
  <si>
    <t>Saturday 11 December 2021</t>
  </si>
  <si>
    <t>Saturday 4 December 2021</t>
  </si>
  <si>
    <t xml:space="preserve"> Vicarage Road</t>
  </si>
  <si>
    <t>Thursday 2 December 2021</t>
  </si>
  <si>
    <t>Sunday 28 November 2021</t>
  </si>
  <si>
    <t>Sunday 21 November 2021</t>
  </si>
  <si>
    <t>Saturday 6 November 2021</t>
  </si>
  <si>
    <t>Saturday 30 October 2021</t>
  </si>
  <si>
    <t>Saturday 23 October 2021</t>
  </si>
  <si>
    <t>Saturday 16 October 2021</t>
  </si>
  <si>
    <t>Sunday 3 October 2021</t>
  </si>
  <si>
    <t>Saturday 25 September 2021</t>
  </si>
  <si>
    <t>Saturday 18 September 2021</t>
  </si>
  <si>
    <t>Saturday 11 September 2021</t>
  </si>
  <si>
    <t>Saturday 28 August 2021</t>
  </si>
  <si>
    <t>Saturday 21 August 2021</t>
  </si>
  <si>
    <t>Sunday 15 August 2021</t>
  </si>
  <si>
    <t>Tuesday 18 May 2021</t>
  </si>
  <si>
    <t>Saturday 15 May 2021</t>
  </si>
  <si>
    <t>Saturday 8 May 2021</t>
  </si>
  <si>
    <t>Saturday 1 May 2021</t>
  </si>
  <si>
    <t>Thursday 22 April 2021</t>
  </si>
  <si>
    <t>Saturday 3 April 2021</t>
  </si>
  <si>
    <t>Sunday 14 March 2021</t>
  </si>
  <si>
    <t>Wednesday 10 March 2021</t>
  </si>
  <si>
    <t>Wednesday 3 March 2021</t>
  </si>
  <si>
    <t>Saturday 27 February 2021</t>
  </si>
  <si>
    <t>Sunday 21 February 2021</t>
  </si>
  <si>
    <t>Thursday 18 February 2021</t>
  </si>
  <si>
    <t>Wednesday 3 February 2021</t>
  </si>
  <si>
    <t>Saturday 30 January 2021</t>
  </si>
  <si>
    <t>Wednesday 27 January 2021</t>
  </si>
  <si>
    <t>Wednesday 20 January 2021</t>
  </si>
  <si>
    <t>Monday 18 January 2021</t>
  </si>
  <si>
    <t>Wednesday 13 January 2021</t>
  </si>
  <si>
    <t>Sunday 3 January 2021</t>
  </si>
  <si>
    <t>Wednesday 16 December 2020</t>
  </si>
  <si>
    <t>Saturday 12 December 2020</t>
  </si>
  <si>
    <t>Saturday 5 December 2020</t>
  </si>
  <si>
    <t>Saturday 21 November 2020</t>
  </si>
  <si>
    <t>Saturday 24 October 2020</t>
  </si>
  <si>
    <t>Saturday 3 October 2020</t>
  </si>
  <si>
    <t>Sunday 27 September 2020</t>
  </si>
  <si>
    <t>Tuesday 22 September 2020</t>
  </si>
  <si>
    <t>Friday 27 December 2024</t>
  </si>
  <si>
    <t>Sunday 22 December 2024</t>
  </si>
  <si>
    <t>Saturday 14 December 2024</t>
  </si>
  <si>
    <t>Sunday 24 November 2024</t>
  </si>
  <si>
    <t>Sunday 10 November 2024</t>
  </si>
  <si>
    <t>Sunday 27 October 2024</t>
  </si>
  <si>
    <t>Saturday 21 September 2024</t>
  </si>
  <si>
    <t>Sunday 1 September 2024</t>
  </si>
  <si>
    <t>Sunday 25 August 2024</t>
  </si>
  <si>
    <t>Saturday 17 August 2024</t>
  </si>
  <si>
    <t>Saturday 23 December 2023</t>
  </si>
  <si>
    <t>Sunday 17 December 2023</t>
  </si>
  <si>
    <t>Saturday 9 December 2023</t>
  </si>
  <si>
    <t>Sunday 5 November 2023</t>
  </si>
  <si>
    <t>Sunday 24 September 2023</t>
  </si>
  <si>
    <t>Sunday 3 September 2023</t>
  </si>
  <si>
    <t>Saturday 19 August 2023</t>
  </si>
  <si>
    <t>Sunday 13 August 2023</t>
  </si>
  <si>
    <t>Monday 2 January 2023</t>
  </si>
  <si>
    <t>Monday 26 December 2022</t>
  </si>
  <si>
    <t>Sunday 6 November 2022</t>
  </si>
  <si>
    <t>Sunday 30 October 2022</t>
  </si>
  <si>
    <t>Thursday 20 October 2022</t>
  </si>
  <si>
    <t>Sunday 9 October 2022</t>
  </si>
  <si>
    <t>Saturday 1 October 2022</t>
  </si>
  <si>
    <t>Tuesday 23 August 2022</t>
  </si>
  <si>
    <t>Tuesday 16 August 2022</t>
  </si>
  <si>
    <t>Saturday 6 August 2022</t>
  </si>
  <si>
    <t>Friday 17 December 2021</t>
  </si>
  <si>
    <t>Saturday 27 November 2021</t>
  </si>
  <si>
    <t>Saturday 20 November 2021</t>
  </si>
  <si>
    <t>Sunday 7 November 2021</t>
  </si>
  <si>
    <t>Sunday 24 October 2021</t>
  </si>
  <si>
    <t>Sunday 12 September 2021</t>
  </si>
  <si>
    <t>Saturday 14 August 2021</t>
  </si>
  <si>
    <t xml:space="preserve"> 2023/24</t>
  </si>
  <si>
    <t xml:space="preserve"> 2022/23</t>
  </si>
  <si>
    <t xml:space="preserve"> 2021/22</t>
  </si>
  <si>
    <t xml:space="preserve"> 2020/21</t>
  </si>
  <si>
    <t xml:space="preserve"> 2024/23</t>
  </si>
  <si>
    <t xml:space="preserve"> 2023/22</t>
  </si>
  <si>
    <t xml:space="preserve"> 2022/21</t>
  </si>
  <si>
    <t xml:space="preserve"> 2021/20</t>
  </si>
  <si>
    <t>Match Day</t>
  </si>
  <si>
    <t>Season</t>
  </si>
  <si>
    <t>Home Team</t>
  </si>
  <si>
    <t>Home Goal</t>
  </si>
  <si>
    <t>Away Goal</t>
  </si>
  <si>
    <t>Away Team</t>
  </si>
  <si>
    <t>Stadium</t>
  </si>
  <si>
    <t>City</t>
  </si>
  <si>
    <t>Venue</t>
  </si>
  <si>
    <t>Man City Goal Score</t>
  </si>
  <si>
    <t>ManCity_HomeGoal</t>
  </si>
  <si>
    <t>ManCity_AwayGoal</t>
  </si>
  <si>
    <t>t-Test: Two-Sample Assuming Unequal Variances</t>
  </si>
  <si>
    <t>Mean</t>
  </si>
  <si>
    <t>Variance</t>
  </si>
  <si>
    <t>Observations</t>
  </si>
  <si>
    <t>Hypothesized Mean Difference</t>
  </si>
  <si>
    <t>df</t>
  </si>
  <si>
    <t>t Stat</t>
  </si>
  <si>
    <t>P(T&lt;=t) one-tail</t>
  </si>
  <si>
    <t>t Critical one-tail</t>
  </si>
  <si>
    <t>P(T&lt;=t) two-tail</t>
  </si>
  <si>
    <t>t Critical two-tail</t>
  </si>
  <si>
    <t>Liverpool Goal Score</t>
  </si>
  <si>
    <t>Liverpool_Home Goal</t>
  </si>
  <si>
    <t>Liverpooll_Away Goal</t>
  </si>
  <si>
    <t xml:space="preserve">For Liverpool,  p-value &gt; 0.05 </t>
  </si>
  <si>
    <t>Problem Statement : Do Liverpool and Manchester City score significantly more goals at home than away across the last 5 seasons?</t>
  </si>
  <si>
    <t>Null Hypothesis : The mean number of goal scored by Liverpool at home is equal to the mean number of goals scored away.</t>
  </si>
  <si>
    <t>Alternative Hypothesis : The mean number of goal scored by Liverpool at home is not equal to the mean number of goals scored away.</t>
  </si>
  <si>
    <t>For Liverpool</t>
  </si>
  <si>
    <t>Null Hypothesis : The mean number of goal scored by Man City at home is equal to the mean number of goals scored away.</t>
  </si>
  <si>
    <t>Alternative Hypothesis : The mean number of goal scored by Man City at home is not equal to the mean number of goals scored away.</t>
  </si>
  <si>
    <t>There is no Significance difference, Fail to Reject the Null Hypothesis</t>
  </si>
  <si>
    <t>For Man City p-value &lt; 0.05</t>
  </si>
  <si>
    <t>There is a Significance Difference, Reject the Null Hypothesis</t>
  </si>
  <si>
    <t>Based on two tail t-test, we found that the Manchester City scores significantly more goal at home than away (p=0.001), while Liverpool does not show a statistically significant difference in scoring between home and away match (p = 0.300). Therefore we rejected the Null Hypothesis for Manchester Citybut fail to reject it for Liverpool.</t>
  </si>
  <si>
    <t>For Manchester City</t>
  </si>
  <si>
    <t>Liverpool Goal Conceded</t>
  </si>
  <si>
    <t>Liverpool_Result</t>
  </si>
  <si>
    <t>Man City Goal Conceded</t>
  </si>
  <si>
    <t>ManCity_Result</t>
  </si>
  <si>
    <t>Row Labels</t>
  </si>
  <si>
    <t>Away</t>
  </si>
  <si>
    <t>Home</t>
  </si>
  <si>
    <t>Grand Total</t>
  </si>
  <si>
    <t>Draw</t>
  </si>
  <si>
    <t>Loss</t>
  </si>
  <si>
    <t>Win</t>
  </si>
  <si>
    <t>Column Labels</t>
  </si>
  <si>
    <t>Count of Liverpool_Result</t>
  </si>
  <si>
    <t>Expected Count</t>
  </si>
  <si>
    <t>Chi-Square Component</t>
  </si>
  <si>
    <t>Chi-Square Stat</t>
  </si>
  <si>
    <t>Degree of Freedom</t>
  </si>
  <si>
    <t>Count of ManCity_Result</t>
  </si>
  <si>
    <t>Problem Satement : Is There a Relationship Between Match Venue (Home/Away) and Match Outcome (Win/Loss/Draw)?</t>
  </si>
  <si>
    <t>Null Hypothesis : Match outcome is independent of venue — the team performs similarly in terms of win/draw/loss whether at home or away.</t>
  </si>
  <si>
    <t>Alternative Hypothesis : Match outcome depends on venue — there is a significant difference in performance between home and away matches.</t>
  </si>
  <si>
    <t>p-value</t>
  </si>
  <si>
    <t>For Manchester City, the chi-square test produced a p-value = 0.212 (χ² = 3.10, df = 2).
Since p-value &gt; 0.05, we fail to reject the null hypothesis.
This Conclude that there is no statistically significant relationship between venue (home/away) and match outcome (win/draw/loss) for Manchester City based on the data.
In other words, Man City’s performance doesn’t significantly differ between home and away venues.</t>
  </si>
  <si>
    <t>For Liverpool, the chi-square test produced a p-value = 0.021 (χ² = 7.75, df = 2).
Since p-value &lt; 0.05, we reject the null hypothesis 
This Conclude that match outcome is significantly associated with match venue for Liverpool.
In other words, Man City’s performance doesn’t significantly differ between home and away venues.
Let me know if youwords, Man City’s performance doe</t>
  </si>
  <si>
    <t>Venue(Binary)</t>
  </si>
  <si>
    <t>Liverpool Result(Binary)</t>
  </si>
  <si>
    <t>SUMMARY OUTPUT</t>
  </si>
  <si>
    <t>Regression Statistics</t>
  </si>
  <si>
    <t>Multiple R</t>
  </si>
  <si>
    <t>R Square</t>
  </si>
  <si>
    <t>Adjusted R Square</t>
  </si>
  <si>
    <t>Standard Error</t>
  </si>
  <si>
    <t>ANOVA</t>
  </si>
  <si>
    <t>Regression</t>
  </si>
  <si>
    <t>Residual</t>
  </si>
  <si>
    <t>Total</t>
  </si>
  <si>
    <t>Intercept</t>
  </si>
  <si>
    <t>SS</t>
  </si>
  <si>
    <t>MS</t>
  </si>
  <si>
    <t>F</t>
  </si>
  <si>
    <t>Significance F</t>
  </si>
  <si>
    <t>Coefficients</t>
  </si>
  <si>
    <t>P-value</t>
  </si>
  <si>
    <t>Lower 95%</t>
  </si>
  <si>
    <t>Upper 95%</t>
  </si>
  <si>
    <t>Lower 95.0%</t>
  </si>
  <si>
    <t>Upper 95.0%</t>
  </si>
  <si>
    <t>Goal Diff</t>
  </si>
  <si>
    <t>Season 2025/24</t>
  </si>
  <si>
    <t>Season 2024/23</t>
  </si>
  <si>
    <t>Season 2023/22</t>
  </si>
  <si>
    <t>Seasson 2022/21</t>
  </si>
  <si>
    <t>Season 2021/20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</si>
</sst>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b/>
      <sz val="11"/>
      <color theme="1"/>
      <name val="Aptos Narrow"/>
      <family val="2"/>
      <scheme val="minor"/>
    </font>
    <font>
      <i/>
      <sz val="11"/>
      <color theme="1"/>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s>
  <cellStyleXfs count="1">
    <xf numFmtId="0" fontId="0" fillId="0" borderId="0"/>
  </cellStyleXfs>
  <cellXfs count="31">
    <xf numFmtId="0" fontId="0" fillId="0" borderId="0" xfId="0"/>
    <xf numFmtId="14" fontId="0" fillId="0" borderId="0" xfId="0" applyNumberFormat="1"/>
    <xf numFmtId="0" fontId="0" fillId="0" borderId="1" xfId="0" applyBorder="1"/>
    <xf numFmtId="0" fontId="3" fillId="0" borderId="2" xfId="0" applyFont="1" applyBorder="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xf numFmtId="0" fontId="0" fillId="0" borderId="0" xfId="0" applyAlignment="1">
      <alignment wrapText="1"/>
    </xf>
    <xf numFmtId="0" fontId="0" fillId="0" borderId="0" xfId="0" pivotButton="1"/>
    <xf numFmtId="0" fontId="2" fillId="2" borderId="0" xfId="0" applyFont="1" applyFill="1"/>
    <xf numFmtId="0" fontId="2" fillId="2" borderId="3" xfId="0" applyFont="1" applyFill="1" applyBorder="1"/>
    <xf numFmtId="0" fontId="2" fillId="2" borderId="0" xfId="0" applyFont="1" applyFill="1" applyAlignment="1">
      <alignment horizontal="center"/>
    </xf>
    <xf numFmtId="0" fontId="2" fillId="3" borderId="0" xfId="0" applyFont="1" applyFill="1" applyAlignment="1">
      <alignment horizontal="center"/>
    </xf>
    <xf numFmtId="0" fontId="0" fillId="3" borderId="0" xfId="0" applyFill="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horizontal="left" wrapText="1"/>
    </xf>
    <xf numFmtId="0" fontId="2" fillId="0" borderId="0" xfId="0" applyFont="1" applyAlignment="1">
      <alignment horizontal="left"/>
    </xf>
    <xf numFmtId="0" fontId="0" fillId="0" borderId="0" xfId="0" applyAlignment="1">
      <alignment horizontal="left"/>
    </xf>
    <xf numFmtId="0" fontId="0" fillId="0" borderId="0" xfId="0"/>
    <xf numFmtId="0" fontId="2" fillId="3" borderId="0" xfId="0" applyFont="1" applyFill="1" applyAlignment="1">
      <alignment horizontal="center"/>
    </xf>
    <xf numFmtId="0" fontId="0" fillId="0" borderId="0" xfId="0" applyAlignment="1">
      <alignment horizontal="left" vertical="top" wrapText="1"/>
    </xf>
    <xf numFmtId="0" fontId="2" fillId="0" borderId="0" xfId="0" applyFont="1"/>
    <xf numFmtId="0" fontId="0" fillId="0" borderId="0" xfId="0" applyAlignment="1">
      <alignment wrapText="1"/>
    </xf>
    <xf numFmtId="0" fontId="0" fillId="3" borderId="0" xfId="0" applyFill="1" applyAlignment="1">
      <alignment horizontal="center"/>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y Yadav" refreshedDate="45810.866123611115" createdVersion="8" refreshedVersion="8" minRefreshableVersion="3" recordCount="190" xr:uid="{97CDA861-1E38-4267-AE39-DC0BAC2C6B56}">
  <cacheSource type="worksheet">
    <worksheetSource ref="K1:L191" sheet="Liverpool"/>
  </cacheSource>
  <cacheFields count="2">
    <cacheField name="Venue" numFmtId="0">
      <sharedItems count="2">
        <s v="Home"/>
        <s v="Away"/>
      </sharedItems>
    </cacheField>
    <cacheField name="Liverpool_Result" numFmtId="0">
      <sharedItems count="3">
        <s v="Draw"/>
        <s v="Loss"/>
        <s v="Wi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y Yadav" refreshedDate="45810.881864814815" createdVersion="8" refreshedVersion="8" minRefreshableVersion="3" recordCount="190" xr:uid="{5A9EDAAB-65C0-441B-A816-DAE0344FE93A}">
  <cacheSource type="worksheet">
    <worksheetSource ref="K1:L191" sheet="Manchaster City"/>
  </cacheSource>
  <cacheFields count="2">
    <cacheField name="Venue" numFmtId="0">
      <sharedItems count="2">
        <s v="Away"/>
        <s v="Home"/>
      </sharedItems>
    </cacheField>
    <cacheField name="ManCity_Result" numFmtId="0">
      <sharedItems count="3">
        <s v="Win"/>
        <s v="Draw"/>
        <s v="Los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x v="0"/>
    <x v="0"/>
  </r>
  <r>
    <x v="1"/>
    <x v="1"/>
  </r>
  <r>
    <x v="0"/>
    <x v="0"/>
  </r>
  <r>
    <x v="1"/>
    <x v="1"/>
  </r>
  <r>
    <x v="0"/>
    <x v="2"/>
  </r>
  <r>
    <x v="1"/>
    <x v="2"/>
  </r>
  <r>
    <x v="0"/>
    <x v="2"/>
  </r>
  <r>
    <x v="1"/>
    <x v="1"/>
  </r>
  <r>
    <x v="0"/>
    <x v="2"/>
  </r>
  <r>
    <x v="0"/>
    <x v="2"/>
  </r>
  <r>
    <x v="0"/>
    <x v="2"/>
  </r>
  <r>
    <x v="1"/>
    <x v="2"/>
  </r>
  <r>
    <x v="1"/>
    <x v="0"/>
  </r>
  <r>
    <x v="0"/>
    <x v="2"/>
  </r>
  <r>
    <x v="1"/>
    <x v="0"/>
  </r>
  <r>
    <x v="1"/>
    <x v="2"/>
  </r>
  <r>
    <x v="0"/>
    <x v="2"/>
  </r>
  <r>
    <x v="1"/>
    <x v="2"/>
  </r>
  <r>
    <x v="1"/>
    <x v="0"/>
  </r>
  <r>
    <x v="0"/>
    <x v="0"/>
  </r>
  <r>
    <x v="1"/>
    <x v="2"/>
  </r>
  <r>
    <x v="0"/>
    <x v="2"/>
  </r>
  <r>
    <x v="1"/>
    <x v="2"/>
  </r>
  <r>
    <x v="0"/>
    <x v="0"/>
  </r>
  <r>
    <x v="1"/>
    <x v="0"/>
  </r>
  <r>
    <x v="0"/>
    <x v="2"/>
  </r>
  <r>
    <x v="1"/>
    <x v="2"/>
  </r>
  <r>
    <x v="0"/>
    <x v="2"/>
  </r>
  <r>
    <x v="0"/>
    <x v="2"/>
  </r>
  <r>
    <x v="1"/>
    <x v="0"/>
  </r>
  <r>
    <x v="0"/>
    <x v="2"/>
  </r>
  <r>
    <x v="1"/>
    <x v="2"/>
  </r>
  <r>
    <x v="1"/>
    <x v="2"/>
  </r>
  <r>
    <x v="0"/>
    <x v="2"/>
  </r>
  <r>
    <x v="0"/>
    <x v="1"/>
  </r>
  <r>
    <x v="1"/>
    <x v="2"/>
  </r>
  <r>
    <x v="0"/>
    <x v="2"/>
  </r>
  <r>
    <x v="1"/>
    <x v="2"/>
  </r>
  <r>
    <x v="0"/>
    <x v="2"/>
  </r>
  <r>
    <x v="1"/>
    <x v="0"/>
  </r>
  <r>
    <x v="0"/>
    <x v="2"/>
  </r>
  <r>
    <x v="1"/>
    <x v="0"/>
  </r>
  <r>
    <x v="1"/>
    <x v="1"/>
  </r>
  <r>
    <x v="1"/>
    <x v="2"/>
  </r>
  <r>
    <x v="0"/>
    <x v="1"/>
  </r>
  <r>
    <x v="1"/>
    <x v="0"/>
  </r>
  <r>
    <x v="0"/>
    <x v="2"/>
  </r>
  <r>
    <x v="0"/>
    <x v="2"/>
  </r>
  <r>
    <x v="0"/>
    <x v="0"/>
  </r>
  <r>
    <x v="1"/>
    <x v="2"/>
  </r>
  <r>
    <x v="0"/>
    <x v="2"/>
  </r>
  <r>
    <x v="1"/>
    <x v="2"/>
  </r>
  <r>
    <x v="0"/>
    <x v="2"/>
  </r>
  <r>
    <x v="1"/>
    <x v="1"/>
  </r>
  <r>
    <x v="0"/>
    <x v="2"/>
  </r>
  <r>
    <x v="1"/>
    <x v="2"/>
  </r>
  <r>
    <x v="0"/>
    <x v="2"/>
  </r>
  <r>
    <x v="1"/>
    <x v="2"/>
  </r>
  <r>
    <x v="0"/>
    <x v="0"/>
  </r>
  <r>
    <x v="0"/>
    <x v="0"/>
  </r>
  <r>
    <x v="1"/>
    <x v="2"/>
  </r>
  <r>
    <x v="1"/>
    <x v="2"/>
  </r>
  <r>
    <x v="0"/>
    <x v="2"/>
  </r>
  <r>
    <x v="1"/>
    <x v="0"/>
  </r>
  <r>
    <x v="0"/>
    <x v="2"/>
  </r>
  <r>
    <x v="1"/>
    <x v="0"/>
  </r>
  <r>
    <x v="0"/>
    <x v="2"/>
  </r>
  <r>
    <x v="0"/>
    <x v="2"/>
  </r>
  <r>
    <x v="1"/>
    <x v="0"/>
  </r>
  <r>
    <x v="1"/>
    <x v="1"/>
  </r>
  <r>
    <x v="0"/>
    <x v="2"/>
  </r>
  <r>
    <x v="1"/>
    <x v="2"/>
  </r>
  <r>
    <x v="0"/>
    <x v="2"/>
  </r>
  <r>
    <x v="1"/>
    <x v="2"/>
  </r>
  <r>
    <x v="0"/>
    <x v="2"/>
  </r>
  <r>
    <x v="1"/>
    <x v="0"/>
  </r>
  <r>
    <x v="1"/>
    <x v="0"/>
  </r>
  <r>
    <x v="0"/>
    <x v="0"/>
  </r>
  <r>
    <x v="1"/>
    <x v="2"/>
  </r>
  <r>
    <x v="0"/>
    <x v="2"/>
  </r>
  <r>
    <x v="0"/>
    <x v="2"/>
  </r>
  <r>
    <x v="0"/>
    <x v="2"/>
  </r>
  <r>
    <x v="1"/>
    <x v="2"/>
  </r>
  <r>
    <x v="0"/>
    <x v="2"/>
  </r>
  <r>
    <x v="1"/>
    <x v="2"/>
  </r>
  <r>
    <x v="0"/>
    <x v="0"/>
  </r>
  <r>
    <x v="1"/>
    <x v="0"/>
  </r>
  <r>
    <x v="1"/>
    <x v="1"/>
  </r>
  <r>
    <x v="1"/>
    <x v="1"/>
  </r>
  <r>
    <x v="0"/>
    <x v="2"/>
  </r>
  <r>
    <x v="0"/>
    <x v="2"/>
  </r>
  <r>
    <x v="1"/>
    <x v="0"/>
  </r>
  <r>
    <x v="1"/>
    <x v="2"/>
  </r>
  <r>
    <x v="0"/>
    <x v="2"/>
  </r>
  <r>
    <x v="1"/>
    <x v="1"/>
  </r>
  <r>
    <x v="0"/>
    <x v="0"/>
  </r>
  <r>
    <x v="1"/>
    <x v="1"/>
  </r>
  <r>
    <x v="1"/>
    <x v="1"/>
  </r>
  <r>
    <x v="0"/>
    <x v="2"/>
  </r>
  <r>
    <x v="1"/>
    <x v="2"/>
  </r>
  <r>
    <x v="0"/>
    <x v="2"/>
  </r>
  <r>
    <x v="1"/>
    <x v="2"/>
  </r>
  <r>
    <x v="0"/>
    <x v="1"/>
  </r>
  <r>
    <x v="1"/>
    <x v="1"/>
  </r>
  <r>
    <x v="0"/>
    <x v="2"/>
  </r>
  <r>
    <x v="0"/>
    <x v="2"/>
  </r>
  <r>
    <x v="1"/>
    <x v="1"/>
  </r>
  <r>
    <x v="0"/>
    <x v="0"/>
  </r>
  <r>
    <x v="1"/>
    <x v="0"/>
  </r>
  <r>
    <x v="0"/>
    <x v="2"/>
  </r>
  <r>
    <x v="0"/>
    <x v="2"/>
  </r>
  <r>
    <x v="1"/>
    <x v="1"/>
  </r>
  <r>
    <x v="0"/>
    <x v="0"/>
  </r>
  <r>
    <x v="1"/>
    <x v="0"/>
  </r>
  <r>
    <x v="0"/>
    <x v="2"/>
  </r>
  <r>
    <x v="1"/>
    <x v="2"/>
  </r>
  <r>
    <x v="1"/>
    <x v="2"/>
  </r>
  <r>
    <x v="0"/>
    <x v="0"/>
  </r>
  <r>
    <x v="1"/>
    <x v="2"/>
  </r>
  <r>
    <x v="0"/>
    <x v="2"/>
  </r>
  <r>
    <x v="0"/>
    <x v="2"/>
  </r>
  <r>
    <x v="1"/>
    <x v="0"/>
  </r>
  <r>
    <x v="0"/>
    <x v="2"/>
  </r>
  <r>
    <x v="1"/>
    <x v="2"/>
  </r>
  <r>
    <x v="1"/>
    <x v="2"/>
  </r>
  <r>
    <x v="0"/>
    <x v="2"/>
  </r>
  <r>
    <x v="0"/>
    <x v="2"/>
  </r>
  <r>
    <x v="0"/>
    <x v="2"/>
  </r>
  <r>
    <x v="1"/>
    <x v="2"/>
  </r>
  <r>
    <x v="0"/>
    <x v="2"/>
  </r>
  <r>
    <x v="1"/>
    <x v="2"/>
  </r>
  <r>
    <x v="0"/>
    <x v="2"/>
  </r>
  <r>
    <x v="1"/>
    <x v="0"/>
  </r>
  <r>
    <x v="1"/>
    <x v="1"/>
  </r>
  <r>
    <x v="1"/>
    <x v="0"/>
  </r>
  <r>
    <x v="0"/>
    <x v="2"/>
  </r>
  <r>
    <x v="0"/>
    <x v="2"/>
  </r>
  <r>
    <x v="1"/>
    <x v="2"/>
  </r>
  <r>
    <x v="1"/>
    <x v="2"/>
  </r>
  <r>
    <x v="0"/>
    <x v="2"/>
  </r>
  <r>
    <x v="0"/>
    <x v="2"/>
  </r>
  <r>
    <x v="1"/>
    <x v="1"/>
  </r>
  <r>
    <x v="0"/>
    <x v="0"/>
  </r>
  <r>
    <x v="1"/>
    <x v="2"/>
  </r>
  <r>
    <x v="1"/>
    <x v="2"/>
  </r>
  <r>
    <x v="0"/>
    <x v="0"/>
  </r>
  <r>
    <x v="1"/>
    <x v="0"/>
  </r>
  <r>
    <x v="0"/>
    <x v="2"/>
  </r>
  <r>
    <x v="1"/>
    <x v="2"/>
  </r>
  <r>
    <x v="0"/>
    <x v="0"/>
  </r>
  <r>
    <x v="0"/>
    <x v="2"/>
  </r>
  <r>
    <x v="1"/>
    <x v="2"/>
  </r>
  <r>
    <x v="0"/>
    <x v="2"/>
  </r>
  <r>
    <x v="1"/>
    <x v="2"/>
  </r>
  <r>
    <x v="1"/>
    <x v="2"/>
  </r>
  <r>
    <x v="1"/>
    <x v="2"/>
  </r>
  <r>
    <x v="0"/>
    <x v="2"/>
  </r>
  <r>
    <x v="0"/>
    <x v="0"/>
  </r>
  <r>
    <x v="1"/>
    <x v="0"/>
  </r>
  <r>
    <x v="0"/>
    <x v="2"/>
  </r>
  <r>
    <x v="1"/>
    <x v="2"/>
  </r>
  <r>
    <x v="1"/>
    <x v="2"/>
  </r>
  <r>
    <x v="0"/>
    <x v="1"/>
  </r>
  <r>
    <x v="0"/>
    <x v="1"/>
  </r>
  <r>
    <x v="1"/>
    <x v="2"/>
  </r>
  <r>
    <x v="0"/>
    <x v="1"/>
  </r>
  <r>
    <x v="1"/>
    <x v="1"/>
  </r>
  <r>
    <x v="0"/>
    <x v="1"/>
  </r>
  <r>
    <x v="0"/>
    <x v="1"/>
  </r>
  <r>
    <x v="1"/>
    <x v="2"/>
  </r>
  <r>
    <x v="1"/>
    <x v="2"/>
  </r>
  <r>
    <x v="0"/>
    <x v="1"/>
  </r>
  <r>
    <x v="0"/>
    <x v="0"/>
  </r>
  <r>
    <x v="1"/>
    <x v="1"/>
  </r>
  <r>
    <x v="1"/>
    <x v="0"/>
  </r>
  <r>
    <x v="0"/>
    <x v="0"/>
  </r>
  <r>
    <x v="1"/>
    <x v="2"/>
  </r>
  <r>
    <x v="0"/>
    <x v="2"/>
  </r>
  <r>
    <x v="1"/>
    <x v="0"/>
  </r>
  <r>
    <x v="0"/>
    <x v="2"/>
  </r>
  <r>
    <x v="1"/>
    <x v="0"/>
  </r>
  <r>
    <x v="0"/>
    <x v="2"/>
  </r>
  <r>
    <x v="1"/>
    <x v="0"/>
  </r>
  <r>
    <x v="0"/>
    <x v="2"/>
  </r>
  <r>
    <x v="0"/>
    <x v="2"/>
  </r>
  <r>
    <x v="1"/>
    <x v="0"/>
  </r>
  <r>
    <x v="1"/>
    <x v="1"/>
  </r>
  <r>
    <x v="0"/>
    <x v="2"/>
  </r>
  <r>
    <x v="1"/>
    <x v="2"/>
  </r>
  <r>
    <x v="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x v="0"/>
    <x v="0"/>
  </r>
  <r>
    <x v="1"/>
    <x v="0"/>
  </r>
  <r>
    <x v="0"/>
    <x v="1"/>
  </r>
  <r>
    <x v="1"/>
    <x v="0"/>
  </r>
  <r>
    <x v="1"/>
    <x v="0"/>
  </r>
  <r>
    <x v="0"/>
    <x v="0"/>
  </r>
  <r>
    <x v="1"/>
    <x v="0"/>
  </r>
  <r>
    <x v="0"/>
    <x v="1"/>
  </r>
  <r>
    <x v="1"/>
    <x v="0"/>
  </r>
  <r>
    <x v="1"/>
    <x v="1"/>
  </r>
  <r>
    <x v="0"/>
    <x v="2"/>
  </r>
  <r>
    <x v="0"/>
    <x v="0"/>
  </r>
  <r>
    <x v="1"/>
    <x v="2"/>
  </r>
  <r>
    <x v="1"/>
    <x v="0"/>
  </r>
  <r>
    <x v="0"/>
    <x v="2"/>
  </r>
  <r>
    <x v="1"/>
    <x v="0"/>
  </r>
  <r>
    <x v="0"/>
    <x v="0"/>
  </r>
  <r>
    <x v="0"/>
    <x v="1"/>
  </r>
  <r>
    <x v="1"/>
    <x v="0"/>
  </r>
  <r>
    <x v="0"/>
    <x v="0"/>
  </r>
  <r>
    <x v="1"/>
    <x v="1"/>
  </r>
  <r>
    <x v="0"/>
    <x v="2"/>
  </r>
  <r>
    <x v="1"/>
    <x v="2"/>
  </r>
  <r>
    <x v="0"/>
    <x v="1"/>
  </r>
  <r>
    <x v="1"/>
    <x v="0"/>
  </r>
  <r>
    <x v="0"/>
    <x v="2"/>
  </r>
  <r>
    <x v="1"/>
    <x v="2"/>
  </r>
  <r>
    <x v="0"/>
    <x v="2"/>
  </r>
  <r>
    <x v="0"/>
    <x v="2"/>
  </r>
  <r>
    <x v="1"/>
    <x v="0"/>
  </r>
  <r>
    <x v="0"/>
    <x v="0"/>
  </r>
  <r>
    <x v="1"/>
    <x v="0"/>
  </r>
  <r>
    <x v="0"/>
    <x v="1"/>
  </r>
  <r>
    <x v="1"/>
    <x v="1"/>
  </r>
  <r>
    <x v="1"/>
    <x v="0"/>
  </r>
  <r>
    <x v="0"/>
    <x v="0"/>
  </r>
  <r>
    <x v="1"/>
    <x v="0"/>
  </r>
  <r>
    <x v="0"/>
    <x v="0"/>
  </r>
  <r>
    <x v="1"/>
    <x v="0"/>
  </r>
  <r>
    <x v="0"/>
    <x v="0"/>
  </r>
  <r>
    <x v="0"/>
    <x v="0"/>
  </r>
  <r>
    <x v="1"/>
    <x v="0"/>
  </r>
  <r>
    <x v="0"/>
    <x v="0"/>
  </r>
  <r>
    <x v="0"/>
    <x v="0"/>
  </r>
  <r>
    <x v="1"/>
    <x v="0"/>
  </r>
  <r>
    <x v="0"/>
    <x v="0"/>
  </r>
  <r>
    <x v="1"/>
    <x v="0"/>
  </r>
  <r>
    <x v="1"/>
    <x v="1"/>
  </r>
  <r>
    <x v="0"/>
    <x v="1"/>
  </r>
  <r>
    <x v="1"/>
    <x v="0"/>
  </r>
  <r>
    <x v="0"/>
    <x v="0"/>
  </r>
  <r>
    <x v="1"/>
    <x v="0"/>
  </r>
  <r>
    <x v="1"/>
    <x v="1"/>
  </r>
  <r>
    <x v="1"/>
    <x v="0"/>
  </r>
  <r>
    <x v="0"/>
    <x v="0"/>
  </r>
  <r>
    <x v="1"/>
    <x v="0"/>
  </r>
  <r>
    <x v="0"/>
    <x v="0"/>
  </r>
  <r>
    <x v="1"/>
    <x v="0"/>
  </r>
  <r>
    <x v="0"/>
    <x v="0"/>
  </r>
  <r>
    <x v="1"/>
    <x v="1"/>
  </r>
  <r>
    <x v="0"/>
    <x v="0"/>
  </r>
  <r>
    <x v="0"/>
    <x v="2"/>
  </r>
  <r>
    <x v="1"/>
    <x v="1"/>
  </r>
  <r>
    <x v="1"/>
    <x v="1"/>
  </r>
  <r>
    <x v="0"/>
    <x v="1"/>
  </r>
  <r>
    <x v="1"/>
    <x v="0"/>
  </r>
  <r>
    <x v="0"/>
    <x v="0"/>
  </r>
  <r>
    <x v="1"/>
    <x v="0"/>
  </r>
  <r>
    <x v="0"/>
    <x v="2"/>
  </r>
  <r>
    <x v="0"/>
    <x v="2"/>
  </r>
  <r>
    <x v="1"/>
    <x v="0"/>
  </r>
  <r>
    <x v="0"/>
    <x v="0"/>
  </r>
  <r>
    <x v="1"/>
    <x v="0"/>
  </r>
  <r>
    <x v="0"/>
    <x v="0"/>
  </r>
  <r>
    <x v="1"/>
    <x v="0"/>
  </r>
  <r>
    <x v="0"/>
    <x v="0"/>
  </r>
  <r>
    <x v="0"/>
    <x v="2"/>
  </r>
  <r>
    <x v="0"/>
    <x v="1"/>
  </r>
  <r>
    <x v="1"/>
    <x v="0"/>
  </r>
  <r>
    <x v="0"/>
    <x v="0"/>
  </r>
  <r>
    <x v="1"/>
    <x v="0"/>
  </r>
  <r>
    <x v="1"/>
    <x v="0"/>
  </r>
  <r>
    <x v="0"/>
    <x v="0"/>
  </r>
  <r>
    <x v="1"/>
    <x v="0"/>
  </r>
  <r>
    <x v="1"/>
    <x v="0"/>
  </r>
  <r>
    <x v="0"/>
    <x v="0"/>
  </r>
  <r>
    <x v="1"/>
    <x v="0"/>
  </r>
  <r>
    <x v="0"/>
    <x v="0"/>
  </r>
  <r>
    <x v="1"/>
    <x v="0"/>
  </r>
  <r>
    <x v="0"/>
    <x v="0"/>
  </r>
  <r>
    <x v="0"/>
    <x v="1"/>
  </r>
  <r>
    <x v="0"/>
    <x v="0"/>
  </r>
  <r>
    <x v="1"/>
    <x v="0"/>
  </r>
  <r>
    <x v="0"/>
    <x v="2"/>
  </r>
  <r>
    <x v="1"/>
    <x v="0"/>
  </r>
  <r>
    <x v="1"/>
    <x v="0"/>
  </r>
  <r>
    <x v="0"/>
    <x v="2"/>
  </r>
  <r>
    <x v="0"/>
    <x v="0"/>
  </r>
  <r>
    <x v="1"/>
    <x v="1"/>
  </r>
  <r>
    <x v="0"/>
    <x v="0"/>
  </r>
  <r>
    <x v="1"/>
    <x v="2"/>
  </r>
  <r>
    <x v="1"/>
    <x v="0"/>
  </r>
  <r>
    <x v="0"/>
    <x v="0"/>
  </r>
  <r>
    <x v="1"/>
    <x v="0"/>
  </r>
  <r>
    <x v="0"/>
    <x v="2"/>
  </r>
  <r>
    <x v="1"/>
    <x v="0"/>
  </r>
  <r>
    <x v="1"/>
    <x v="0"/>
  </r>
  <r>
    <x v="0"/>
    <x v="0"/>
  </r>
  <r>
    <x v="0"/>
    <x v="1"/>
  </r>
  <r>
    <x v="1"/>
    <x v="0"/>
  </r>
  <r>
    <x v="1"/>
    <x v="0"/>
  </r>
  <r>
    <x v="0"/>
    <x v="1"/>
  </r>
  <r>
    <x v="1"/>
    <x v="0"/>
  </r>
  <r>
    <x v="0"/>
    <x v="0"/>
  </r>
  <r>
    <x v="1"/>
    <x v="0"/>
  </r>
  <r>
    <x v="0"/>
    <x v="1"/>
  </r>
  <r>
    <x v="0"/>
    <x v="0"/>
  </r>
  <r>
    <x v="1"/>
    <x v="0"/>
  </r>
  <r>
    <x v="0"/>
    <x v="0"/>
  </r>
  <r>
    <x v="1"/>
    <x v="0"/>
  </r>
  <r>
    <x v="1"/>
    <x v="0"/>
  </r>
  <r>
    <x v="1"/>
    <x v="1"/>
  </r>
  <r>
    <x v="0"/>
    <x v="0"/>
  </r>
  <r>
    <x v="0"/>
    <x v="1"/>
  </r>
  <r>
    <x v="1"/>
    <x v="0"/>
  </r>
  <r>
    <x v="0"/>
    <x v="0"/>
  </r>
  <r>
    <x v="1"/>
    <x v="2"/>
  </r>
  <r>
    <x v="0"/>
    <x v="0"/>
  </r>
  <r>
    <x v="1"/>
    <x v="0"/>
  </r>
  <r>
    <x v="0"/>
    <x v="1"/>
  </r>
  <r>
    <x v="1"/>
    <x v="0"/>
  </r>
  <r>
    <x v="0"/>
    <x v="0"/>
  </r>
  <r>
    <x v="0"/>
    <x v="0"/>
  </r>
  <r>
    <x v="1"/>
    <x v="0"/>
  </r>
  <r>
    <x v="0"/>
    <x v="0"/>
  </r>
  <r>
    <x v="1"/>
    <x v="0"/>
  </r>
  <r>
    <x v="1"/>
    <x v="0"/>
  </r>
  <r>
    <x v="0"/>
    <x v="0"/>
  </r>
  <r>
    <x v="0"/>
    <x v="0"/>
  </r>
  <r>
    <x v="1"/>
    <x v="0"/>
  </r>
  <r>
    <x v="1"/>
    <x v="0"/>
  </r>
  <r>
    <x v="0"/>
    <x v="0"/>
  </r>
  <r>
    <x v="1"/>
    <x v="2"/>
  </r>
  <r>
    <x v="0"/>
    <x v="0"/>
  </r>
  <r>
    <x v="1"/>
    <x v="0"/>
  </r>
  <r>
    <x v="0"/>
    <x v="1"/>
  </r>
  <r>
    <x v="0"/>
    <x v="0"/>
  </r>
  <r>
    <x v="1"/>
    <x v="1"/>
  </r>
  <r>
    <x v="0"/>
    <x v="0"/>
  </r>
  <r>
    <x v="1"/>
    <x v="0"/>
  </r>
  <r>
    <x v="1"/>
    <x v="0"/>
  </r>
  <r>
    <x v="0"/>
    <x v="2"/>
  </r>
  <r>
    <x v="1"/>
    <x v="0"/>
  </r>
  <r>
    <x v="0"/>
    <x v="2"/>
  </r>
  <r>
    <x v="0"/>
    <x v="0"/>
  </r>
  <r>
    <x v="1"/>
    <x v="2"/>
  </r>
  <r>
    <x v="0"/>
    <x v="0"/>
  </r>
  <r>
    <x v="0"/>
    <x v="0"/>
  </r>
  <r>
    <x v="1"/>
    <x v="2"/>
  </r>
  <r>
    <x v="0"/>
    <x v="0"/>
  </r>
  <r>
    <x v="0"/>
    <x v="0"/>
  </r>
  <r>
    <x v="1"/>
    <x v="0"/>
  </r>
  <r>
    <x v="1"/>
    <x v="2"/>
  </r>
  <r>
    <x v="1"/>
    <x v="0"/>
  </r>
  <r>
    <x v="1"/>
    <x v="0"/>
  </r>
  <r>
    <x v="0"/>
    <x v="0"/>
  </r>
  <r>
    <x v="0"/>
    <x v="0"/>
  </r>
  <r>
    <x v="1"/>
    <x v="0"/>
  </r>
  <r>
    <x v="0"/>
    <x v="0"/>
  </r>
  <r>
    <x v="0"/>
    <x v="0"/>
  </r>
  <r>
    <x v="1"/>
    <x v="0"/>
  </r>
  <r>
    <x v="0"/>
    <x v="0"/>
  </r>
  <r>
    <x v="1"/>
    <x v="0"/>
  </r>
  <r>
    <x v="1"/>
    <x v="0"/>
  </r>
  <r>
    <x v="1"/>
    <x v="0"/>
  </r>
  <r>
    <x v="0"/>
    <x v="0"/>
  </r>
  <r>
    <x v="1"/>
    <x v="0"/>
  </r>
  <r>
    <x v="0"/>
    <x v="0"/>
  </r>
  <r>
    <x v="1"/>
    <x v="1"/>
  </r>
  <r>
    <x v="0"/>
    <x v="1"/>
  </r>
  <r>
    <x v="1"/>
    <x v="0"/>
  </r>
  <r>
    <x v="1"/>
    <x v="0"/>
  </r>
  <r>
    <x v="0"/>
    <x v="2"/>
  </r>
  <r>
    <x v="1"/>
    <x v="1"/>
  </r>
  <r>
    <x v="0"/>
    <x v="0"/>
  </r>
  <r>
    <x v="0"/>
    <x v="1"/>
  </r>
  <r>
    <x v="1"/>
    <x v="0"/>
  </r>
  <r>
    <x v="0"/>
    <x v="1"/>
  </r>
  <r>
    <x v="1"/>
    <x v="2"/>
  </r>
  <r>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888B68-92AE-4776-B27B-79727D66F31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E23" firstHeaderRow="1" firstDataRow="2" firstDataCol="1"/>
  <pivotFields count="2">
    <pivotField axis="axisRow" showAll="0">
      <items count="3">
        <item x="0"/>
        <item x="1"/>
        <item t="default"/>
      </items>
    </pivotField>
    <pivotField axis="axisCol" dataField="1" showAll="0">
      <items count="4">
        <item x="1"/>
        <item x="2"/>
        <item x="0"/>
        <item t="default"/>
      </items>
    </pivotField>
  </pivotFields>
  <rowFields count="1">
    <field x="0"/>
  </rowFields>
  <rowItems count="3">
    <i>
      <x/>
    </i>
    <i>
      <x v="1"/>
    </i>
    <i t="grand">
      <x/>
    </i>
  </rowItems>
  <colFields count="1">
    <field x="1"/>
  </colFields>
  <colItems count="4">
    <i>
      <x/>
    </i>
    <i>
      <x v="1"/>
    </i>
    <i>
      <x v="2"/>
    </i>
    <i t="grand">
      <x/>
    </i>
  </colItems>
  <dataFields count="1">
    <dataField name="Count of ManCity_Resul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4D22BF-3146-40CE-93FE-0DA627A98A8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E15" firstHeaderRow="1" firstDataRow="2" firstDataCol="1"/>
  <pivotFields count="2">
    <pivotField axis="axisRow" showAll="0">
      <items count="3">
        <item x="1"/>
        <item x="0"/>
        <item t="default"/>
      </items>
    </pivotField>
    <pivotField axis="axisCol" dataField="1" showAll="0">
      <items count="4">
        <item x="0"/>
        <item x="1"/>
        <item x="2"/>
        <item t="default"/>
      </items>
    </pivotField>
  </pivotFields>
  <rowFields count="1">
    <field x="0"/>
  </rowFields>
  <rowItems count="3">
    <i>
      <x/>
    </i>
    <i>
      <x v="1"/>
    </i>
    <i t="grand">
      <x/>
    </i>
  </rowItems>
  <colFields count="1">
    <field x="1"/>
  </colFields>
  <colItems count="4">
    <i>
      <x/>
    </i>
    <i>
      <x v="1"/>
    </i>
    <i>
      <x v="2"/>
    </i>
    <i t="grand">
      <x/>
    </i>
  </colItems>
  <dataFields count="1">
    <dataField name="Count of Liverpool_Resul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98A70-7E9A-466D-91CB-437AD3A89791}">
  <dimension ref="A1:N191"/>
  <sheetViews>
    <sheetView topLeftCell="C1" zoomScale="83" zoomScaleNormal="70" workbookViewId="0">
      <selection activeCell="M1" sqref="M1:M191"/>
    </sheetView>
  </sheetViews>
  <sheetFormatPr defaultRowHeight="14.4" x14ac:dyDescent="0.3"/>
  <cols>
    <col min="1" max="1" width="26.21875" style="1" bestFit="1" customWidth="1"/>
    <col min="2" max="2" width="8" bestFit="1" customWidth="1"/>
    <col min="3" max="3" width="12.77734375" bestFit="1" customWidth="1"/>
    <col min="4" max="4" width="9" bestFit="1" customWidth="1"/>
    <col min="6" max="6" width="12.77734375" bestFit="1" customWidth="1"/>
    <col min="7" max="7" width="23.88671875" bestFit="1" customWidth="1"/>
    <col min="8" max="8" width="14.109375" bestFit="1" customWidth="1"/>
    <col min="9" max="9" width="17.5546875" bestFit="1" customWidth="1"/>
    <col min="10" max="10" width="21.109375" bestFit="1" customWidth="1"/>
    <col min="11" max="11" width="6.109375" bestFit="1" customWidth="1"/>
    <col min="12" max="12" width="14.109375" bestFit="1" customWidth="1"/>
    <col min="13" max="13" width="12.21875" bestFit="1" customWidth="1"/>
    <col min="14" max="14" width="19.88671875" bestFit="1" customWidth="1"/>
  </cols>
  <sheetData>
    <row r="1" spans="1:14" x14ac:dyDescent="0.3">
      <c r="A1" t="s">
        <v>376</v>
      </c>
      <c r="B1" t="s">
        <v>377</v>
      </c>
      <c r="C1" t="s">
        <v>378</v>
      </c>
      <c r="D1" t="s">
        <v>379</v>
      </c>
      <c r="E1" t="s">
        <v>380</v>
      </c>
      <c r="F1" t="s">
        <v>381</v>
      </c>
      <c r="G1" t="s">
        <v>382</v>
      </c>
      <c r="H1" t="s">
        <v>383</v>
      </c>
      <c r="I1" t="s">
        <v>399</v>
      </c>
      <c r="J1" t="s">
        <v>414</v>
      </c>
      <c r="K1" t="s">
        <v>384</v>
      </c>
      <c r="L1" t="s">
        <v>415</v>
      </c>
      <c r="M1" t="s">
        <v>438</v>
      </c>
      <c r="N1" t="s">
        <v>439</v>
      </c>
    </row>
    <row r="2" spans="1:14" x14ac:dyDescent="0.3">
      <c r="A2" t="s">
        <v>0</v>
      </c>
      <c r="B2" t="s">
        <v>1</v>
      </c>
      <c r="C2" t="s">
        <v>2</v>
      </c>
      <c r="D2">
        <v>1</v>
      </c>
      <c r="E2">
        <v>1</v>
      </c>
      <c r="F2" t="s">
        <v>3</v>
      </c>
      <c r="G2" t="s">
        <v>4</v>
      </c>
      <c r="H2" t="s">
        <v>2</v>
      </c>
      <c r="I2">
        <f t="shared" ref="I2:I33" si="0">IF(K2="Home", D2, E2)</f>
        <v>1</v>
      </c>
      <c r="J2">
        <f t="shared" ref="J2:J33" si="1">IF(K2="Home", E2, D2)</f>
        <v>1</v>
      </c>
      <c r="K2" t="str">
        <f t="shared" ref="K2:K33" si="2">IF(ISNUMBER(SEARCH("Liverpool", TRIM(C2))), "Home", "Away")</f>
        <v>Home</v>
      </c>
      <c r="L2" t="str">
        <f t="shared" ref="L2:L33" si="3">IF(I2 &gt; J2, "Win", IF(I2 &lt; J2, "Loss", "Draw"))</f>
        <v>Draw</v>
      </c>
      <c r="M2">
        <f>IF(K2="Home",0,1)</f>
        <v>0</v>
      </c>
      <c r="N2">
        <f>IF(L2="Win",2, IF(L2="Loss", 0, 1))</f>
        <v>1</v>
      </c>
    </row>
    <row r="3" spans="1:14" x14ac:dyDescent="0.3">
      <c r="A3" t="s">
        <v>5</v>
      </c>
      <c r="B3" t="s">
        <v>1</v>
      </c>
      <c r="C3" t="s">
        <v>6</v>
      </c>
      <c r="D3">
        <v>3</v>
      </c>
      <c r="E3">
        <v>2</v>
      </c>
      <c r="F3" t="s">
        <v>2</v>
      </c>
      <c r="G3" t="s">
        <v>7</v>
      </c>
      <c r="H3" t="s">
        <v>8</v>
      </c>
      <c r="I3">
        <f t="shared" si="0"/>
        <v>2</v>
      </c>
      <c r="J3">
        <f t="shared" si="1"/>
        <v>3</v>
      </c>
      <c r="K3" t="str">
        <f t="shared" si="2"/>
        <v>Away</v>
      </c>
      <c r="L3" t="str">
        <f t="shared" si="3"/>
        <v>Loss</v>
      </c>
      <c r="M3">
        <f t="shared" ref="M3:M66" si="4">IF(K3="Home",0,1)</f>
        <v>1</v>
      </c>
      <c r="N3">
        <f t="shared" ref="N3:N66" si="5">IF(L3="Win",2, IF(L3="Loss", 0, 1))</f>
        <v>0</v>
      </c>
    </row>
    <row r="4" spans="1:14" x14ac:dyDescent="0.3">
      <c r="A4" t="s">
        <v>9</v>
      </c>
      <c r="B4" t="s">
        <v>1</v>
      </c>
      <c r="C4" t="s">
        <v>2</v>
      </c>
      <c r="D4">
        <v>2</v>
      </c>
      <c r="E4">
        <v>2</v>
      </c>
      <c r="F4" t="s">
        <v>10</v>
      </c>
      <c r="G4" t="s">
        <v>4</v>
      </c>
      <c r="H4" t="s">
        <v>2</v>
      </c>
      <c r="I4">
        <f t="shared" si="0"/>
        <v>2</v>
      </c>
      <c r="J4">
        <f t="shared" si="1"/>
        <v>2</v>
      </c>
      <c r="K4" t="str">
        <f t="shared" si="2"/>
        <v>Home</v>
      </c>
      <c r="L4" t="str">
        <f t="shared" si="3"/>
        <v>Draw</v>
      </c>
      <c r="M4">
        <f t="shared" si="4"/>
        <v>0</v>
      </c>
      <c r="N4">
        <f t="shared" si="5"/>
        <v>1</v>
      </c>
    </row>
    <row r="5" spans="1:14" x14ac:dyDescent="0.3">
      <c r="A5" t="s">
        <v>11</v>
      </c>
      <c r="B5" t="s">
        <v>1</v>
      </c>
      <c r="C5" t="s">
        <v>12</v>
      </c>
      <c r="D5">
        <v>3</v>
      </c>
      <c r="E5">
        <v>1</v>
      </c>
      <c r="F5" t="s">
        <v>2</v>
      </c>
      <c r="G5" t="s">
        <v>13</v>
      </c>
      <c r="H5" t="s">
        <v>14</v>
      </c>
      <c r="I5">
        <f t="shared" si="0"/>
        <v>1</v>
      </c>
      <c r="J5">
        <f t="shared" si="1"/>
        <v>3</v>
      </c>
      <c r="K5" t="str">
        <f t="shared" si="2"/>
        <v>Away</v>
      </c>
      <c r="L5" t="str">
        <f t="shared" si="3"/>
        <v>Loss</v>
      </c>
      <c r="M5">
        <f t="shared" si="4"/>
        <v>1</v>
      </c>
      <c r="N5">
        <f t="shared" si="5"/>
        <v>0</v>
      </c>
    </row>
    <row r="6" spans="1:14" x14ac:dyDescent="0.3">
      <c r="A6" t="s">
        <v>15</v>
      </c>
      <c r="B6" t="s">
        <v>1</v>
      </c>
      <c r="C6" t="s">
        <v>2</v>
      </c>
      <c r="D6">
        <v>5</v>
      </c>
      <c r="E6">
        <v>1</v>
      </c>
      <c r="F6" t="s">
        <v>16</v>
      </c>
      <c r="G6" t="s">
        <v>4</v>
      </c>
      <c r="H6" t="s">
        <v>2</v>
      </c>
      <c r="I6">
        <f t="shared" si="0"/>
        <v>5</v>
      </c>
      <c r="J6">
        <f t="shared" si="1"/>
        <v>1</v>
      </c>
      <c r="K6" t="str">
        <f t="shared" si="2"/>
        <v>Home</v>
      </c>
      <c r="L6" t="str">
        <f t="shared" si="3"/>
        <v>Win</v>
      </c>
      <c r="M6">
        <f t="shared" si="4"/>
        <v>0</v>
      </c>
      <c r="N6">
        <f t="shared" si="5"/>
        <v>2</v>
      </c>
    </row>
    <row r="7" spans="1:14" x14ac:dyDescent="0.3">
      <c r="A7" t="s">
        <v>17</v>
      </c>
      <c r="B7" t="s">
        <v>1</v>
      </c>
      <c r="C7" t="s">
        <v>18</v>
      </c>
      <c r="D7">
        <v>0</v>
      </c>
      <c r="E7">
        <v>1</v>
      </c>
      <c r="F7" t="s">
        <v>2</v>
      </c>
      <c r="G7" t="s">
        <v>19</v>
      </c>
      <c r="H7" t="s">
        <v>18</v>
      </c>
      <c r="I7">
        <f t="shared" si="0"/>
        <v>1</v>
      </c>
      <c r="J7">
        <f t="shared" si="1"/>
        <v>0</v>
      </c>
      <c r="K7" t="str">
        <f t="shared" si="2"/>
        <v>Away</v>
      </c>
      <c r="L7" t="str">
        <f t="shared" si="3"/>
        <v>Win</v>
      </c>
      <c r="M7">
        <f t="shared" si="4"/>
        <v>1</v>
      </c>
      <c r="N7">
        <f t="shared" si="5"/>
        <v>2</v>
      </c>
    </row>
    <row r="8" spans="1:14" x14ac:dyDescent="0.3">
      <c r="A8" t="s">
        <v>20</v>
      </c>
      <c r="B8" t="s">
        <v>1</v>
      </c>
      <c r="C8" t="s">
        <v>2</v>
      </c>
      <c r="D8">
        <v>2</v>
      </c>
      <c r="E8">
        <v>1</v>
      </c>
      <c r="F8" t="s">
        <v>21</v>
      </c>
      <c r="G8" t="s">
        <v>4</v>
      </c>
      <c r="H8" t="s">
        <v>2</v>
      </c>
      <c r="I8">
        <f t="shared" si="0"/>
        <v>2</v>
      </c>
      <c r="J8">
        <f t="shared" si="1"/>
        <v>1</v>
      </c>
      <c r="K8" t="str">
        <f t="shared" si="2"/>
        <v>Home</v>
      </c>
      <c r="L8" t="str">
        <f t="shared" si="3"/>
        <v>Win</v>
      </c>
      <c r="M8">
        <f t="shared" si="4"/>
        <v>0</v>
      </c>
      <c r="N8">
        <f t="shared" si="5"/>
        <v>2</v>
      </c>
    </row>
    <row r="9" spans="1:14" x14ac:dyDescent="0.3">
      <c r="A9" t="s">
        <v>22</v>
      </c>
      <c r="B9" t="s">
        <v>1</v>
      </c>
      <c r="C9" t="s">
        <v>23</v>
      </c>
      <c r="D9">
        <v>3</v>
      </c>
      <c r="E9">
        <v>2</v>
      </c>
      <c r="F9" t="s">
        <v>2</v>
      </c>
      <c r="G9" t="s">
        <v>24</v>
      </c>
      <c r="H9" t="s">
        <v>14</v>
      </c>
      <c r="I9">
        <f t="shared" si="0"/>
        <v>2</v>
      </c>
      <c r="J9">
        <f t="shared" si="1"/>
        <v>3</v>
      </c>
      <c r="K9" t="str">
        <f t="shared" si="2"/>
        <v>Away</v>
      </c>
      <c r="L9" t="str">
        <f t="shared" si="3"/>
        <v>Loss</v>
      </c>
      <c r="M9">
        <f t="shared" si="4"/>
        <v>1</v>
      </c>
      <c r="N9">
        <f t="shared" si="5"/>
        <v>0</v>
      </c>
    </row>
    <row r="10" spans="1:14" x14ac:dyDescent="0.3">
      <c r="A10" t="s">
        <v>25</v>
      </c>
      <c r="B10" t="s">
        <v>1</v>
      </c>
      <c r="C10" t="s">
        <v>2</v>
      </c>
      <c r="D10">
        <v>1</v>
      </c>
      <c r="E10">
        <v>0</v>
      </c>
      <c r="F10" t="s">
        <v>26</v>
      </c>
      <c r="G10" t="s">
        <v>4</v>
      </c>
      <c r="H10" t="s">
        <v>2</v>
      </c>
      <c r="I10">
        <f t="shared" si="0"/>
        <v>1</v>
      </c>
      <c r="J10">
        <f t="shared" si="1"/>
        <v>0</v>
      </c>
      <c r="K10" t="str">
        <f t="shared" si="2"/>
        <v>Home</v>
      </c>
      <c r="L10" t="str">
        <f t="shared" si="3"/>
        <v>Win</v>
      </c>
      <c r="M10">
        <f t="shared" si="4"/>
        <v>0</v>
      </c>
      <c r="N10">
        <f t="shared" si="5"/>
        <v>2</v>
      </c>
    </row>
    <row r="11" spans="1:14" x14ac:dyDescent="0.3">
      <c r="A11" t="s">
        <v>27</v>
      </c>
      <c r="B11" t="s">
        <v>1</v>
      </c>
      <c r="C11" t="s">
        <v>2</v>
      </c>
      <c r="D11">
        <v>3</v>
      </c>
      <c r="E11">
        <v>1</v>
      </c>
      <c r="F11" t="s">
        <v>28</v>
      </c>
      <c r="G11" t="s">
        <v>4</v>
      </c>
      <c r="H11" t="s">
        <v>2</v>
      </c>
      <c r="I11">
        <f t="shared" si="0"/>
        <v>3</v>
      </c>
      <c r="J11">
        <f t="shared" si="1"/>
        <v>1</v>
      </c>
      <c r="K11" t="str">
        <f t="shared" si="2"/>
        <v>Home</v>
      </c>
      <c r="L11" t="str">
        <f t="shared" si="3"/>
        <v>Win</v>
      </c>
      <c r="M11">
        <f t="shared" si="4"/>
        <v>0</v>
      </c>
      <c r="N11">
        <f t="shared" si="5"/>
        <v>2</v>
      </c>
    </row>
    <row r="12" spans="1:14" x14ac:dyDescent="0.3">
      <c r="A12" t="s">
        <v>29</v>
      </c>
      <c r="B12" t="s">
        <v>1</v>
      </c>
      <c r="C12" t="s">
        <v>2</v>
      </c>
      <c r="D12">
        <v>2</v>
      </c>
      <c r="E12">
        <v>0</v>
      </c>
      <c r="F12" t="s">
        <v>30</v>
      </c>
      <c r="G12" t="s">
        <v>4</v>
      </c>
      <c r="H12" t="s">
        <v>2</v>
      </c>
      <c r="I12">
        <f t="shared" si="0"/>
        <v>2</v>
      </c>
      <c r="J12">
        <f t="shared" si="1"/>
        <v>0</v>
      </c>
      <c r="K12" t="str">
        <f t="shared" si="2"/>
        <v>Home</v>
      </c>
      <c r="L12" t="str">
        <f t="shared" si="3"/>
        <v>Win</v>
      </c>
      <c r="M12">
        <f t="shared" si="4"/>
        <v>0</v>
      </c>
      <c r="N12">
        <f t="shared" si="5"/>
        <v>2</v>
      </c>
    </row>
    <row r="13" spans="1:14" x14ac:dyDescent="0.3">
      <c r="A13" t="s">
        <v>31</v>
      </c>
      <c r="B13" t="s">
        <v>1</v>
      </c>
      <c r="C13" t="s">
        <v>32</v>
      </c>
      <c r="D13">
        <v>0</v>
      </c>
      <c r="E13">
        <v>2</v>
      </c>
      <c r="F13" t="s">
        <v>2</v>
      </c>
      <c r="G13" t="s">
        <v>33</v>
      </c>
      <c r="H13" t="s">
        <v>34</v>
      </c>
      <c r="I13">
        <f t="shared" si="0"/>
        <v>2</v>
      </c>
      <c r="J13">
        <f t="shared" si="1"/>
        <v>0</v>
      </c>
      <c r="K13" t="str">
        <f t="shared" si="2"/>
        <v>Away</v>
      </c>
      <c r="L13" t="str">
        <f t="shared" si="3"/>
        <v>Win</v>
      </c>
      <c r="M13">
        <f t="shared" si="4"/>
        <v>1</v>
      </c>
      <c r="N13">
        <f t="shared" si="5"/>
        <v>2</v>
      </c>
    </row>
    <row r="14" spans="1:14" x14ac:dyDescent="0.3">
      <c r="A14" t="s">
        <v>35</v>
      </c>
      <c r="B14" t="s">
        <v>1</v>
      </c>
      <c r="C14" t="s">
        <v>36</v>
      </c>
      <c r="D14">
        <v>2</v>
      </c>
      <c r="E14">
        <v>2</v>
      </c>
      <c r="F14" t="s">
        <v>2</v>
      </c>
      <c r="G14" t="s">
        <v>37</v>
      </c>
      <c r="H14" t="s">
        <v>38</v>
      </c>
      <c r="I14">
        <f t="shared" si="0"/>
        <v>2</v>
      </c>
      <c r="J14">
        <f t="shared" si="1"/>
        <v>2</v>
      </c>
      <c r="K14" t="str">
        <f t="shared" si="2"/>
        <v>Away</v>
      </c>
      <c r="L14" t="str">
        <f t="shared" si="3"/>
        <v>Draw</v>
      </c>
      <c r="M14">
        <f t="shared" si="4"/>
        <v>1</v>
      </c>
      <c r="N14">
        <f t="shared" si="5"/>
        <v>1</v>
      </c>
    </row>
    <row r="15" spans="1:14" x14ac:dyDescent="0.3">
      <c r="A15" t="s">
        <v>39</v>
      </c>
      <c r="B15" t="s">
        <v>1</v>
      </c>
      <c r="C15" t="s">
        <v>2</v>
      </c>
      <c r="D15">
        <v>2</v>
      </c>
      <c r="E15">
        <v>1</v>
      </c>
      <c r="F15" t="s">
        <v>40</v>
      </c>
      <c r="G15" t="s">
        <v>4</v>
      </c>
      <c r="H15" t="s">
        <v>2</v>
      </c>
      <c r="I15">
        <f t="shared" si="0"/>
        <v>2</v>
      </c>
      <c r="J15">
        <f t="shared" si="1"/>
        <v>1</v>
      </c>
      <c r="K15" t="str">
        <f t="shared" si="2"/>
        <v>Home</v>
      </c>
      <c r="L15" t="str">
        <f t="shared" si="3"/>
        <v>Win</v>
      </c>
      <c r="M15">
        <f t="shared" si="4"/>
        <v>0</v>
      </c>
      <c r="N15">
        <f t="shared" si="5"/>
        <v>2</v>
      </c>
    </row>
    <row r="16" spans="1:14" x14ac:dyDescent="0.3">
      <c r="A16" t="s">
        <v>41</v>
      </c>
      <c r="B16" t="s">
        <v>1</v>
      </c>
      <c r="C16" t="s">
        <v>26</v>
      </c>
      <c r="D16">
        <v>2</v>
      </c>
      <c r="E16">
        <v>2</v>
      </c>
      <c r="F16" t="s">
        <v>2</v>
      </c>
      <c r="G16" t="s">
        <v>42</v>
      </c>
      <c r="H16" t="s">
        <v>2</v>
      </c>
      <c r="I16">
        <f t="shared" si="0"/>
        <v>2</v>
      </c>
      <c r="J16">
        <f t="shared" si="1"/>
        <v>2</v>
      </c>
      <c r="K16" t="str">
        <f t="shared" si="2"/>
        <v>Away</v>
      </c>
      <c r="L16" t="str">
        <f t="shared" si="3"/>
        <v>Draw</v>
      </c>
      <c r="M16">
        <f t="shared" si="4"/>
        <v>1</v>
      </c>
      <c r="N16">
        <f t="shared" si="5"/>
        <v>1</v>
      </c>
    </row>
    <row r="17" spans="1:14" x14ac:dyDescent="0.3">
      <c r="A17" t="s">
        <v>43</v>
      </c>
      <c r="B17" t="s">
        <v>1</v>
      </c>
      <c r="C17" t="s">
        <v>44</v>
      </c>
      <c r="D17">
        <v>0</v>
      </c>
      <c r="E17">
        <v>2</v>
      </c>
      <c r="F17" t="s">
        <v>2</v>
      </c>
      <c r="G17" t="s">
        <v>45</v>
      </c>
      <c r="H17" t="s">
        <v>44</v>
      </c>
      <c r="I17">
        <f t="shared" si="0"/>
        <v>2</v>
      </c>
      <c r="J17">
        <f t="shared" si="1"/>
        <v>0</v>
      </c>
      <c r="K17" t="str">
        <f t="shared" si="2"/>
        <v>Away</v>
      </c>
      <c r="L17" t="str">
        <f t="shared" si="3"/>
        <v>Win</v>
      </c>
      <c r="M17">
        <f t="shared" si="4"/>
        <v>1</v>
      </c>
      <c r="N17">
        <f t="shared" si="5"/>
        <v>2</v>
      </c>
    </row>
    <row r="18" spans="1:14" x14ac:dyDescent="0.3">
      <c r="A18" t="s">
        <v>46</v>
      </c>
      <c r="B18" t="s">
        <v>1</v>
      </c>
      <c r="C18" t="s">
        <v>2</v>
      </c>
      <c r="D18">
        <v>4</v>
      </c>
      <c r="E18">
        <v>1</v>
      </c>
      <c r="F18" t="s">
        <v>47</v>
      </c>
      <c r="G18" t="s">
        <v>4</v>
      </c>
      <c r="H18" t="s">
        <v>2</v>
      </c>
      <c r="I18">
        <f t="shared" si="0"/>
        <v>4</v>
      </c>
      <c r="J18">
        <f t="shared" si="1"/>
        <v>1</v>
      </c>
      <c r="K18" t="str">
        <f t="shared" si="2"/>
        <v>Home</v>
      </c>
      <c r="L18" t="str">
        <f t="shared" si="3"/>
        <v>Win</v>
      </c>
      <c r="M18">
        <f t="shared" si="4"/>
        <v>0</v>
      </c>
      <c r="N18">
        <f t="shared" si="5"/>
        <v>2</v>
      </c>
    </row>
    <row r="19" spans="1:14" x14ac:dyDescent="0.3">
      <c r="A19" t="s">
        <v>48</v>
      </c>
      <c r="B19" t="s">
        <v>1</v>
      </c>
      <c r="C19" t="s">
        <v>49</v>
      </c>
      <c r="D19">
        <v>0</v>
      </c>
      <c r="E19">
        <v>2</v>
      </c>
      <c r="F19" t="s">
        <v>2</v>
      </c>
      <c r="G19" t="s">
        <v>50</v>
      </c>
      <c r="H19" t="s">
        <v>49</v>
      </c>
      <c r="I19">
        <f t="shared" si="0"/>
        <v>2</v>
      </c>
      <c r="J19">
        <f t="shared" si="1"/>
        <v>0</v>
      </c>
      <c r="K19" t="str">
        <f t="shared" si="2"/>
        <v>Away</v>
      </c>
      <c r="L19" t="str">
        <f t="shared" si="3"/>
        <v>Win</v>
      </c>
      <c r="M19">
        <f t="shared" si="4"/>
        <v>1</v>
      </c>
      <c r="N19">
        <f t="shared" si="5"/>
        <v>2</v>
      </c>
    </row>
    <row r="20" spans="1:14" x14ac:dyDescent="0.3">
      <c r="A20" t="s">
        <v>51</v>
      </c>
      <c r="B20" t="s">
        <v>1</v>
      </c>
      <c r="C20" t="s">
        <v>52</v>
      </c>
      <c r="D20">
        <v>1</v>
      </c>
      <c r="E20">
        <v>1</v>
      </c>
      <c r="F20" t="s">
        <v>2</v>
      </c>
      <c r="G20" t="s">
        <v>53</v>
      </c>
      <c r="H20" t="s">
        <v>54</v>
      </c>
      <c r="I20">
        <f t="shared" si="0"/>
        <v>1</v>
      </c>
      <c r="J20">
        <f t="shared" si="1"/>
        <v>1</v>
      </c>
      <c r="K20" t="str">
        <f t="shared" si="2"/>
        <v>Away</v>
      </c>
      <c r="L20" t="str">
        <f t="shared" si="3"/>
        <v>Draw</v>
      </c>
      <c r="M20">
        <f t="shared" si="4"/>
        <v>1</v>
      </c>
      <c r="N20">
        <f t="shared" si="5"/>
        <v>1</v>
      </c>
    </row>
    <row r="21" spans="1:14" x14ac:dyDescent="0.3">
      <c r="A21" t="s">
        <v>55</v>
      </c>
      <c r="B21" t="s">
        <v>1</v>
      </c>
      <c r="C21" t="s">
        <v>2</v>
      </c>
      <c r="D21">
        <v>2</v>
      </c>
      <c r="E21">
        <v>2</v>
      </c>
      <c r="F21" t="s">
        <v>56</v>
      </c>
      <c r="G21" t="s">
        <v>4</v>
      </c>
      <c r="H21" t="s">
        <v>2</v>
      </c>
      <c r="I21">
        <f t="shared" si="0"/>
        <v>2</v>
      </c>
      <c r="J21">
        <f t="shared" si="1"/>
        <v>2</v>
      </c>
      <c r="K21" t="str">
        <f t="shared" si="2"/>
        <v>Home</v>
      </c>
      <c r="L21" t="str">
        <f t="shared" si="3"/>
        <v>Draw</v>
      </c>
      <c r="M21">
        <f t="shared" si="4"/>
        <v>0</v>
      </c>
      <c r="N21">
        <f t="shared" si="5"/>
        <v>1</v>
      </c>
    </row>
    <row r="22" spans="1:14" x14ac:dyDescent="0.3">
      <c r="A22" t="s">
        <v>190</v>
      </c>
      <c r="B22" t="s">
        <v>1</v>
      </c>
      <c r="C22" t="s">
        <v>21</v>
      </c>
      <c r="D22">
        <v>0</v>
      </c>
      <c r="E22">
        <v>5</v>
      </c>
      <c r="F22" t="s">
        <v>2</v>
      </c>
      <c r="G22" t="s">
        <v>61</v>
      </c>
      <c r="H22" t="s">
        <v>14</v>
      </c>
      <c r="I22">
        <f t="shared" si="0"/>
        <v>5</v>
      </c>
      <c r="J22">
        <f t="shared" si="1"/>
        <v>0</v>
      </c>
      <c r="K22" t="str">
        <f t="shared" si="2"/>
        <v>Away</v>
      </c>
      <c r="L22" t="str">
        <f t="shared" si="3"/>
        <v>Win</v>
      </c>
      <c r="M22">
        <f t="shared" si="4"/>
        <v>1</v>
      </c>
      <c r="N22">
        <f t="shared" si="5"/>
        <v>2</v>
      </c>
    </row>
    <row r="23" spans="1:14" x14ac:dyDescent="0.3">
      <c r="A23" t="s">
        <v>333</v>
      </c>
      <c r="B23" t="s">
        <v>1</v>
      </c>
      <c r="C23" t="s">
        <v>2</v>
      </c>
      <c r="D23">
        <v>3</v>
      </c>
      <c r="E23">
        <v>1</v>
      </c>
      <c r="F23" t="s">
        <v>18</v>
      </c>
      <c r="G23" t="s">
        <v>4</v>
      </c>
      <c r="H23" t="s">
        <v>2</v>
      </c>
      <c r="I23">
        <f t="shared" si="0"/>
        <v>3</v>
      </c>
      <c r="J23">
        <f t="shared" si="1"/>
        <v>1</v>
      </c>
      <c r="K23" t="str">
        <f t="shared" si="2"/>
        <v>Home</v>
      </c>
      <c r="L23" t="str">
        <f t="shared" si="3"/>
        <v>Win</v>
      </c>
      <c r="M23">
        <f t="shared" si="4"/>
        <v>0</v>
      </c>
      <c r="N23">
        <f t="shared" si="5"/>
        <v>2</v>
      </c>
    </row>
    <row r="24" spans="1:14" x14ac:dyDescent="0.3">
      <c r="A24" t="s">
        <v>334</v>
      </c>
      <c r="B24" t="s">
        <v>1</v>
      </c>
      <c r="C24" t="s">
        <v>16</v>
      </c>
      <c r="D24">
        <v>3</v>
      </c>
      <c r="E24">
        <v>6</v>
      </c>
      <c r="F24" t="s">
        <v>2</v>
      </c>
      <c r="G24" t="s">
        <v>157</v>
      </c>
      <c r="H24" t="s">
        <v>14</v>
      </c>
      <c r="I24">
        <f t="shared" si="0"/>
        <v>6</v>
      </c>
      <c r="J24">
        <f t="shared" si="1"/>
        <v>3</v>
      </c>
      <c r="K24" t="str">
        <f t="shared" si="2"/>
        <v>Away</v>
      </c>
      <c r="L24" t="str">
        <f t="shared" si="3"/>
        <v>Win</v>
      </c>
      <c r="M24">
        <f t="shared" si="4"/>
        <v>1</v>
      </c>
      <c r="N24">
        <f t="shared" si="5"/>
        <v>2</v>
      </c>
    </row>
    <row r="25" spans="1:14" x14ac:dyDescent="0.3">
      <c r="A25" t="s">
        <v>335</v>
      </c>
      <c r="B25" t="s">
        <v>1</v>
      </c>
      <c r="C25" t="s">
        <v>2</v>
      </c>
      <c r="D25">
        <v>2</v>
      </c>
      <c r="E25">
        <v>2</v>
      </c>
      <c r="F25" t="s">
        <v>23</v>
      </c>
      <c r="G25" t="s">
        <v>4</v>
      </c>
      <c r="H25" t="s">
        <v>2</v>
      </c>
      <c r="I25">
        <f t="shared" si="0"/>
        <v>2</v>
      </c>
      <c r="J25">
        <f t="shared" si="1"/>
        <v>2</v>
      </c>
      <c r="K25" t="str">
        <f t="shared" si="2"/>
        <v>Home</v>
      </c>
      <c r="L25" t="str">
        <f t="shared" si="3"/>
        <v>Draw</v>
      </c>
      <c r="M25">
        <f t="shared" si="4"/>
        <v>0</v>
      </c>
      <c r="N25">
        <f t="shared" si="5"/>
        <v>1</v>
      </c>
    </row>
    <row r="26" spans="1:14" x14ac:dyDescent="0.3">
      <c r="A26" t="s">
        <v>195</v>
      </c>
      <c r="B26" t="s">
        <v>1</v>
      </c>
      <c r="C26" t="s">
        <v>30</v>
      </c>
      <c r="D26">
        <v>3</v>
      </c>
      <c r="E26">
        <v>3</v>
      </c>
      <c r="F26" t="s">
        <v>2</v>
      </c>
      <c r="G26" t="s">
        <v>105</v>
      </c>
      <c r="H26" t="s">
        <v>30</v>
      </c>
      <c r="I26">
        <f t="shared" si="0"/>
        <v>3</v>
      </c>
      <c r="J26">
        <f t="shared" si="1"/>
        <v>3</v>
      </c>
      <c r="K26" t="str">
        <f t="shared" si="2"/>
        <v>Away</v>
      </c>
      <c r="L26" t="str">
        <f t="shared" si="3"/>
        <v>Draw</v>
      </c>
      <c r="M26">
        <f t="shared" si="4"/>
        <v>1</v>
      </c>
      <c r="N26">
        <f t="shared" si="5"/>
        <v>1</v>
      </c>
    </row>
    <row r="27" spans="1:14" x14ac:dyDescent="0.3">
      <c r="A27" t="s">
        <v>196</v>
      </c>
      <c r="B27" t="s">
        <v>1</v>
      </c>
      <c r="C27" t="s">
        <v>2</v>
      </c>
      <c r="D27">
        <v>2</v>
      </c>
      <c r="E27">
        <v>0</v>
      </c>
      <c r="F27" t="s">
        <v>32</v>
      </c>
      <c r="G27" t="s">
        <v>4</v>
      </c>
      <c r="H27" t="s">
        <v>2</v>
      </c>
      <c r="I27">
        <f t="shared" si="0"/>
        <v>2</v>
      </c>
      <c r="J27">
        <f t="shared" si="1"/>
        <v>0</v>
      </c>
      <c r="K27" t="str">
        <f t="shared" si="2"/>
        <v>Home</v>
      </c>
      <c r="L27" t="str">
        <f t="shared" si="3"/>
        <v>Win</v>
      </c>
      <c r="M27">
        <f t="shared" si="4"/>
        <v>0</v>
      </c>
      <c r="N27">
        <f t="shared" si="5"/>
        <v>2</v>
      </c>
    </row>
    <row r="28" spans="1:14" x14ac:dyDescent="0.3">
      <c r="A28" t="s">
        <v>336</v>
      </c>
      <c r="B28" t="s">
        <v>1</v>
      </c>
      <c r="C28" t="s">
        <v>28</v>
      </c>
      <c r="D28">
        <v>2</v>
      </c>
      <c r="E28">
        <v>3</v>
      </c>
      <c r="F28" t="s">
        <v>2</v>
      </c>
      <c r="G28" t="s">
        <v>85</v>
      </c>
      <c r="H28" t="s">
        <v>28</v>
      </c>
      <c r="I28">
        <f t="shared" si="0"/>
        <v>3</v>
      </c>
      <c r="J28">
        <f t="shared" si="1"/>
        <v>2</v>
      </c>
      <c r="K28" t="str">
        <f t="shared" si="2"/>
        <v>Away</v>
      </c>
      <c r="L28" t="str">
        <f t="shared" si="3"/>
        <v>Win</v>
      </c>
      <c r="M28">
        <f t="shared" si="4"/>
        <v>1</v>
      </c>
      <c r="N28">
        <f t="shared" si="5"/>
        <v>2</v>
      </c>
    </row>
    <row r="29" spans="1:14" x14ac:dyDescent="0.3">
      <c r="A29" t="s">
        <v>337</v>
      </c>
      <c r="B29" t="s">
        <v>1</v>
      </c>
      <c r="C29" t="s">
        <v>2</v>
      </c>
      <c r="D29">
        <v>2</v>
      </c>
      <c r="E29">
        <v>0</v>
      </c>
      <c r="F29" t="s">
        <v>36</v>
      </c>
      <c r="G29" t="s">
        <v>4</v>
      </c>
      <c r="H29" t="s">
        <v>2</v>
      </c>
      <c r="I29">
        <f t="shared" si="0"/>
        <v>2</v>
      </c>
      <c r="J29">
        <f t="shared" si="1"/>
        <v>0</v>
      </c>
      <c r="K29" t="str">
        <f t="shared" si="2"/>
        <v>Home</v>
      </c>
      <c r="L29" t="str">
        <f t="shared" si="3"/>
        <v>Win</v>
      </c>
      <c r="M29">
        <f t="shared" si="4"/>
        <v>0</v>
      </c>
      <c r="N29">
        <f t="shared" si="5"/>
        <v>2</v>
      </c>
    </row>
    <row r="30" spans="1:14" x14ac:dyDescent="0.3">
      <c r="A30" t="s">
        <v>199</v>
      </c>
      <c r="B30" t="s">
        <v>1</v>
      </c>
      <c r="C30" t="s">
        <v>2</v>
      </c>
      <c r="D30">
        <v>2</v>
      </c>
      <c r="E30">
        <v>1</v>
      </c>
      <c r="F30" t="s">
        <v>6</v>
      </c>
      <c r="G30" t="s">
        <v>4</v>
      </c>
      <c r="H30" t="s">
        <v>2</v>
      </c>
      <c r="I30">
        <f t="shared" si="0"/>
        <v>2</v>
      </c>
      <c r="J30">
        <f t="shared" si="1"/>
        <v>1</v>
      </c>
      <c r="K30" t="str">
        <f t="shared" si="2"/>
        <v>Home</v>
      </c>
      <c r="L30" t="str">
        <f t="shared" si="3"/>
        <v>Win</v>
      </c>
      <c r="M30">
        <f t="shared" si="4"/>
        <v>0</v>
      </c>
      <c r="N30">
        <f t="shared" si="5"/>
        <v>2</v>
      </c>
    </row>
    <row r="31" spans="1:14" x14ac:dyDescent="0.3">
      <c r="A31" t="s">
        <v>338</v>
      </c>
      <c r="B31" t="s">
        <v>1</v>
      </c>
      <c r="C31" t="s">
        <v>10</v>
      </c>
      <c r="D31">
        <v>2</v>
      </c>
      <c r="E31">
        <v>2</v>
      </c>
      <c r="F31" t="s">
        <v>2</v>
      </c>
      <c r="G31" t="s">
        <v>78</v>
      </c>
      <c r="H31" t="s">
        <v>14</v>
      </c>
      <c r="I31">
        <f t="shared" si="0"/>
        <v>2</v>
      </c>
      <c r="J31">
        <f t="shared" si="1"/>
        <v>2</v>
      </c>
      <c r="K31" t="str">
        <f t="shared" si="2"/>
        <v>Away</v>
      </c>
      <c r="L31" t="str">
        <f t="shared" si="3"/>
        <v>Draw</v>
      </c>
      <c r="M31">
        <f t="shared" si="4"/>
        <v>1</v>
      </c>
      <c r="N31">
        <f t="shared" si="5"/>
        <v>1</v>
      </c>
    </row>
    <row r="32" spans="1:14" x14ac:dyDescent="0.3">
      <c r="A32" t="s">
        <v>201</v>
      </c>
      <c r="B32" t="s">
        <v>1</v>
      </c>
      <c r="C32" t="s">
        <v>2</v>
      </c>
      <c r="D32">
        <v>2</v>
      </c>
      <c r="E32">
        <v>1</v>
      </c>
      <c r="F32" t="s">
        <v>12</v>
      </c>
      <c r="G32" t="s">
        <v>4</v>
      </c>
      <c r="H32" t="s">
        <v>2</v>
      </c>
      <c r="I32">
        <f t="shared" si="0"/>
        <v>2</v>
      </c>
      <c r="J32">
        <f t="shared" si="1"/>
        <v>1</v>
      </c>
      <c r="K32" t="str">
        <f t="shared" si="2"/>
        <v>Home</v>
      </c>
      <c r="L32" t="str">
        <f t="shared" si="3"/>
        <v>Win</v>
      </c>
      <c r="M32">
        <f t="shared" si="4"/>
        <v>0</v>
      </c>
      <c r="N32">
        <f t="shared" si="5"/>
        <v>2</v>
      </c>
    </row>
    <row r="33" spans="1:14" x14ac:dyDescent="0.3">
      <c r="A33" t="s">
        <v>202</v>
      </c>
      <c r="B33" t="s">
        <v>1</v>
      </c>
      <c r="C33" t="s">
        <v>3</v>
      </c>
      <c r="D33">
        <v>0</v>
      </c>
      <c r="E33">
        <v>1</v>
      </c>
      <c r="F33" t="s">
        <v>2</v>
      </c>
      <c r="G33" t="s">
        <v>103</v>
      </c>
      <c r="H33" t="s">
        <v>14</v>
      </c>
      <c r="I33">
        <f t="shared" si="0"/>
        <v>1</v>
      </c>
      <c r="J33">
        <f t="shared" si="1"/>
        <v>0</v>
      </c>
      <c r="K33" t="str">
        <f t="shared" si="2"/>
        <v>Away</v>
      </c>
      <c r="L33" t="str">
        <f t="shared" si="3"/>
        <v>Win</v>
      </c>
      <c r="M33">
        <f t="shared" si="4"/>
        <v>1</v>
      </c>
      <c r="N33">
        <f t="shared" si="5"/>
        <v>2</v>
      </c>
    </row>
    <row r="34" spans="1:14" x14ac:dyDescent="0.3">
      <c r="A34" t="s">
        <v>203</v>
      </c>
      <c r="B34" t="s">
        <v>1</v>
      </c>
      <c r="C34" t="s">
        <v>40</v>
      </c>
      <c r="D34">
        <v>1</v>
      </c>
      <c r="E34">
        <v>2</v>
      </c>
      <c r="F34" t="s">
        <v>2</v>
      </c>
      <c r="G34" t="s">
        <v>108</v>
      </c>
      <c r="H34" t="s">
        <v>109</v>
      </c>
      <c r="I34">
        <f t="shared" ref="I34:I65" si="6">IF(K34="Home", D34, E34)</f>
        <v>2</v>
      </c>
      <c r="J34">
        <f t="shared" ref="J34:J65" si="7">IF(K34="Home", E34, D34)</f>
        <v>1</v>
      </c>
      <c r="K34" t="str">
        <f t="shared" ref="K34:K65" si="8">IF(ISNUMBER(SEARCH("Liverpool", TRIM(C34))), "Home", "Away")</f>
        <v>Away</v>
      </c>
      <c r="L34" t="str">
        <f t="shared" ref="L34:L65" si="9">IF(I34 &gt; J34, "Win", IF(I34 &lt; J34, "Loss", "Draw"))</f>
        <v>Win</v>
      </c>
      <c r="M34">
        <f t="shared" si="4"/>
        <v>1</v>
      </c>
      <c r="N34">
        <f t="shared" si="5"/>
        <v>2</v>
      </c>
    </row>
    <row r="35" spans="1:14" x14ac:dyDescent="0.3">
      <c r="A35" t="s">
        <v>339</v>
      </c>
      <c r="B35" t="s">
        <v>1</v>
      </c>
      <c r="C35" t="s">
        <v>2</v>
      </c>
      <c r="D35">
        <v>3</v>
      </c>
      <c r="E35">
        <v>0</v>
      </c>
      <c r="F35" t="s">
        <v>44</v>
      </c>
      <c r="G35" t="s">
        <v>4</v>
      </c>
      <c r="H35" t="s">
        <v>2</v>
      </c>
      <c r="I35">
        <f t="shared" si="6"/>
        <v>3</v>
      </c>
      <c r="J35">
        <f t="shared" si="7"/>
        <v>0</v>
      </c>
      <c r="K35" t="str">
        <f t="shared" si="8"/>
        <v>Home</v>
      </c>
      <c r="L35" t="str">
        <f t="shared" si="9"/>
        <v>Win</v>
      </c>
      <c r="M35">
        <f t="shared" si="4"/>
        <v>0</v>
      </c>
      <c r="N35">
        <f t="shared" si="5"/>
        <v>2</v>
      </c>
    </row>
    <row r="36" spans="1:14" x14ac:dyDescent="0.3">
      <c r="A36" t="s">
        <v>205</v>
      </c>
      <c r="B36" t="s">
        <v>1</v>
      </c>
      <c r="C36" t="s">
        <v>2</v>
      </c>
      <c r="D36">
        <v>0</v>
      </c>
      <c r="E36">
        <v>1</v>
      </c>
      <c r="F36" t="s">
        <v>52</v>
      </c>
      <c r="G36" t="s">
        <v>4</v>
      </c>
      <c r="H36" t="s">
        <v>2</v>
      </c>
      <c r="I36">
        <f t="shared" si="6"/>
        <v>0</v>
      </c>
      <c r="J36">
        <f t="shared" si="7"/>
        <v>1</v>
      </c>
      <c r="K36" t="str">
        <f t="shared" si="8"/>
        <v>Home</v>
      </c>
      <c r="L36" t="str">
        <f t="shared" si="9"/>
        <v>Loss</v>
      </c>
      <c r="M36">
        <f t="shared" si="4"/>
        <v>0</v>
      </c>
      <c r="N36">
        <f t="shared" si="5"/>
        <v>0</v>
      </c>
    </row>
    <row r="37" spans="1:14" x14ac:dyDescent="0.3">
      <c r="A37" t="s">
        <v>340</v>
      </c>
      <c r="B37" t="s">
        <v>1</v>
      </c>
      <c r="C37" t="s">
        <v>56</v>
      </c>
      <c r="D37">
        <v>0</v>
      </c>
      <c r="E37">
        <v>3</v>
      </c>
      <c r="F37" t="s">
        <v>2</v>
      </c>
      <c r="G37" t="s">
        <v>66</v>
      </c>
      <c r="H37" t="s">
        <v>34</v>
      </c>
      <c r="I37">
        <f t="shared" si="6"/>
        <v>3</v>
      </c>
      <c r="J37">
        <f t="shared" si="7"/>
        <v>0</v>
      </c>
      <c r="K37" t="str">
        <f t="shared" si="8"/>
        <v>Away</v>
      </c>
      <c r="L37" t="str">
        <f t="shared" si="9"/>
        <v>Win</v>
      </c>
      <c r="M37">
        <f t="shared" si="4"/>
        <v>1</v>
      </c>
      <c r="N37">
        <f t="shared" si="5"/>
        <v>2</v>
      </c>
    </row>
    <row r="38" spans="1:14" x14ac:dyDescent="0.3">
      <c r="A38" t="s">
        <v>341</v>
      </c>
      <c r="B38" t="s">
        <v>1</v>
      </c>
      <c r="C38" t="s">
        <v>2</v>
      </c>
      <c r="D38">
        <v>2</v>
      </c>
      <c r="E38">
        <v>0</v>
      </c>
      <c r="F38" t="s">
        <v>49</v>
      </c>
      <c r="G38" t="s">
        <v>4</v>
      </c>
      <c r="H38" t="s">
        <v>2</v>
      </c>
      <c r="I38">
        <f t="shared" si="6"/>
        <v>2</v>
      </c>
      <c r="J38">
        <f t="shared" si="7"/>
        <v>0</v>
      </c>
      <c r="K38" t="str">
        <f t="shared" si="8"/>
        <v>Home</v>
      </c>
      <c r="L38" t="str">
        <f t="shared" si="9"/>
        <v>Win</v>
      </c>
      <c r="M38">
        <f t="shared" si="4"/>
        <v>0</v>
      </c>
      <c r="N38">
        <f t="shared" si="5"/>
        <v>2</v>
      </c>
    </row>
    <row r="39" spans="1:14" x14ac:dyDescent="0.3">
      <c r="A39" t="s">
        <v>342</v>
      </c>
      <c r="B39" t="s">
        <v>1</v>
      </c>
      <c r="C39" t="s">
        <v>47</v>
      </c>
      <c r="D39">
        <v>0</v>
      </c>
      <c r="E39">
        <v>2</v>
      </c>
      <c r="F39" t="s">
        <v>2</v>
      </c>
      <c r="G39" t="s">
        <v>188</v>
      </c>
      <c r="H39" t="s">
        <v>47</v>
      </c>
      <c r="I39">
        <f t="shared" si="6"/>
        <v>2</v>
      </c>
      <c r="J39">
        <f t="shared" si="7"/>
        <v>0</v>
      </c>
      <c r="K39" t="str">
        <f t="shared" si="8"/>
        <v>Away</v>
      </c>
      <c r="L39" t="str">
        <f t="shared" si="9"/>
        <v>Win</v>
      </c>
      <c r="M39">
        <f t="shared" si="4"/>
        <v>1</v>
      </c>
      <c r="N39">
        <f t="shared" si="5"/>
        <v>2</v>
      </c>
    </row>
    <row r="40" spans="1:14" x14ac:dyDescent="0.3">
      <c r="A40" t="s">
        <v>57</v>
      </c>
      <c r="B40" t="s">
        <v>368</v>
      </c>
      <c r="C40" t="s">
        <v>2</v>
      </c>
      <c r="D40">
        <v>2</v>
      </c>
      <c r="E40">
        <v>0</v>
      </c>
      <c r="F40" t="s">
        <v>40</v>
      </c>
      <c r="G40" t="s">
        <v>4</v>
      </c>
      <c r="H40" t="s">
        <v>2</v>
      </c>
      <c r="I40">
        <f t="shared" si="6"/>
        <v>2</v>
      </c>
      <c r="J40">
        <f t="shared" si="7"/>
        <v>0</v>
      </c>
      <c r="K40" t="str">
        <f t="shared" si="8"/>
        <v>Home</v>
      </c>
      <c r="L40" t="str">
        <f t="shared" si="9"/>
        <v>Win</v>
      </c>
      <c r="M40">
        <f t="shared" si="4"/>
        <v>0</v>
      </c>
      <c r="N40">
        <f t="shared" si="5"/>
        <v>2</v>
      </c>
    </row>
    <row r="41" spans="1:14" x14ac:dyDescent="0.3">
      <c r="A41" t="s">
        <v>58</v>
      </c>
      <c r="B41" t="s">
        <v>368</v>
      </c>
      <c r="C41" t="s">
        <v>36</v>
      </c>
      <c r="D41">
        <v>3</v>
      </c>
      <c r="E41">
        <v>3</v>
      </c>
      <c r="F41" t="s">
        <v>2</v>
      </c>
      <c r="G41" t="s">
        <v>37</v>
      </c>
      <c r="H41" t="s">
        <v>38</v>
      </c>
      <c r="I41">
        <f t="shared" si="6"/>
        <v>3</v>
      </c>
      <c r="J41">
        <f t="shared" si="7"/>
        <v>3</v>
      </c>
      <c r="K41" t="str">
        <f t="shared" si="8"/>
        <v>Away</v>
      </c>
      <c r="L41" t="str">
        <f t="shared" si="9"/>
        <v>Draw</v>
      </c>
      <c r="M41">
        <f t="shared" si="4"/>
        <v>1</v>
      </c>
      <c r="N41">
        <f t="shared" si="5"/>
        <v>1</v>
      </c>
    </row>
    <row r="42" spans="1:14" x14ac:dyDescent="0.3">
      <c r="A42" t="s">
        <v>59</v>
      </c>
      <c r="B42" t="s">
        <v>368</v>
      </c>
      <c r="C42" t="s">
        <v>2</v>
      </c>
      <c r="D42">
        <v>4</v>
      </c>
      <c r="E42">
        <v>2</v>
      </c>
      <c r="F42" t="s">
        <v>16</v>
      </c>
      <c r="G42" t="s">
        <v>4</v>
      </c>
      <c r="H42" t="s">
        <v>2</v>
      </c>
      <c r="I42">
        <f t="shared" si="6"/>
        <v>4</v>
      </c>
      <c r="J42">
        <f t="shared" si="7"/>
        <v>2</v>
      </c>
      <c r="K42" t="str">
        <f t="shared" si="8"/>
        <v>Home</v>
      </c>
      <c r="L42" t="str">
        <f t="shared" si="9"/>
        <v>Win</v>
      </c>
      <c r="M42">
        <f t="shared" si="4"/>
        <v>0</v>
      </c>
      <c r="N42">
        <f t="shared" si="5"/>
        <v>2</v>
      </c>
    </row>
    <row r="43" spans="1:14" x14ac:dyDescent="0.3">
      <c r="A43" t="s">
        <v>60</v>
      </c>
      <c r="B43" t="s">
        <v>368</v>
      </c>
      <c r="C43" t="s">
        <v>21</v>
      </c>
      <c r="D43">
        <v>2</v>
      </c>
      <c r="E43">
        <v>2</v>
      </c>
      <c r="F43" t="s">
        <v>2</v>
      </c>
      <c r="G43" t="s">
        <v>61</v>
      </c>
      <c r="H43" t="s">
        <v>14</v>
      </c>
      <c r="I43">
        <f t="shared" si="6"/>
        <v>2</v>
      </c>
      <c r="J43">
        <f t="shared" si="7"/>
        <v>2</v>
      </c>
      <c r="K43" t="str">
        <f t="shared" si="8"/>
        <v>Away</v>
      </c>
      <c r="L43" t="str">
        <f t="shared" si="9"/>
        <v>Draw</v>
      </c>
      <c r="M43">
        <f t="shared" si="4"/>
        <v>1</v>
      </c>
      <c r="N43">
        <f t="shared" si="5"/>
        <v>1</v>
      </c>
    </row>
    <row r="44" spans="1:14" x14ac:dyDescent="0.3">
      <c r="A44" t="s">
        <v>62</v>
      </c>
      <c r="B44" t="s">
        <v>368</v>
      </c>
      <c r="C44" t="s">
        <v>26</v>
      </c>
      <c r="D44">
        <v>2</v>
      </c>
      <c r="E44">
        <v>0</v>
      </c>
      <c r="F44" t="s">
        <v>2</v>
      </c>
      <c r="G44" t="s">
        <v>42</v>
      </c>
      <c r="H44" t="s">
        <v>2</v>
      </c>
      <c r="I44">
        <f t="shared" si="6"/>
        <v>0</v>
      </c>
      <c r="J44">
        <f t="shared" si="7"/>
        <v>2</v>
      </c>
      <c r="K44" t="str">
        <f t="shared" si="8"/>
        <v>Away</v>
      </c>
      <c r="L44" t="str">
        <f t="shared" si="9"/>
        <v>Loss</v>
      </c>
      <c r="M44">
        <f t="shared" si="4"/>
        <v>1</v>
      </c>
      <c r="N44">
        <f t="shared" si="5"/>
        <v>0</v>
      </c>
    </row>
    <row r="45" spans="1:14" x14ac:dyDescent="0.3">
      <c r="A45" t="s">
        <v>63</v>
      </c>
      <c r="B45" t="s">
        <v>368</v>
      </c>
      <c r="C45" t="s">
        <v>23</v>
      </c>
      <c r="D45">
        <v>1</v>
      </c>
      <c r="E45">
        <v>3</v>
      </c>
      <c r="F45" t="s">
        <v>2</v>
      </c>
      <c r="G45" t="s">
        <v>24</v>
      </c>
      <c r="H45" t="s">
        <v>14</v>
      </c>
      <c r="I45">
        <f t="shared" si="6"/>
        <v>3</v>
      </c>
      <c r="J45">
        <f t="shared" si="7"/>
        <v>1</v>
      </c>
      <c r="K45" t="str">
        <f t="shared" si="8"/>
        <v>Away</v>
      </c>
      <c r="L45" t="str">
        <f t="shared" si="9"/>
        <v>Win</v>
      </c>
      <c r="M45">
        <f t="shared" si="4"/>
        <v>1</v>
      </c>
      <c r="N45">
        <f t="shared" si="5"/>
        <v>2</v>
      </c>
    </row>
    <row r="46" spans="1:14" x14ac:dyDescent="0.3">
      <c r="A46" t="s">
        <v>64</v>
      </c>
      <c r="B46" t="s">
        <v>368</v>
      </c>
      <c r="C46" t="s">
        <v>2</v>
      </c>
      <c r="D46">
        <v>0</v>
      </c>
      <c r="E46">
        <v>1</v>
      </c>
      <c r="F46" t="s">
        <v>3</v>
      </c>
      <c r="G46" t="s">
        <v>4</v>
      </c>
      <c r="H46" t="s">
        <v>2</v>
      </c>
      <c r="I46">
        <f t="shared" si="6"/>
        <v>0</v>
      </c>
      <c r="J46">
        <f t="shared" si="7"/>
        <v>1</v>
      </c>
      <c r="K46" t="str">
        <f t="shared" si="8"/>
        <v>Home</v>
      </c>
      <c r="L46" t="str">
        <f t="shared" si="9"/>
        <v>Loss</v>
      </c>
      <c r="M46">
        <f t="shared" si="4"/>
        <v>0</v>
      </c>
      <c r="N46">
        <f t="shared" si="5"/>
        <v>0</v>
      </c>
    </row>
    <row r="47" spans="1:14" x14ac:dyDescent="0.3">
      <c r="A47" t="s">
        <v>65</v>
      </c>
      <c r="B47" t="s">
        <v>368</v>
      </c>
      <c r="C47" t="s">
        <v>56</v>
      </c>
      <c r="D47">
        <v>2</v>
      </c>
      <c r="E47">
        <v>2</v>
      </c>
      <c r="F47" t="s">
        <v>2</v>
      </c>
      <c r="G47" t="s">
        <v>66</v>
      </c>
      <c r="H47" t="s">
        <v>34</v>
      </c>
      <c r="I47">
        <f t="shared" si="6"/>
        <v>2</v>
      </c>
      <c r="J47">
        <f t="shared" si="7"/>
        <v>2</v>
      </c>
      <c r="K47" t="str">
        <f t="shared" si="8"/>
        <v>Away</v>
      </c>
      <c r="L47" t="str">
        <f t="shared" si="9"/>
        <v>Draw</v>
      </c>
      <c r="M47">
        <f t="shared" si="4"/>
        <v>1</v>
      </c>
      <c r="N47">
        <f t="shared" si="5"/>
        <v>1</v>
      </c>
    </row>
    <row r="48" spans="1:14" x14ac:dyDescent="0.3">
      <c r="A48" t="s">
        <v>67</v>
      </c>
      <c r="B48" t="s">
        <v>368</v>
      </c>
      <c r="C48" t="s">
        <v>2</v>
      </c>
      <c r="D48">
        <v>3</v>
      </c>
      <c r="E48">
        <v>1</v>
      </c>
      <c r="F48" t="s">
        <v>68</v>
      </c>
      <c r="G48" t="s">
        <v>4</v>
      </c>
      <c r="H48" t="s">
        <v>2</v>
      </c>
      <c r="I48">
        <f t="shared" si="6"/>
        <v>3</v>
      </c>
      <c r="J48">
        <f t="shared" si="7"/>
        <v>1</v>
      </c>
      <c r="K48" t="str">
        <f t="shared" si="8"/>
        <v>Home</v>
      </c>
      <c r="L48" t="str">
        <f t="shared" si="9"/>
        <v>Win</v>
      </c>
      <c r="M48">
        <f t="shared" si="4"/>
        <v>0</v>
      </c>
      <c r="N48">
        <f t="shared" si="5"/>
        <v>2</v>
      </c>
    </row>
    <row r="49" spans="1:14" x14ac:dyDescent="0.3">
      <c r="A49" t="s">
        <v>69</v>
      </c>
      <c r="B49" t="s">
        <v>368</v>
      </c>
      <c r="C49" t="s">
        <v>2</v>
      </c>
      <c r="D49">
        <v>2</v>
      </c>
      <c r="E49">
        <v>1</v>
      </c>
      <c r="F49" t="s">
        <v>6</v>
      </c>
      <c r="G49" t="s">
        <v>4</v>
      </c>
      <c r="H49" t="s">
        <v>2</v>
      </c>
      <c r="I49">
        <f t="shared" si="6"/>
        <v>2</v>
      </c>
      <c r="J49">
        <f t="shared" si="7"/>
        <v>1</v>
      </c>
      <c r="K49" t="str">
        <f t="shared" si="8"/>
        <v>Home</v>
      </c>
      <c r="L49" t="str">
        <f t="shared" si="9"/>
        <v>Win</v>
      </c>
      <c r="M49">
        <f t="shared" si="4"/>
        <v>0</v>
      </c>
      <c r="N49">
        <f t="shared" si="5"/>
        <v>2</v>
      </c>
    </row>
    <row r="50" spans="1:14" x14ac:dyDescent="0.3">
      <c r="A50" t="s">
        <v>70</v>
      </c>
      <c r="B50" t="s">
        <v>368</v>
      </c>
      <c r="C50" t="s">
        <v>2</v>
      </c>
      <c r="D50">
        <v>1</v>
      </c>
      <c r="E50">
        <v>1</v>
      </c>
      <c r="F50" t="s">
        <v>32</v>
      </c>
      <c r="G50" t="s">
        <v>4</v>
      </c>
      <c r="H50" t="s">
        <v>2</v>
      </c>
      <c r="I50">
        <f t="shared" si="6"/>
        <v>1</v>
      </c>
      <c r="J50">
        <f t="shared" si="7"/>
        <v>1</v>
      </c>
      <c r="K50" t="str">
        <f t="shared" si="8"/>
        <v>Home</v>
      </c>
      <c r="L50" t="str">
        <f t="shared" si="9"/>
        <v>Draw</v>
      </c>
      <c r="M50">
        <f t="shared" si="4"/>
        <v>0</v>
      </c>
      <c r="N50">
        <f t="shared" si="5"/>
        <v>1</v>
      </c>
    </row>
    <row r="51" spans="1:14" x14ac:dyDescent="0.3">
      <c r="A51" t="s">
        <v>71</v>
      </c>
      <c r="B51" t="s">
        <v>368</v>
      </c>
      <c r="C51" t="s">
        <v>52</v>
      </c>
      <c r="D51">
        <v>0</v>
      </c>
      <c r="E51">
        <v>1</v>
      </c>
      <c r="F51" t="s">
        <v>2</v>
      </c>
      <c r="G51" t="s">
        <v>53</v>
      </c>
      <c r="H51" t="s">
        <v>54</v>
      </c>
      <c r="I51">
        <f t="shared" si="6"/>
        <v>1</v>
      </c>
      <c r="J51">
        <f t="shared" si="7"/>
        <v>0</v>
      </c>
      <c r="K51" t="str">
        <f t="shared" si="8"/>
        <v>Away</v>
      </c>
      <c r="L51" t="str">
        <f t="shared" si="9"/>
        <v>Win</v>
      </c>
      <c r="M51">
        <f t="shared" si="4"/>
        <v>1</v>
      </c>
      <c r="N51">
        <f t="shared" si="5"/>
        <v>2</v>
      </c>
    </row>
    <row r="52" spans="1:14" x14ac:dyDescent="0.3">
      <c r="A52" t="s">
        <v>72</v>
      </c>
      <c r="B52" t="s">
        <v>368</v>
      </c>
      <c r="C52" t="s">
        <v>2</v>
      </c>
      <c r="D52">
        <v>4</v>
      </c>
      <c r="E52">
        <v>1</v>
      </c>
      <c r="F52" t="s">
        <v>73</v>
      </c>
      <c r="G52" t="s">
        <v>4</v>
      </c>
      <c r="H52" t="s">
        <v>2</v>
      </c>
      <c r="I52">
        <f t="shared" si="6"/>
        <v>4</v>
      </c>
      <c r="J52">
        <f t="shared" si="7"/>
        <v>1</v>
      </c>
      <c r="K52" t="str">
        <f t="shared" si="8"/>
        <v>Home</v>
      </c>
      <c r="L52" t="str">
        <f t="shared" si="9"/>
        <v>Win</v>
      </c>
      <c r="M52">
        <f t="shared" si="4"/>
        <v>0</v>
      </c>
      <c r="N52">
        <f t="shared" si="5"/>
        <v>2</v>
      </c>
    </row>
    <row r="53" spans="1:14" x14ac:dyDescent="0.3">
      <c r="A53" t="s">
        <v>74</v>
      </c>
      <c r="B53" t="s">
        <v>368</v>
      </c>
      <c r="C53" t="s">
        <v>49</v>
      </c>
      <c r="D53">
        <v>1</v>
      </c>
      <c r="E53">
        <v>4</v>
      </c>
      <c r="F53" t="s">
        <v>2</v>
      </c>
      <c r="G53" t="s">
        <v>50</v>
      </c>
      <c r="H53" t="s">
        <v>49</v>
      </c>
      <c r="I53">
        <f t="shared" si="6"/>
        <v>4</v>
      </c>
      <c r="J53">
        <f t="shared" si="7"/>
        <v>1</v>
      </c>
      <c r="K53" t="str">
        <f t="shared" si="8"/>
        <v>Away</v>
      </c>
      <c r="L53" t="str">
        <f t="shared" si="9"/>
        <v>Win</v>
      </c>
      <c r="M53">
        <f t="shared" si="4"/>
        <v>1</v>
      </c>
      <c r="N53">
        <f t="shared" si="5"/>
        <v>2</v>
      </c>
    </row>
    <row r="54" spans="1:14" x14ac:dyDescent="0.3">
      <c r="A54" t="s">
        <v>75</v>
      </c>
      <c r="B54" t="s">
        <v>368</v>
      </c>
      <c r="C54" t="s">
        <v>2</v>
      </c>
      <c r="D54">
        <v>3</v>
      </c>
      <c r="E54">
        <v>1</v>
      </c>
      <c r="F54" t="s">
        <v>76</v>
      </c>
      <c r="G54" t="s">
        <v>4</v>
      </c>
      <c r="H54" t="s">
        <v>2</v>
      </c>
      <c r="I54">
        <f t="shared" si="6"/>
        <v>3</v>
      </c>
      <c r="J54">
        <f t="shared" si="7"/>
        <v>1</v>
      </c>
      <c r="K54" t="str">
        <f t="shared" si="8"/>
        <v>Home</v>
      </c>
      <c r="L54" t="str">
        <f t="shared" si="9"/>
        <v>Win</v>
      </c>
      <c r="M54">
        <f t="shared" si="4"/>
        <v>0</v>
      </c>
      <c r="N54">
        <f t="shared" si="5"/>
        <v>2</v>
      </c>
    </row>
    <row r="55" spans="1:14" x14ac:dyDescent="0.3">
      <c r="A55" t="s">
        <v>77</v>
      </c>
      <c r="B55" t="s">
        <v>368</v>
      </c>
      <c r="C55" t="s">
        <v>10</v>
      </c>
      <c r="D55">
        <v>3</v>
      </c>
      <c r="E55">
        <v>1</v>
      </c>
      <c r="F55" t="s">
        <v>2</v>
      </c>
      <c r="G55" t="s">
        <v>78</v>
      </c>
      <c r="H55" t="s">
        <v>14</v>
      </c>
      <c r="I55">
        <f t="shared" si="6"/>
        <v>1</v>
      </c>
      <c r="J55">
        <f t="shared" si="7"/>
        <v>3</v>
      </c>
      <c r="K55" t="str">
        <f t="shared" si="8"/>
        <v>Away</v>
      </c>
      <c r="L55" t="str">
        <f t="shared" si="9"/>
        <v>Loss</v>
      </c>
      <c r="M55">
        <f t="shared" si="4"/>
        <v>1</v>
      </c>
      <c r="N55">
        <f t="shared" si="5"/>
        <v>0</v>
      </c>
    </row>
    <row r="56" spans="1:14" x14ac:dyDescent="0.3">
      <c r="A56" t="s">
        <v>79</v>
      </c>
      <c r="B56" t="s">
        <v>368</v>
      </c>
      <c r="C56" t="s">
        <v>2</v>
      </c>
      <c r="D56">
        <v>4</v>
      </c>
      <c r="E56">
        <v>1</v>
      </c>
      <c r="F56" t="s">
        <v>12</v>
      </c>
      <c r="G56" t="s">
        <v>4</v>
      </c>
      <c r="H56" t="s">
        <v>2</v>
      </c>
      <c r="I56">
        <f t="shared" si="6"/>
        <v>4</v>
      </c>
      <c r="J56">
        <f t="shared" si="7"/>
        <v>1</v>
      </c>
      <c r="K56" t="str">
        <f t="shared" si="8"/>
        <v>Home</v>
      </c>
      <c r="L56" t="str">
        <f t="shared" si="9"/>
        <v>Win</v>
      </c>
      <c r="M56">
        <f t="shared" si="4"/>
        <v>0</v>
      </c>
      <c r="N56">
        <f t="shared" si="5"/>
        <v>2</v>
      </c>
    </row>
    <row r="57" spans="1:14" x14ac:dyDescent="0.3">
      <c r="A57" t="s">
        <v>80</v>
      </c>
      <c r="B57" t="s">
        <v>368</v>
      </c>
      <c r="C57" t="s">
        <v>44</v>
      </c>
      <c r="D57">
        <v>0</v>
      </c>
      <c r="E57">
        <v>4</v>
      </c>
      <c r="F57" t="s">
        <v>2</v>
      </c>
      <c r="G57" t="s">
        <v>45</v>
      </c>
      <c r="H57" t="s">
        <v>44</v>
      </c>
      <c r="I57">
        <f t="shared" si="6"/>
        <v>4</v>
      </c>
      <c r="J57">
        <f t="shared" si="7"/>
        <v>0</v>
      </c>
      <c r="K57" t="str">
        <f t="shared" si="8"/>
        <v>Away</v>
      </c>
      <c r="L57" t="str">
        <f t="shared" si="9"/>
        <v>Win</v>
      </c>
      <c r="M57">
        <f t="shared" si="4"/>
        <v>1</v>
      </c>
      <c r="N57">
        <f t="shared" si="5"/>
        <v>2</v>
      </c>
    </row>
    <row r="58" spans="1:14" x14ac:dyDescent="0.3">
      <c r="A58" t="s">
        <v>81</v>
      </c>
      <c r="B58" t="s">
        <v>368</v>
      </c>
      <c r="C58" t="s">
        <v>2</v>
      </c>
      <c r="D58">
        <v>4</v>
      </c>
      <c r="E58">
        <v>2</v>
      </c>
      <c r="F58" t="s">
        <v>30</v>
      </c>
      <c r="G58" t="s">
        <v>4</v>
      </c>
      <c r="H58" t="s">
        <v>2</v>
      </c>
      <c r="I58">
        <f t="shared" si="6"/>
        <v>4</v>
      </c>
      <c r="J58">
        <f t="shared" si="7"/>
        <v>2</v>
      </c>
      <c r="K58" t="str">
        <f t="shared" si="8"/>
        <v>Home</v>
      </c>
      <c r="L58" t="str">
        <f t="shared" si="9"/>
        <v>Win</v>
      </c>
      <c r="M58">
        <f t="shared" si="4"/>
        <v>0</v>
      </c>
      <c r="N58">
        <f t="shared" si="5"/>
        <v>2</v>
      </c>
    </row>
    <row r="59" spans="1:14" x14ac:dyDescent="0.3">
      <c r="A59" t="s">
        <v>82</v>
      </c>
      <c r="B59" t="s">
        <v>368</v>
      </c>
      <c r="C59" t="s">
        <v>76</v>
      </c>
      <c r="D59">
        <v>0</v>
      </c>
      <c r="E59">
        <v>2</v>
      </c>
      <c r="F59" t="s">
        <v>2</v>
      </c>
      <c r="G59" t="s">
        <v>83</v>
      </c>
      <c r="H59" t="s">
        <v>76</v>
      </c>
      <c r="I59">
        <f t="shared" si="6"/>
        <v>2</v>
      </c>
      <c r="J59">
        <f t="shared" si="7"/>
        <v>0</v>
      </c>
      <c r="K59" t="str">
        <f t="shared" si="8"/>
        <v>Away</v>
      </c>
      <c r="L59" t="str">
        <f t="shared" si="9"/>
        <v>Win</v>
      </c>
      <c r="M59">
        <f t="shared" si="4"/>
        <v>1</v>
      </c>
      <c r="N59">
        <f t="shared" si="5"/>
        <v>2</v>
      </c>
    </row>
    <row r="60" spans="1:14" x14ac:dyDescent="0.3">
      <c r="A60" t="s">
        <v>343</v>
      </c>
      <c r="B60" t="s">
        <v>368</v>
      </c>
      <c r="C60" t="s">
        <v>2</v>
      </c>
      <c r="D60">
        <v>1</v>
      </c>
      <c r="E60">
        <v>1</v>
      </c>
      <c r="F60" t="s">
        <v>10</v>
      </c>
      <c r="G60" t="s">
        <v>4</v>
      </c>
      <c r="H60" t="s">
        <v>2</v>
      </c>
      <c r="I60">
        <f t="shared" si="6"/>
        <v>1</v>
      </c>
      <c r="J60">
        <f t="shared" si="7"/>
        <v>1</v>
      </c>
      <c r="K60" t="str">
        <f t="shared" si="8"/>
        <v>Home</v>
      </c>
      <c r="L60" t="str">
        <f t="shared" si="9"/>
        <v>Draw</v>
      </c>
      <c r="M60">
        <f t="shared" si="4"/>
        <v>0</v>
      </c>
      <c r="N60">
        <f t="shared" si="5"/>
        <v>1</v>
      </c>
    </row>
    <row r="61" spans="1:14" x14ac:dyDescent="0.3">
      <c r="A61" t="s">
        <v>344</v>
      </c>
      <c r="B61" t="s">
        <v>368</v>
      </c>
      <c r="C61" t="s">
        <v>2</v>
      </c>
      <c r="D61">
        <v>0</v>
      </c>
      <c r="E61">
        <v>0</v>
      </c>
      <c r="F61" t="s">
        <v>56</v>
      </c>
      <c r="G61" t="s">
        <v>4</v>
      </c>
      <c r="H61" t="s">
        <v>2</v>
      </c>
      <c r="I61">
        <f t="shared" si="6"/>
        <v>0</v>
      </c>
      <c r="J61">
        <f t="shared" si="7"/>
        <v>0</v>
      </c>
      <c r="K61" t="str">
        <f t="shared" si="8"/>
        <v>Home</v>
      </c>
      <c r="L61" t="str">
        <f t="shared" si="9"/>
        <v>Draw</v>
      </c>
      <c r="M61">
        <f t="shared" si="4"/>
        <v>0</v>
      </c>
      <c r="N61">
        <f t="shared" si="5"/>
        <v>1</v>
      </c>
    </row>
    <row r="62" spans="1:14" x14ac:dyDescent="0.3">
      <c r="A62" t="s">
        <v>345</v>
      </c>
      <c r="B62" t="s">
        <v>368</v>
      </c>
      <c r="C62" t="s">
        <v>3</v>
      </c>
      <c r="D62">
        <v>1</v>
      </c>
      <c r="E62">
        <v>2</v>
      </c>
      <c r="F62" t="s">
        <v>2</v>
      </c>
      <c r="G62" t="s">
        <v>103</v>
      </c>
      <c r="H62" t="s">
        <v>14</v>
      </c>
      <c r="I62">
        <f t="shared" si="6"/>
        <v>2</v>
      </c>
      <c r="J62">
        <f t="shared" si="7"/>
        <v>1</v>
      </c>
      <c r="K62" t="str">
        <f t="shared" si="8"/>
        <v>Away</v>
      </c>
      <c r="L62" t="str">
        <f t="shared" si="9"/>
        <v>Win</v>
      </c>
      <c r="M62">
        <f t="shared" si="4"/>
        <v>1</v>
      </c>
      <c r="N62">
        <f t="shared" si="5"/>
        <v>2</v>
      </c>
    </row>
    <row r="63" spans="1:14" x14ac:dyDescent="0.3">
      <c r="A63" t="s">
        <v>227</v>
      </c>
      <c r="B63" t="s">
        <v>368</v>
      </c>
      <c r="C63" t="s">
        <v>68</v>
      </c>
      <c r="D63">
        <v>0</v>
      </c>
      <c r="E63">
        <v>2</v>
      </c>
      <c r="F63" t="s">
        <v>2</v>
      </c>
      <c r="G63" t="s">
        <v>149</v>
      </c>
      <c r="H63" t="s">
        <v>150</v>
      </c>
      <c r="I63">
        <f t="shared" si="6"/>
        <v>2</v>
      </c>
      <c r="J63">
        <f t="shared" si="7"/>
        <v>0</v>
      </c>
      <c r="K63" t="str">
        <f t="shared" si="8"/>
        <v>Away</v>
      </c>
      <c r="L63" t="str">
        <f t="shared" si="9"/>
        <v>Win</v>
      </c>
      <c r="M63">
        <f t="shared" si="4"/>
        <v>1</v>
      </c>
      <c r="N63">
        <f t="shared" si="5"/>
        <v>2</v>
      </c>
    </row>
    <row r="64" spans="1:14" x14ac:dyDescent="0.3">
      <c r="A64" t="s">
        <v>228</v>
      </c>
      <c r="B64" t="s">
        <v>368</v>
      </c>
      <c r="C64" t="s">
        <v>2</v>
      </c>
      <c r="D64">
        <v>4</v>
      </c>
      <c r="E64">
        <v>3</v>
      </c>
      <c r="F64" t="s">
        <v>23</v>
      </c>
      <c r="G64" t="s">
        <v>4</v>
      </c>
      <c r="H64" t="s">
        <v>2</v>
      </c>
      <c r="I64">
        <f t="shared" si="6"/>
        <v>4</v>
      </c>
      <c r="J64">
        <f t="shared" si="7"/>
        <v>3</v>
      </c>
      <c r="K64" t="str">
        <f t="shared" si="8"/>
        <v>Home</v>
      </c>
      <c r="L64" t="str">
        <f t="shared" si="9"/>
        <v>Win</v>
      </c>
      <c r="M64">
        <f t="shared" si="4"/>
        <v>0</v>
      </c>
      <c r="N64">
        <f t="shared" si="5"/>
        <v>2</v>
      </c>
    </row>
    <row r="65" spans="1:14" x14ac:dyDescent="0.3">
      <c r="A65" t="s">
        <v>229</v>
      </c>
      <c r="B65" t="s">
        <v>368</v>
      </c>
      <c r="C65" t="s">
        <v>32</v>
      </c>
      <c r="D65">
        <v>1</v>
      </c>
      <c r="E65">
        <v>1</v>
      </c>
      <c r="F65" t="s">
        <v>2</v>
      </c>
      <c r="G65" t="s">
        <v>33</v>
      </c>
      <c r="H65" t="s">
        <v>34</v>
      </c>
      <c r="I65">
        <f t="shared" si="6"/>
        <v>1</v>
      </c>
      <c r="J65">
        <f t="shared" si="7"/>
        <v>1</v>
      </c>
      <c r="K65" t="str">
        <f t="shared" si="8"/>
        <v>Away</v>
      </c>
      <c r="L65" t="str">
        <f t="shared" si="9"/>
        <v>Draw</v>
      </c>
      <c r="M65">
        <f t="shared" si="4"/>
        <v>1</v>
      </c>
      <c r="N65">
        <f t="shared" si="5"/>
        <v>1</v>
      </c>
    </row>
    <row r="66" spans="1:14" x14ac:dyDescent="0.3">
      <c r="A66" t="s">
        <v>230</v>
      </c>
      <c r="B66" t="s">
        <v>368</v>
      </c>
      <c r="C66" t="s">
        <v>2</v>
      </c>
      <c r="D66">
        <v>3</v>
      </c>
      <c r="E66">
        <v>0</v>
      </c>
      <c r="F66" t="s">
        <v>49</v>
      </c>
      <c r="G66" t="s">
        <v>4</v>
      </c>
      <c r="H66" t="s">
        <v>2</v>
      </c>
      <c r="I66">
        <f t="shared" ref="I66:I97" si="10">IF(K66="Home", D66, E66)</f>
        <v>3</v>
      </c>
      <c r="J66">
        <f t="shared" ref="J66:J97" si="11">IF(K66="Home", E66, D66)</f>
        <v>0</v>
      </c>
      <c r="K66" t="str">
        <f t="shared" ref="K66:K97" si="12">IF(ISNUMBER(SEARCH("Liverpool", TRIM(C66))), "Home", "Away")</f>
        <v>Home</v>
      </c>
      <c r="L66" t="str">
        <f t="shared" ref="L66:L97" si="13">IF(I66 &gt; J66, "Win", IF(I66 &lt; J66, "Loss", "Draw"))</f>
        <v>Win</v>
      </c>
      <c r="M66">
        <f t="shared" si="4"/>
        <v>0</v>
      </c>
      <c r="N66">
        <f t="shared" si="5"/>
        <v>2</v>
      </c>
    </row>
    <row r="67" spans="1:14" x14ac:dyDescent="0.3">
      <c r="A67" t="s">
        <v>346</v>
      </c>
      <c r="B67" t="s">
        <v>368</v>
      </c>
      <c r="C67" t="s">
        <v>73</v>
      </c>
      <c r="D67">
        <v>1</v>
      </c>
      <c r="E67">
        <v>1</v>
      </c>
      <c r="F67" t="s">
        <v>2</v>
      </c>
      <c r="G67" t="s">
        <v>226</v>
      </c>
      <c r="H67" t="s">
        <v>73</v>
      </c>
      <c r="I67">
        <f t="shared" si="10"/>
        <v>1</v>
      </c>
      <c r="J67">
        <f t="shared" si="11"/>
        <v>1</v>
      </c>
      <c r="K67" t="str">
        <f t="shared" si="12"/>
        <v>Away</v>
      </c>
      <c r="L67" t="str">
        <f t="shared" si="13"/>
        <v>Draw</v>
      </c>
      <c r="M67">
        <f t="shared" ref="M67:M130" si="14">IF(K67="Home",0,1)</f>
        <v>1</v>
      </c>
      <c r="N67">
        <f t="shared" ref="N67:N130" si="15">IF(L67="Win",2, IF(L67="Loss", 0, 1))</f>
        <v>1</v>
      </c>
    </row>
    <row r="68" spans="1:14" x14ac:dyDescent="0.3">
      <c r="A68" t="s">
        <v>232</v>
      </c>
      <c r="B68" t="s">
        <v>368</v>
      </c>
      <c r="C68" t="s">
        <v>2</v>
      </c>
      <c r="D68">
        <v>3</v>
      </c>
      <c r="E68">
        <v>0</v>
      </c>
      <c r="F68" t="s">
        <v>52</v>
      </c>
      <c r="G68" t="s">
        <v>4</v>
      </c>
      <c r="H68" t="s">
        <v>2</v>
      </c>
      <c r="I68">
        <f t="shared" si="10"/>
        <v>3</v>
      </c>
      <c r="J68">
        <f t="shared" si="11"/>
        <v>0</v>
      </c>
      <c r="K68" t="str">
        <f t="shared" si="12"/>
        <v>Home</v>
      </c>
      <c r="L68" t="str">
        <f t="shared" si="13"/>
        <v>Win</v>
      </c>
      <c r="M68">
        <f t="shared" si="14"/>
        <v>0</v>
      </c>
      <c r="N68">
        <f t="shared" si="15"/>
        <v>2</v>
      </c>
    </row>
    <row r="69" spans="1:14" x14ac:dyDescent="0.3">
      <c r="A69" t="s">
        <v>233</v>
      </c>
      <c r="B69" t="s">
        <v>368</v>
      </c>
      <c r="C69" t="s">
        <v>2</v>
      </c>
      <c r="D69">
        <v>2</v>
      </c>
      <c r="E69">
        <v>0</v>
      </c>
      <c r="F69" t="s">
        <v>26</v>
      </c>
      <c r="G69" t="s">
        <v>4</v>
      </c>
      <c r="H69" t="s">
        <v>2</v>
      </c>
      <c r="I69">
        <f t="shared" si="10"/>
        <v>2</v>
      </c>
      <c r="J69">
        <f t="shared" si="11"/>
        <v>0</v>
      </c>
      <c r="K69" t="str">
        <f t="shared" si="12"/>
        <v>Home</v>
      </c>
      <c r="L69" t="str">
        <f t="shared" si="13"/>
        <v>Win</v>
      </c>
      <c r="M69">
        <f t="shared" si="14"/>
        <v>0</v>
      </c>
      <c r="N69">
        <f t="shared" si="15"/>
        <v>2</v>
      </c>
    </row>
    <row r="70" spans="1:14" x14ac:dyDescent="0.3">
      <c r="A70" t="s">
        <v>234</v>
      </c>
      <c r="B70" t="s">
        <v>368</v>
      </c>
      <c r="C70" t="s">
        <v>6</v>
      </c>
      <c r="D70">
        <v>2</v>
      </c>
      <c r="E70">
        <v>2</v>
      </c>
      <c r="F70" t="s">
        <v>2</v>
      </c>
      <c r="G70" t="s">
        <v>7</v>
      </c>
      <c r="H70" t="s">
        <v>8</v>
      </c>
      <c r="I70">
        <f t="shared" si="10"/>
        <v>2</v>
      </c>
      <c r="J70">
        <f t="shared" si="11"/>
        <v>2</v>
      </c>
      <c r="K70" t="str">
        <f t="shared" si="12"/>
        <v>Away</v>
      </c>
      <c r="L70" t="str">
        <f t="shared" si="13"/>
        <v>Draw</v>
      </c>
      <c r="M70">
        <f t="shared" si="14"/>
        <v>1</v>
      </c>
      <c r="N70">
        <f t="shared" si="15"/>
        <v>1</v>
      </c>
    </row>
    <row r="71" spans="1:14" x14ac:dyDescent="0.3">
      <c r="A71" t="s">
        <v>235</v>
      </c>
      <c r="B71" t="s">
        <v>368</v>
      </c>
      <c r="C71" t="s">
        <v>16</v>
      </c>
      <c r="D71">
        <v>2</v>
      </c>
      <c r="E71">
        <v>1</v>
      </c>
      <c r="F71" t="s">
        <v>2</v>
      </c>
      <c r="G71" t="s">
        <v>157</v>
      </c>
      <c r="H71" t="s">
        <v>14</v>
      </c>
      <c r="I71">
        <f t="shared" si="10"/>
        <v>1</v>
      </c>
      <c r="J71">
        <f t="shared" si="11"/>
        <v>2</v>
      </c>
      <c r="K71" t="str">
        <f t="shared" si="12"/>
        <v>Away</v>
      </c>
      <c r="L71" t="str">
        <f t="shared" si="13"/>
        <v>Loss</v>
      </c>
      <c r="M71">
        <f t="shared" si="14"/>
        <v>1</v>
      </c>
      <c r="N71">
        <f t="shared" si="15"/>
        <v>0</v>
      </c>
    </row>
    <row r="72" spans="1:14" x14ac:dyDescent="0.3">
      <c r="A72" t="s">
        <v>347</v>
      </c>
      <c r="B72" t="s">
        <v>368</v>
      </c>
      <c r="C72" t="s">
        <v>2</v>
      </c>
      <c r="D72">
        <v>3</v>
      </c>
      <c r="E72">
        <v>1</v>
      </c>
      <c r="F72" t="s">
        <v>21</v>
      </c>
      <c r="G72" t="s">
        <v>4</v>
      </c>
      <c r="H72" t="s">
        <v>2</v>
      </c>
      <c r="I72">
        <f t="shared" si="10"/>
        <v>3</v>
      </c>
      <c r="J72">
        <f t="shared" si="11"/>
        <v>1</v>
      </c>
      <c r="K72" t="str">
        <f t="shared" si="12"/>
        <v>Home</v>
      </c>
      <c r="L72" t="str">
        <f t="shared" si="13"/>
        <v>Win</v>
      </c>
      <c r="M72">
        <f t="shared" si="14"/>
        <v>0</v>
      </c>
      <c r="N72">
        <f t="shared" si="15"/>
        <v>2</v>
      </c>
    </row>
    <row r="73" spans="1:14" x14ac:dyDescent="0.3">
      <c r="A73" t="s">
        <v>237</v>
      </c>
      <c r="B73" t="s">
        <v>368</v>
      </c>
      <c r="C73" t="s">
        <v>40</v>
      </c>
      <c r="D73">
        <v>1</v>
      </c>
      <c r="E73">
        <v>3</v>
      </c>
      <c r="F73" t="s">
        <v>2</v>
      </c>
      <c r="G73" t="s">
        <v>108</v>
      </c>
      <c r="H73" t="s">
        <v>109</v>
      </c>
      <c r="I73">
        <f t="shared" si="10"/>
        <v>3</v>
      </c>
      <c r="J73">
        <f t="shared" si="11"/>
        <v>1</v>
      </c>
      <c r="K73" t="str">
        <f t="shared" si="12"/>
        <v>Away</v>
      </c>
      <c r="L73" t="str">
        <f t="shared" si="13"/>
        <v>Win</v>
      </c>
      <c r="M73">
        <f t="shared" si="14"/>
        <v>1</v>
      </c>
      <c r="N73">
        <f t="shared" si="15"/>
        <v>2</v>
      </c>
    </row>
    <row r="74" spans="1:14" x14ac:dyDescent="0.3">
      <c r="A74" t="s">
        <v>348</v>
      </c>
      <c r="B74" t="s">
        <v>368</v>
      </c>
      <c r="C74" t="s">
        <v>2</v>
      </c>
      <c r="D74">
        <v>3</v>
      </c>
      <c r="E74">
        <v>0</v>
      </c>
      <c r="F74" t="s">
        <v>36</v>
      </c>
      <c r="G74" t="s">
        <v>4</v>
      </c>
      <c r="H74" t="s">
        <v>2</v>
      </c>
      <c r="I74">
        <f t="shared" si="10"/>
        <v>3</v>
      </c>
      <c r="J74">
        <f t="shared" si="11"/>
        <v>0</v>
      </c>
      <c r="K74" t="str">
        <f t="shared" si="12"/>
        <v>Home</v>
      </c>
      <c r="L74" t="str">
        <f t="shared" si="13"/>
        <v>Win</v>
      </c>
      <c r="M74">
        <f t="shared" si="14"/>
        <v>0</v>
      </c>
      <c r="N74">
        <f t="shared" si="15"/>
        <v>2</v>
      </c>
    </row>
    <row r="75" spans="1:14" x14ac:dyDescent="0.3">
      <c r="A75" t="s">
        <v>239</v>
      </c>
      <c r="B75" t="s">
        <v>368</v>
      </c>
      <c r="C75" t="s">
        <v>30</v>
      </c>
      <c r="D75">
        <v>1</v>
      </c>
      <c r="E75">
        <v>2</v>
      </c>
      <c r="F75" t="s">
        <v>2</v>
      </c>
      <c r="G75" t="s">
        <v>105</v>
      </c>
      <c r="H75" t="s">
        <v>30</v>
      </c>
      <c r="I75">
        <f t="shared" si="10"/>
        <v>2</v>
      </c>
      <c r="J75">
        <f t="shared" si="11"/>
        <v>1</v>
      </c>
      <c r="K75" t="str">
        <f t="shared" si="12"/>
        <v>Away</v>
      </c>
      <c r="L75" t="str">
        <f t="shared" si="13"/>
        <v>Win</v>
      </c>
      <c r="M75">
        <f t="shared" si="14"/>
        <v>1</v>
      </c>
      <c r="N75">
        <f t="shared" si="15"/>
        <v>2</v>
      </c>
    </row>
    <row r="76" spans="1:14" x14ac:dyDescent="0.3">
      <c r="A76" t="s">
        <v>349</v>
      </c>
      <c r="B76" t="s">
        <v>368</v>
      </c>
      <c r="C76" t="s">
        <v>2</v>
      </c>
      <c r="D76">
        <v>3</v>
      </c>
      <c r="E76">
        <v>1</v>
      </c>
      <c r="F76" t="s">
        <v>44</v>
      </c>
      <c r="G76" t="s">
        <v>4</v>
      </c>
      <c r="H76" t="s">
        <v>2</v>
      </c>
      <c r="I76">
        <f t="shared" si="10"/>
        <v>3</v>
      </c>
      <c r="J76">
        <f t="shared" si="11"/>
        <v>1</v>
      </c>
      <c r="K76" t="str">
        <f t="shared" si="12"/>
        <v>Home</v>
      </c>
      <c r="L76" t="str">
        <f t="shared" si="13"/>
        <v>Win</v>
      </c>
      <c r="M76">
        <f t="shared" si="14"/>
        <v>0</v>
      </c>
      <c r="N76">
        <f t="shared" si="15"/>
        <v>2</v>
      </c>
    </row>
    <row r="77" spans="1:14" x14ac:dyDescent="0.3">
      <c r="A77" t="s">
        <v>350</v>
      </c>
      <c r="B77" t="s">
        <v>368</v>
      </c>
      <c r="C77" t="s">
        <v>12</v>
      </c>
      <c r="D77">
        <v>1</v>
      </c>
      <c r="E77">
        <v>1</v>
      </c>
      <c r="F77" t="s">
        <v>2</v>
      </c>
      <c r="G77" t="s">
        <v>13</v>
      </c>
      <c r="H77" t="s">
        <v>14</v>
      </c>
      <c r="I77">
        <f t="shared" si="10"/>
        <v>1</v>
      </c>
      <c r="J77">
        <f t="shared" si="11"/>
        <v>1</v>
      </c>
      <c r="K77" t="str">
        <f t="shared" si="12"/>
        <v>Away</v>
      </c>
      <c r="L77" t="str">
        <f t="shared" si="13"/>
        <v>Draw</v>
      </c>
      <c r="M77">
        <f t="shared" si="14"/>
        <v>1</v>
      </c>
      <c r="N77">
        <f t="shared" si="15"/>
        <v>1</v>
      </c>
    </row>
    <row r="78" spans="1:14" x14ac:dyDescent="0.3">
      <c r="A78" t="s">
        <v>84</v>
      </c>
      <c r="B78" t="s">
        <v>369</v>
      </c>
      <c r="C78" t="s">
        <v>28</v>
      </c>
      <c r="D78">
        <v>4</v>
      </c>
      <c r="E78">
        <v>4</v>
      </c>
      <c r="F78" t="s">
        <v>2</v>
      </c>
      <c r="G78" t="s">
        <v>85</v>
      </c>
      <c r="H78" t="s">
        <v>28</v>
      </c>
      <c r="I78">
        <f t="shared" si="10"/>
        <v>4</v>
      </c>
      <c r="J78">
        <f t="shared" si="11"/>
        <v>4</v>
      </c>
      <c r="K78" t="str">
        <f t="shared" si="12"/>
        <v>Away</v>
      </c>
      <c r="L78" t="str">
        <f t="shared" si="13"/>
        <v>Draw</v>
      </c>
      <c r="M78">
        <f t="shared" si="14"/>
        <v>1</v>
      </c>
      <c r="N78">
        <f t="shared" si="15"/>
        <v>1</v>
      </c>
    </row>
    <row r="79" spans="1:14" x14ac:dyDescent="0.3">
      <c r="A79" t="s">
        <v>86</v>
      </c>
      <c r="B79" t="s">
        <v>369</v>
      </c>
      <c r="C79" t="s">
        <v>2</v>
      </c>
      <c r="D79">
        <v>1</v>
      </c>
      <c r="E79">
        <v>1</v>
      </c>
      <c r="F79" t="s">
        <v>36</v>
      </c>
      <c r="G79" t="s">
        <v>4</v>
      </c>
      <c r="H79" t="s">
        <v>2</v>
      </c>
      <c r="I79">
        <f t="shared" si="10"/>
        <v>1</v>
      </c>
      <c r="J79">
        <f t="shared" si="11"/>
        <v>1</v>
      </c>
      <c r="K79" t="str">
        <f t="shared" si="12"/>
        <v>Home</v>
      </c>
      <c r="L79" t="str">
        <f t="shared" si="13"/>
        <v>Draw</v>
      </c>
      <c r="M79">
        <f t="shared" si="14"/>
        <v>0</v>
      </c>
      <c r="N79">
        <f t="shared" si="15"/>
        <v>1</v>
      </c>
    </row>
    <row r="80" spans="1:14" x14ac:dyDescent="0.3">
      <c r="A80" t="s">
        <v>87</v>
      </c>
      <c r="B80" t="s">
        <v>369</v>
      </c>
      <c r="C80" t="s">
        <v>18</v>
      </c>
      <c r="D80">
        <v>0</v>
      </c>
      <c r="E80">
        <v>3</v>
      </c>
      <c r="F80" t="s">
        <v>2</v>
      </c>
      <c r="G80" t="s">
        <v>19</v>
      </c>
      <c r="H80" t="s">
        <v>18</v>
      </c>
      <c r="I80">
        <f t="shared" si="10"/>
        <v>3</v>
      </c>
      <c r="J80">
        <f t="shared" si="11"/>
        <v>0</v>
      </c>
      <c r="K80" t="str">
        <f t="shared" si="12"/>
        <v>Away</v>
      </c>
      <c r="L80" t="str">
        <f t="shared" si="13"/>
        <v>Win</v>
      </c>
      <c r="M80">
        <f t="shared" si="14"/>
        <v>1</v>
      </c>
      <c r="N80">
        <f t="shared" si="15"/>
        <v>2</v>
      </c>
    </row>
    <row r="81" spans="1:14" x14ac:dyDescent="0.3">
      <c r="A81" t="s">
        <v>88</v>
      </c>
      <c r="B81" t="s">
        <v>369</v>
      </c>
      <c r="C81" t="s">
        <v>2</v>
      </c>
      <c r="D81">
        <v>1</v>
      </c>
      <c r="E81">
        <v>0</v>
      </c>
      <c r="F81" t="s">
        <v>49</v>
      </c>
      <c r="G81" t="s">
        <v>4</v>
      </c>
      <c r="H81" t="s">
        <v>2</v>
      </c>
      <c r="I81">
        <f t="shared" si="10"/>
        <v>1</v>
      </c>
      <c r="J81">
        <f t="shared" si="11"/>
        <v>0</v>
      </c>
      <c r="K81" t="str">
        <f t="shared" si="12"/>
        <v>Home</v>
      </c>
      <c r="L81" t="str">
        <f t="shared" si="13"/>
        <v>Win</v>
      </c>
      <c r="M81">
        <f t="shared" si="14"/>
        <v>0</v>
      </c>
      <c r="N81">
        <f t="shared" si="15"/>
        <v>2</v>
      </c>
    </row>
    <row r="82" spans="1:14" x14ac:dyDescent="0.3">
      <c r="A82" t="s">
        <v>89</v>
      </c>
      <c r="B82" t="s">
        <v>369</v>
      </c>
      <c r="C82" t="s">
        <v>2</v>
      </c>
      <c r="D82">
        <v>1</v>
      </c>
      <c r="E82">
        <v>0</v>
      </c>
      <c r="F82" t="s">
        <v>23</v>
      </c>
      <c r="G82" t="s">
        <v>4</v>
      </c>
      <c r="H82" t="s">
        <v>2</v>
      </c>
      <c r="I82">
        <f t="shared" si="10"/>
        <v>1</v>
      </c>
      <c r="J82">
        <f t="shared" si="11"/>
        <v>0</v>
      </c>
      <c r="K82" t="str">
        <f t="shared" si="12"/>
        <v>Home</v>
      </c>
      <c r="L82" t="str">
        <f t="shared" si="13"/>
        <v>Win</v>
      </c>
      <c r="M82">
        <f t="shared" si="14"/>
        <v>0</v>
      </c>
      <c r="N82">
        <f t="shared" si="15"/>
        <v>2</v>
      </c>
    </row>
    <row r="83" spans="1:14" x14ac:dyDescent="0.3">
      <c r="A83" t="s">
        <v>90</v>
      </c>
      <c r="B83" t="s">
        <v>369</v>
      </c>
      <c r="C83" t="s">
        <v>2</v>
      </c>
      <c r="D83">
        <v>4</v>
      </c>
      <c r="E83">
        <v>3</v>
      </c>
      <c r="F83" t="s">
        <v>16</v>
      </c>
      <c r="G83" t="s">
        <v>4</v>
      </c>
      <c r="H83" t="s">
        <v>2</v>
      </c>
      <c r="I83">
        <f t="shared" si="10"/>
        <v>4</v>
      </c>
      <c r="J83">
        <f t="shared" si="11"/>
        <v>3</v>
      </c>
      <c r="K83" t="str">
        <f t="shared" si="12"/>
        <v>Home</v>
      </c>
      <c r="L83" t="str">
        <f t="shared" si="13"/>
        <v>Win</v>
      </c>
      <c r="M83">
        <f t="shared" si="14"/>
        <v>0</v>
      </c>
      <c r="N83">
        <f t="shared" si="15"/>
        <v>2</v>
      </c>
    </row>
    <row r="84" spans="1:14" x14ac:dyDescent="0.3">
      <c r="A84" t="s">
        <v>91</v>
      </c>
      <c r="B84" t="s">
        <v>369</v>
      </c>
      <c r="C84" t="s">
        <v>21</v>
      </c>
      <c r="D84">
        <v>1</v>
      </c>
      <c r="E84">
        <v>2</v>
      </c>
      <c r="F84" t="s">
        <v>2</v>
      </c>
      <c r="G84" t="s">
        <v>61</v>
      </c>
      <c r="H84" t="s">
        <v>14</v>
      </c>
      <c r="I84">
        <f t="shared" si="10"/>
        <v>2</v>
      </c>
      <c r="J84">
        <f t="shared" si="11"/>
        <v>1</v>
      </c>
      <c r="K84" t="str">
        <f t="shared" si="12"/>
        <v>Away</v>
      </c>
      <c r="L84" t="str">
        <f t="shared" si="13"/>
        <v>Win</v>
      </c>
      <c r="M84">
        <f t="shared" si="14"/>
        <v>1</v>
      </c>
      <c r="N84">
        <f t="shared" si="15"/>
        <v>2</v>
      </c>
    </row>
    <row r="85" spans="1:14" x14ac:dyDescent="0.3">
      <c r="A85" t="s">
        <v>92</v>
      </c>
      <c r="B85" t="s">
        <v>369</v>
      </c>
      <c r="C85" t="s">
        <v>2</v>
      </c>
      <c r="D85">
        <v>3</v>
      </c>
      <c r="E85">
        <v>2</v>
      </c>
      <c r="F85" t="s">
        <v>52</v>
      </c>
      <c r="G85" t="s">
        <v>4</v>
      </c>
      <c r="H85" t="s">
        <v>2</v>
      </c>
      <c r="I85">
        <f t="shared" si="10"/>
        <v>3</v>
      </c>
      <c r="J85">
        <f t="shared" si="11"/>
        <v>2</v>
      </c>
      <c r="K85" t="str">
        <f t="shared" si="12"/>
        <v>Home</v>
      </c>
      <c r="L85" t="str">
        <f t="shared" si="13"/>
        <v>Win</v>
      </c>
      <c r="M85">
        <f t="shared" si="14"/>
        <v>0</v>
      </c>
      <c r="N85">
        <f t="shared" si="15"/>
        <v>2</v>
      </c>
    </row>
    <row r="86" spans="1:14" x14ac:dyDescent="0.3">
      <c r="A86" t="s">
        <v>93</v>
      </c>
      <c r="B86" t="s">
        <v>369</v>
      </c>
      <c r="C86" t="s">
        <v>94</v>
      </c>
      <c r="D86">
        <v>1</v>
      </c>
      <c r="E86">
        <v>6</v>
      </c>
      <c r="F86" t="s">
        <v>2</v>
      </c>
      <c r="G86" t="s">
        <v>95</v>
      </c>
      <c r="H86" t="s">
        <v>94</v>
      </c>
      <c r="I86">
        <f t="shared" si="10"/>
        <v>6</v>
      </c>
      <c r="J86">
        <f t="shared" si="11"/>
        <v>1</v>
      </c>
      <c r="K86" t="str">
        <f t="shared" si="12"/>
        <v>Away</v>
      </c>
      <c r="L86" t="str">
        <f t="shared" si="13"/>
        <v>Win</v>
      </c>
      <c r="M86">
        <f t="shared" si="14"/>
        <v>1</v>
      </c>
      <c r="N86">
        <f t="shared" si="15"/>
        <v>2</v>
      </c>
    </row>
    <row r="87" spans="1:14" x14ac:dyDescent="0.3">
      <c r="A87" t="s">
        <v>96</v>
      </c>
      <c r="B87" t="s">
        <v>369</v>
      </c>
      <c r="C87" t="s">
        <v>2</v>
      </c>
      <c r="D87">
        <v>2</v>
      </c>
      <c r="E87">
        <v>2</v>
      </c>
      <c r="F87" t="s">
        <v>10</v>
      </c>
      <c r="G87" t="s">
        <v>4</v>
      </c>
      <c r="H87" t="s">
        <v>2</v>
      </c>
      <c r="I87">
        <f t="shared" si="10"/>
        <v>2</v>
      </c>
      <c r="J87">
        <f t="shared" si="11"/>
        <v>2</v>
      </c>
      <c r="K87" t="str">
        <f t="shared" si="12"/>
        <v>Home</v>
      </c>
      <c r="L87" t="str">
        <f t="shared" si="13"/>
        <v>Draw</v>
      </c>
      <c r="M87">
        <f t="shared" si="14"/>
        <v>0</v>
      </c>
      <c r="N87">
        <f t="shared" si="15"/>
        <v>1</v>
      </c>
    </row>
    <row r="88" spans="1:14" x14ac:dyDescent="0.3">
      <c r="A88" t="s">
        <v>97</v>
      </c>
      <c r="B88" t="s">
        <v>369</v>
      </c>
      <c r="C88" t="s">
        <v>12</v>
      </c>
      <c r="D88">
        <v>0</v>
      </c>
      <c r="E88">
        <v>0</v>
      </c>
      <c r="F88" t="s">
        <v>2</v>
      </c>
      <c r="G88" t="s">
        <v>13</v>
      </c>
      <c r="H88" t="s">
        <v>14</v>
      </c>
      <c r="I88">
        <f t="shared" si="10"/>
        <v>0</v>
      </c>
      <c r="J88">
        <f t="shared" si="11"/>
        <v>0</v>
      </c>
      <c r="K88" t="str">
        <f t="shared" si="12"/>
        <v>Away</v>
      </c>
      <c r="L88" t="str">
        <f t="shared" si="13"/>
        <v>Draw</v>
      </c>
      <c r="M88">
        <f t="shared" si="14"/>
        <v>1</v>
      </c>
      <c r="N88">
        <f t="shared" si="15"/>
        <v>1</v>
      </c>
    </row>
    <row r="89" spans="1:14" x14ac:dyDescent="0.3">
      <c r="A89" t="s">
        <v>98</v>
      </c>
      <c r="B89" t="s">
        <v>369</v>
      </c>
      <c r="C89" t="s">
        <v>32</v>
      </c>
      <c r="D89">
        <v>4</v>
      </c>
      <c r="E89">
        <v>1</v>
      </c>
      <c r="F89" t="s">
        <v>2</v>
      </c>
      <c r="G89" t="s">
        <v>33</v>
      </c>
      <c r="H89" t="s">
        <v>34</v>
      </c>
      <c r="I89">
        <f t="shared" si="10"/>
        <v>1</v>
      </c>
      <c r="J89">
        <f t="shared" si="11"/>
        <v>4</v>
      </c>
      <c r="K89" t="str">
        <f t="shared" si="12"/>
        <v>Away</v>
      </c>
      <c r="L89" t="str">
        <f t="shared" si="13"/>
        <v>Loss</v>
      </c>
      <c r="M89">
        <f t="shared" si="14"/>
        <v>1</v>
      </c>
      <c r="N89">
        <f t="shared" si="15"/>
        <v>0</v>
      </c>
    </row>
    <row r="90" spans="1:14" x14ac:dyDescent="0.3">
      <c r="A90" t="s">
        <v>99</v>
      </c>
      <c r="B90" t="s">
        <v>369</v>
      </c>
      <c r="C90" t="s">
        <v>44</v>
      </c>
      <c r="D90">
        <v>1</v>
      </c>
      <c r="E90">
        <v>0</v>
      </c>
      <c r="F90" t="s">
        <v>2</v>
      </c>
      <c r="G90" t="s">
        <v>45</v>
      </c>
      <c r="H90" t="s">
        <v>44</v>
      </c>
      <c r="I90">
        <f t="shared" si="10"/>
        <v>0</v>
      </c>
      <c r="J90">
        <f t="shared" si="11"/>
        <v>1</v>
      </c>
      <c r="K90" t="str">
        <f t="shared" si="12"/>
        <v>Away</v>
      </c>
      <c r="L90" t="str">
        <f t="shared" si="13"/>
        <v>Loss</v>
      </c>
      <c r="M90">
        <f t="shared" si="14"/>
        <v>1</v>
      </c>
      <c r="N90">
        <f t="shared" si="15"/>
        <v>0</v>
      </c>
    </row>
    <row r="91" spans="1:14" x14ac:dyDescent="0.3">
      <c r="A91" t="s">
        <v>100</v>
      </c>
      <c r="B91" t="s">
        <v>369</v>
      </c>
      <c r="C91" t="s">
        <v>2</v>
      </c>
      <c r="D91">
        <v>7</v>
      </c>
      <c r="E91">
        <v>0</v>
      </c>
      <c r="F91" t="s">
        <v>56</v>
      </c>
      <c r="G91" t="s">
        <v>4</v>
      </c>
      <c r="H91" t="s">
        <v>2</v>
      </c>
      <c r="I91">
        <f t="shared" si="10"/>
        <v>7</v>
      </c>
      <c r="J91">
        <f t="shared" si="11"/>
        <v>0</v>
      </c>
      <c r="K91" t="str">
        <f t="shared" si="12"/>
        <v>Home</v>
      </c>
      <c r="L91" t="str">
        <f t="shared" si="13"/>
        <v>Win</v>
      </c>
      <c r="M91">
        <f t="shared" si="14"/>
        <v>0</v>
      </c>
      <c r="N91">
        <f t="shared" si="15"/>
        <v>2</v>
      </c>
    </row>
    <row r="92" spans="1:14" x14ac:dyDescent="0.3">
      <c r="A92" t="s">
        <v>101</v>
      </c>
      <c r="B92" t="s">
        <v>369</v>
      </c>
      <c r="C92" t="s">
        <v>2</v>
      </c>
      <c r="D92">
        <v>2</v>
      </c>
      <c r="E92">
        <v>0</v>
      </c>
      <c r="F92" t="s">
        <v>40</v>
      </c>
      <c r="G92" t="s">
        <v>4</v>
      </c>
      <c r="H92" t="s">
        <v>2</v>
      </c>
      <c r="I92">
        <f t="shared" si="10"/>
        <v>2</v>
      </c>
      <c r="J92">
        <f t="shared" si="11"/>
        <v>0</v>
      </c>
      <c r="K92" t="str">
        <f t="shared" si="12"/>
        <v>Home</v>
      </c>
      <c r="L92" t="str">
        <f t="shared" si="13"/>
        <v>Win</v>
      </c>
      <c r="M92">
        <f t="shared" si="14"/>
        <v>0</v>
      </c>
      <c r="N92">
        <f t="shared" si="15"/>
        <v>2</v>
      </c>
    </row>
    <row r="93" spans="1:14" x14ac:dyDescent="0.3">
      <c r="A93" t="s">
        <v>102</v>
      </c>
      <c r="B93" t="s">
        <v>369</v>
      </c>
      <c r="C93" t="s">
        <v>3</v>
      </c>
      <c r="D93">
        <v>0</v>
      </c>
      <c r="E93">
        <v>0</v>
      </c>
      <c r="F93" t="s">
        <v>2</v>
      </c>
      <c r="G93" t="s">
        <v>103</v>
      </c>
      <c r="H93" t="s">
        <v>14</v>
      </c>
      <c r="I93">
        <f t="shared" si="10"/>
        <v>0</v>
      </c>
      <c r="J93">
        <f t="shared" si="11"/>
        <v>0</v>
      </c>
      <c r="K93" t="str">
        <f t="shared" si="12"/>
        <v>Away</v>
      </c>
      <c r="L93" t="str">
        <f t="shared" si="13"/>
        <v>Draw</v>
      </c>
      <c r="M93">
        <f t="shared" si="14"/>
        <v>1</v>
      </c>
      <c r="N93">
        <f t="shared" si="15"/>
        <v>1</v>
      </c>
    </row>
    <row r="94" spans="1:14" x14ac:dyDescent="0.3">
      <c r="A94" t="s">
        <v>104</v>
      </c>
      <c r="B94" t="s">
        <v>369</v>
      </c>
      <c r="C94" t="s">
        <v>30</v>
      </c>
      <c r="D94">
        <v>0</v>
      </c>
      <c r="E94">
        <v>2</v>
      </c>
      <c r="F94" t="s">
        <v>2</v>
      </c>
      <c r="G94" t="s">
        <v>105</v>
      </c>
      <c r="H94" t="s">
        <v>30</v>
      </c>
      <c r="I94">
        <f t="shared" si="10"/>
        <v>2</v>
      </c>
      <c r="J94">
        <f t="shared" si="11"/>
        <v>0</v>
      </c>
      <c r="K94" t="str">
        <f t="shared" si="12"/>
        <v>Away</v>
      </c>
      <c r="L94" t="str">
        <f t="shared" si="13"/>
        <v>Win</v>
      </c>
      <c r="M94">
        <f t="shared" si="14"/>
        <v>1</v>
      </c>
      <c r="N94">
        <f t="shared" si="15"/>
        <v>2</v>
      </c>
    </row>
    <row r="95" spans="1:14" x14ac:dyDescent="0.3">
      <c r="A95" t="s">
        <v>106</v>
      </c>
      <c r="B95" t="s">
        <v>369</v>
      </c>
      <c r="C95" t="s">
        <v>2</v>
      </c>
      <c r="D95">
        <v>2</v>
      </c>
      <c r="E95">
        <v>0</v>
      </c>
      <c r="F95" t="s">
        <v>26</v>
      </c>
      <c r="G95" t="s">
        <v>4</v>
      </c>
      <c r="H95" t="s">
        <v>2</v>
      </c>
      <c r="I95">
        <f t="shared" si="10"/>
        <v>2</v>
      </c>
      <c r="J95">
        <f t="shared" si="11"/>
        <v>0</v>
      </c>
      <c r="K95" t="str">
        <f t="shared" si="12"/>
        <v>Home</v>
      </c>
      <c r="L95" t="str">
        <f t="shared" si="13"/>
        <v>Win</v>
      </c>
      <c r="M95">
        <f t="shared" si="14"/>
        <v>0</v>
      </c>
      <c r="N95">
        <f t="shared" si="15"/>
        <v>2</v>
      </c>
    </row>
    <row r="96" spans="1:14" x14ac:dyDescent="0.3">
      <c r="A96" t="s">
        <v>107</v>
      </c>
      <c r="B96" t="s">
        <v>369</v>
      </c>
      <c r="C96" t="s">
        <v>40</v>
      </c>
      <c r="D96">
        <v>3</v>
      </c>
      <c r="E96">
        <v>0</v>
      </c>
      <c r="F96" t="s">
        <v>2</v>
      </c>
      <c r="G96" t="s">
        <v>108</v>
      </c>
      <c r="H96" t="s">
        <v>109</v>
      </c>
      <c r="I96">
        <f t="shared" si="10"/>
        <v>0</v>
      </c>
      <c r="J96">
        <f t="shared" si="11"/>
        <v>3</v>
      </c>
      <c r="K96" t="str">
        <f t="shared" si="12"/>
        <v>Away</v>
      </c>
      <c r="L96" t="str">
        <f t="shared" si="13"/>
        <v>Loss</v>
      </c>
      <c r="M96">
        <f t="shared" si="14"/>
        <v>1</v>
      </c>
      <c r="N96">
        <f t="shared" si="15"/>
        <v>0</v>
      </c>
    </row>
    <row r="97" spans="1:14" x14ac:dyDescent="0.3">
      <c r="A97" t="s">
        <v>110</v>
      </c>
      <c r="B97" t="s">
        <v>369</v>
      </c>
      <c r="C97" t="s">
        <v>2</v>
      </c>
      <c r="D97">
        <v>0</v>
      </c>
      <c r="E97">
        <v>0</v>
      </c>
      <c r="F97" t="s">
        <v>12</v>
      </c>
      <c r="G97" t="s">
        <v>4</v>
      </c>
      <c r="H97" t="s">
        <v>2</v>
      </c>
      <c r="I97">
        <f t="shared" si="10"/>
        <v>0</v>
      </c>
      <c r="J97">
        <f t="shared" si="11"/>
        <v>0</v>
      </c>
      <c r="K97" t="str">
        <f t="shared" si="12"/>
        <v>Home</v>
      </c>
      <c r="L97" t="str">
        <f t="shared" si="13"/>
        <v>Draw</v>
      </c>
      <c r="M97">
        <f t="shared" si="14"/>
        <v>0</v>
      </c>
      <c r="N97">
        <f t="shared" si="15"/>
        <v>1</v>
      </c>
    </row>
    <row r="98" spans="1:14" x14ac:dyDescent="0.3">
      <c r="A98" t="s">
        <v>254</v>
      </c>
      <c r="B98" t="s">
        <v>369</v>
      </c>
      <c r="C98" t="s">
        <v>6</v>
      </c>
      <c r="D98">
        <v>3</v>
      </c>
      <c r="E98">
        <v>0</v>
      </c>
      <c r="F98" t="s">
        <v>2</v>
      </c>
      <c r="G98" t="s">
        <v>7</v>
      </c>
      <c r="H98" t="s">
        <v>8</v>
      </c>
      <c r="I98">
        <f t="shared" ref="I98:I129" si="16">IF(K98="Home", D98, E98)</f>
        <v>0</v>
      </c>
      <c r="J98">
        <f t="shared" ref="J98:J129" si="17">IF(K98="Home", E98, D98)</f>
        <v>3</v>
      </c>
      <c r="K98" t="str">
        <f t="shared" ref="K98:K129" si="18">IF(ISNUMBER(SEARCH("Liverpool", TRIM(C98))), "Home", "Away")</f>
        <v>Away</v>
      </c>
      <c r="L98" t="str">
        <f t="shared" ref="L98:L129" si="19">IF(I98 &gt; J98, "Win", IF(I98 &lt; J98, "Loss", "Draw"))</f>
        <v>Loss</v>
      </c>
      <c r="M98">
        <f t="shared" si="14"/>
        <v>1</v>
      </c>
      <c r="N98">
        <f t="shared" si="15"/>
        <v>0</v>
      </c>
    </row>
    <row r="99" spans="1:14" x14ac:dyDescent="0.3">
      <c r="A99" t="s">
        <v>351</v>
      </c>
      <c r="B99" t="s">
        <v>369</v>
      </c>
      <c r="C99" t="s">
        <v>49</v>
      </c>
      <c r="D99">
        <v>3</v>
      </c>
      <c r="E99">
        <v>1</v>
      </c>
      <c r="F99" t="s">
        <v>2</v>
      </c>
      <c r="G99" t="s">
        <v>50</v>
      </c>
      <c r="H99" t="s">
        <v>49</v>
      </c>
      <c r="I99">
        <f t="shared" si="16"/>
        <v>1</v>
      </c>
      <c r="J99">
        <f t="shared" si="17"/>
        <v>3</v>
      </c>
      <c r="K99" t="str">
        <f t="shared" si="18"/>
        <v>Away</v>
      </c>
      <c r="L99" t="str">
        <f t="shared" si="19"/>
        <v>Loss</v>
      </c>
      <c r="M99">
        <f t="shared" si="14"/>
        <v>1</v>
      </c>
      <c r="N99">
        <f t="shared" si="15"/>
        <v>0</v>
      </c>
    </row>
    <row r="100" spans="1:14" x14ac:dyDescent="0.3">
      <c r="A100" t="s">
        <v>256</v>
      </c>
      <c r="B100" t="s">
        <v>369</v>
      </c>
      <c r="C100" t="s">
        <v>2</v>
      </c>
      <c r="D100">
        <v>2</v>
      </c>
      <c r="E100">
        <v>1</v>
      </c>
      <c r="F100" t="s">
        <v>18</v>
      </c>
      <c r="G100" t="s">
        <v>4</v>
      </c>
      <c r="H100" t="s">
        <v>2</v>
      </c>
      <c r="I100">
        <f t="shared" si="16"/>
        <v>2</v>
      </c>
      <c r="J100">
        <f t="shared" si="17"/>
        <v>1</v>
      </c>
      <c r="K100" t="str">
        <f t="shared" si="18"/>
        <v>Home</v>
      </c>
      <c r="L100" t="str">
        <f t="shared" si="19"/>
        <v>Win</v>
      </c>
      <c r="M100">
        <f t="shared" si="14"/>
        <v>0</v>
      </c>
      <c r="N100">
        <f t="shared" si="15"/>
        <v>2</v>
      </c>
    </row>
    <row r="101" spans="1:14" x14ac:dyDescent="0.3">
      <c r="A101" t="s">
        <v>352</v>
      </c>
      <c r="B101" t="s">
        <v>369</v>
      </c>
      <c r="C101" t="s">
        <v>36</v>
      </c>
      <c r="D101">
        <v>1</v>
      </c>
      <c r="E101">
        <v>3</v>
      </c>
      <c r="F101" t="s">
        <v>2</v>
      </c>
      <c r="G101" t="s">
        <v>37</v>
      </c>
      <c r="H101" t="s">
        <v>38</v>
      </c>
      <c r="I101">
        <f t="shared" si="16"/>
        <v>3</v>
      </c>
      <c r="J101">
        <f t="shared" si="17"/>
        <v>1</v>
      </c>
      <c r="K101" t="str">
        <f t="shared" si="18"/>
        <v>Away</v>
      </c>
      <c r="L101" t="str">
        <f t="shared" si="19"/>
        <v>Win</v>
      </c>
      <c r="M101">
        <f t="shared" si="14"/>
        <v>1</v>
      </c>
      <c r="N101">
        <f t="shared" si="15"/>
        <v>2</v>
      </c>
    </row>
    <row r="102" spans="1:14" x14ac:dyDescent="0.3">
      <c r="A102" t="s">
        <v>258</v>
      </c>
      <c r="B102" t="s">
        <v>369</v>
      </c>
      <c r="C102" t="s">
        <v>2</v>
      </c>
      <c r="D102">
        <v>3</v>
      </c>
      <c r="E102">
        <v>1</v>
      </c>
      <c r="F102" t="s">
        <v>28</v>
      </c>
      <c r="G102" t="s">
        <v>4</v>
      </c>
      <c r="H102" t="s">
        <v>2</v>
      </c>
      <c r="I102">
        <f t="shared" si="16"/>
        <v>3</v>
      </c>
      <c r="J102">
        <f t="shared" si="17"/>
        <v>1</v>
      </c>
      <c r="K102" t="str">
        <f t="shared" si="18"/>
        <v>Home</v>
      </c>
      <c r="L102" t="str">
        <f t="shared" si="19"/>
        <v>Win</v>
      </c>
      <c r="M102">
        <f t="shared" si="14"/>
        <v>0</v>
      </c>
      <c r="N102">
        <f t="shared" si="15"/>
        <v>2</v>
      </c>
    </row>
    <row r="103" spans="1:14" x14ac:dyDescent="0.3">
      <c r="A103" t="s">
        <v>353</v>
      </c>
      <c r="B103" t="s">
        <v>369</v>
      </c>
      <c r="C103" t="s">
        <v>16</v>
      </c>
      <c r="D103">
        <v>1</v>
      </c>
      <c r="E103">
        <v>2</v>
      </c>
      <c r="F103" t="s">
        <v>2</v>
      </c>
      <c r="G103" t="s">
        <v>157</v>
      </c>
      <c r="H103" t="s">
        <v>14</v>
      </c>
      <c r="I103">
        <f t="shared" si="16"/>
        <v>2</v>
      </c>
      <c r="J103">
        <f t="shared" si="17"/>
        <v>1</v>
      </c>
      <c r="K103" t="str">
        <f t="shared" si="18"/>
        <v>Away</v>
      </c>
      <c r="L103" t="str">
        <f t="shared" si="19"/>
        <v>Win</v>
      </c>
      <c r="M103">
        <f t="shared" si="14"/>
        <v>1</v>
      </c>
      <c r="N103">
        <f t="shared" si="15"/>
        <v>2</v>
      </c>
    </row>
    <row r="104" spans="1:14" x14ac:dyDescent="0.3">
      <c r="A104" t="s">
        <v>354</v>
      </c>
      <c r="B104" t="s">
        <v>369</v>
      </c>
      <c r="C104" t="s">
        <v>2</v>
      </c>
      <c r="D104">
        <v>1</v>
      </c>
      <c r="E104">
        <v>2</v>
      </c>
      <c r="F104" t="s">
        <v>94</v>
      </c>
      <c r="G104" t="s">
        <v>4</v>
      </c>
      <c r="H104" t="s">
        <v>2</v>
      </c>
      <c r="I104">
        <f t="shared" si="16"/>
        <v>1</v>
      </c>
      <c r="J104">
        <f t="shared" si="17"/>
        <v>2</v>
      </c>
      <c r="K104" t="str">
        <f t="shared" si="18"/>
        <v>Home</v>
      </c>
      <c r="L104" t="str">
        <f t="shared" si="19"/>
        <v>Loss</v>
      </c>
      <c r="M104">
        <f t="shared" si="14"/>
        <v>0</v>
      </c>
      <c r="N104">
        <f t="shared" si="15"/>
        <v>0</v>
      </c>
    </row>
    <row r="105" spans="1:14" x14ac:dyDescent="0.3">
      <c r="A105" t="s">
        <v>261</v>
      </c>
      <c r="B105" t="s">
        <v>369</v>
      </c>
      <c r="C105" t="s">
        <v>52</v>
      </c>
      <c r="D105">
        <v>1</v>
      </c>
      <c r="E105">
        <v>0</v>
      </c>
      <c r="F105" t="s">
        <v>2</v>
      </c>
      <c r="G105" t="s">
        <v>53</v>
      </c>
      <c r="H105" t="s">
        <v>54</v>
      </c>
      <c r="I105">
        <f t="shared" si="16"/>
        <v>0</v>
      </c>
      <c r="J105">
        <f t="shared" si="17"/>
        <v>1</v>
      </c>
      <c r="K105" t="str">
        <f t="shared" si="18"/>
        <v>Away</v>
      </c>
      <c r="L105" t="str">
        <f t="shared" si="19"/>
        <v>Loss</v>
      </c>
      <c r="M105">
        <f t="shared" si="14"/>
        <v>1</v>
      </c>
      <c r="N105">
        <f t="shared" si="15"/>
        <v>0</v>
      </c>
    </row>
    <row r="106" spans="1:14" x14ac:dyDescent="0.3">
      <c r="A106" t="s">
        <v>355</v>
      </c>
      <c r="B106" t="s">
        <v>369</v>
      </c>
      <c r="C106" t="s">
        <v>2</v>
      </c>
      <c r="D106">
        <v>1</v>
      </c>
      <c r="E106">
        <v>0</v>
      </c>
      <c r="F106" t="s">
        <v>21</v>
      </c>
      <c r="G106" t="s">
        <v>4</v>
      </c>
      <c r="H106" t="s">
        <v>2</v>
      </c>
      <c r="I106">
        <f t="shared" si="16"/>
        <v>1</v>
      </c>
      <c r="J106">
        <f t="shared" si="17"/>
        <v>0</v>
      </c>
      <c r="K106" t="str">
        <f t="shared" si="18"/>
        <v>Home</v>
      </c>
      <c r="L106" t="str">
        <f t="shared" si="19"/>
        <v>Win</v>
      </c>
      <c r="M106">
        <f t="shared" si="14"/>
        <v>0</v>
      </c>
      <c r="N106">
        <f t="shared" si="15"/>
        <v>2</v>
      </c>
    </row>
    <row r="107" spans="1:14" x14ac:dyDescent="0.3">
      <c r="A107" t="s">
        <v>262</v>
      </c>
      <c r="B107" t="s">
        <v>369</v>
      </c>
      <c r="C107" t="s">
        <v>2</v>
      </c>
      <c r="D107">
        <v>1</v>
      </c>
      <c r="E107">
        <v>0</v>
      </c>
      <c r="F107" t="s">
        <v>32</v>
      </c>
      <c r="G107" t="s">
        <v>4</v>
      </c>
      <c r="H107" t="s">
        <v>2</v>
      </c>
      <c r="I107">
        <f t="shared" si="16"/>
        <v>1</v>
      </c>
      <c r="J107">
        <f t="shared" si="17"/>
        <v>0</v>
      </c>
      <c r="K107" t="str">
        <f t="shared" si="18"/>
        <v>Home</v>
      </c>
      <c r="L107" t="str">
        <f t="shared" si="19"/>
        <v>Win</v>
      </c>
      <c r="M107">
        <f t="shared" si="14"/>
        <v>0</v>
      </c>
      <c r="N107">
        <f t="shared" si="15"/>
        <v>2</v>
      </c>
    </row>
    <row r="108" spans="1:14" x14ac:dyDescent="0.3">
      <c r="A108" t="s">
        <v>356</v>
      </c>
      <c r="B108" t="s">
        <v>369</v>
      </c>
      <c r="C108" t="s">
        <v>10</v>
      </c>
      <c r="D108">
        <v>3</v>
      </c>
      <c r="E108">
        <v>2</v>
      </c>
      <c r="F108" t="s">
        <v>2</v>
      </c>
      <c r="G108" t="s">
        <v>78</v>
      </c>
      <c r="H108" t="s">
        <v>14</v>
      </c>
      <c r="I108">
        <f t="shared" si="16"/>
        <v>2</v>
      </c>
      <c r="J108">
        <f t="shared" si="17"/>
        <v>3</v>
      </c>
      <c r="K108" t="str">
        <f t="shared" si="18"/>
        <v>Away</v>
      </c>
      <c r="L108" t="str">
        <f t="shared" si="19"/>
        <v>Loss</v>
      </c>
      <c r="M108">
        <f t="shared" si="14"/>
        <v>1</v>
      </c>
      <c r="N108">
        <f t="shared" si="15"/>
        <v>0</v>
      </c>
    </row>
    <row r="109" spans="1:14" x14ac:dyDescent="0.3">
      <c r="A109" t="s">
        <v>357</v>
      </c>
      <c r="B109" t="s">
        <v>369</v>
      </c>
      <c r="C109" t="s">
        <v>2</v>
      </c>
      <c r="D109">
        <v>3</v>
      </c>
      <c r="E109">
        <v>3</v>
      </c>
      <c r="F109" t="s">
        <v>6</v>
      </c>
      <c r="G109" t="s">
        <v>4</v>
      </c>
      <c r="H109" t="s">
        <v>2</v>
      </c>
      <c r="I109">
        <f t="shared" si="16"/>
        <v>3</v>
      </c>
      <c r="J109">
        <f t="shared" si="17"/>
        <v>3</v>
      </c>
      <c r="K109" t="str">
        <f t="shared" si="18"/>
        <v>Home</v>
      </c>
      <c r="L109" t="str">
        <f t="shared" si="19"/>
        <v>Draw</v>
      </c>
      <c r="M109">
        <f t="shared" si="14"/>
        <v>0</v>
      </c>
      <c r="N109">
        <f t="shared" si="15"/>
        <v>1</v>
      </c>
    </row>
    <row r="110" spans="1:14" x14ac:dyDescent="0.3">
      <c r="A110" t="s">
        <v>266</v>
      </c>
      <c r="B110" t="s">
        <v>369</v>
      </c>
      <c r="C110" t="s">
        <v>26</v>
      </c>
      <c r="D110">
        <v>0</v>
      </c>
      <c r="E110">
        <v>0</v>
      </c>
      <c r="F110" t="s">
        <v>2</v>
      </c>
      <c r="G110" t="s">
        <v>42</v>
      </c>
      <c r="H110" t="s">
        <v>2</v>
      </c>
      <c r="I110">
        <f t="shared" si="16"/>
        <v>0</v>
      </c>
      <c r="J110">
        <f t="shared" si="17"/>
        <v>0</v>
      </c>
      <c r="K110" t="str">
        <f t="shared" si="18"/>
        <v>Away</v>
      </c>
      <c r="L110" t="str">
        <f t="shared" si="19"/>
        <v>Draw</v>
      </c>
      <c r="M110">
        <f t="shared" si="14"/>
        <v>1</v>
      </c>
      <c r="N110">
        <f t="shared" si="15"/>
        <v>1</v>
      </c>
    </row>
    <row r="111" spans="1:14" x14ac:dyDescent="0.3">
      <c r="A111" t="s">
        <v>267</v>
      </c>
      <c r="B111" t="s">
        <v>369</v>
      </c>
      <c r="C111" t="s">
        <v>2</v>
      </c>
      <c r="D111">
        <v>2</v>
      </c>
      <c r="E111">
        <v>1</v>
      </c>
      <c r="F111" t="s">
        <v>30</v>
      </c>
      <c r="G111" t="s">
        <v>4</v>
      </c>
      <c r="H111" t="s">
        <v>2</v>
      </c>
      <c r="I111">
        <f t="shared" si="16"/>
        <v>2</v>
      </c>
      <c r="J111">
        <f t="shared" si="17"/>
        <v>1</v>
      </c>
      <c r="K111" t="str">
        <f t="shared" si="18"/>
        <v>Home</v>
      </c>
      <c r="L111" t="str">
        <f t="shared" si="19"/>
        <v>Win</v>
      </c>
      <c r="M111">
        <f t="shared" si="14"/>
        <v>0</v>
      </c>
      <c r="N111">
        <f t="shared" si="15"/>
        <v>2</v>
      </c>
    </row>
    <row r="112" spans="1:14" x14ac:dyDescent="0.3">
      <c r="A112" t="s">
        <v>268</v>
      </c>
      <c r="B112" t="s">
        <v>369</v>
      </c>
      <c r="C112" t="s">
        <v>2</v>
      </c>
      <c r="D112">
        <v>9</v>
      </c>
      <c r="E112">
        <v>0</v>
      </c>
      <c r="F112" t="s">
        <v>44</v>
      </c>
      <c r="G112" t="s">
        <v>4</v>
      </c>
      <c r="H112" t="s">
        <v>2</v>
      </c>
      <c r="I112">
        <f t="shared" si="16"/>
        <v>9</v>
      </c>
      <c r="J112">
        <f t="shared" si="17"/>
        <v>0</v>
      </c>
      <c r="K112" t="str">
        <f t="shared" si="18"/>
        <v>Home</v>
      </c>
      <c r="L112" t="str">
        <f t="shared" si="19"/>
        <v>Win</v>
      </c>
      <c r="M112">
        <f t="shared" si="14"/>
        <v>0</v>
      </c>
      <c r="N112">
        <f t="shared" si="15"/>
        <v>2</v>
      </c>
    </row>
    <row r="113" spans="1:14" x14ac:dyDescent="0.3">
      <c r="A113" t="s">
        <v>358</v>
      </c>
      <c r="B113" t="s">
        <v>369</v>
      </c>
      <c r="C113" t="s">
        <v>56</v>
      </c>
      <c r="D113">
        <v>2</v>
      </c>
      <c r="E113">
        <v>1</v>
      </c>
      <c r="F113" t="s">
        <v>2</v>
      </c>
      <c r="G113" t="s">
        <v>66</v>
      </c>
      <c r="H113" t="s">
        <v>34</v>
      </c>
      <c r="I113">
        <f t="shared" si="16"/>
        <v>1</v>
      </c>
      <c r="J113">
        <f t="shared" si="17"/>
        <v>2</v>
      </c>
      <c r="K113" t="str">
        <f t="shared" si="18"/>
        <v>Away</v>
      </c>
      <c r="L113" t="str">
        <f t="shared" si="19"/>
        <v>Loss</v>
      </c>
      <c r="M113">
        <f t="shared" si="14"/>
        <v>1</v>
      </c>
      <c r="N113">
        <f t="shared" si="15"/>
        <v>0</v>
      </c>
    </row>
    <row r="114" spans="1:14" x14ac:dyDescent="0.3">
      <c r="A114" t="s">
        <v>359</v>
      </c>
      <c r="B114" t="s">
        <v>369</v>
      </c>
      <c r="C114" t="s">
        <v>2</v>
      </c>
      <c r="D114">
        <v>1</v>
      </c>
      <c r="E114">
        <v>1</v>
      </c>
      <c r="F114" t="s">
        <v>3</v>
      </c>
      <c r="G114" t="s">
        <v>4</v>
      </c>
      <c r="H114" t="s">
        <v>2</v>
      </c>
      <c r="I114">
        <f t="shared" si="16"/>
        <v>1</v>
      </c>
      <c r="J114">
        <f t="shared" si="17"/>
        <v>1</v>
      </c>
      <c r="K114" t="str">
        <f t="shared" si="18"/>
        <v>Home</v>
      </c>
      <c r="L114" t="str">
        <f t="shared" si="19"/>
        <v>Draw</v>
      </c>
      <c r="M114">
        <f t="shared" si="14"/>
        <v>0</v>
      </c>
      <c r="N114">
        <f t="shared" si="15"/>
        <v>1</v>
      </c>
    </row>
    <row r="115" spans="1:14" x14ac:dyDescent="0.3">
      <c r="A115" t="s">
        <v>360</v>
      </c>
      <c r="B115" t="s">
        <v>369</v>
      </c>
      <c r="C115" t="s">
        <v>23</v>
      </c>
      <c r="D115">
        <v>2</v>
      </c>
      <c r="E115">
        <v>2</v>
      </c>
      <c r="F115" t="s">
        <v>2</v>
      </c>
      <c r="G115" t="s">
        <v>24</v>
      </c>
      <c r="H115" t="s">
        <v>14</v>
      </c>
      <c r="I115">
        <f t="shared" si="16"/>
        <v>2</v>
      </c>
      <c r="J115">
        <f t="shared" si="17"/>
        <v>2</v>
      </c>
      <c r="K115" t="str">
        <f t="shared" si="18"/>
        <v>Away</v>
      </c>
      <c r="L115" t="str">
        <f t="shared" si="19"/>
        <v>Draw</v>
      </c>
      <c r="M115">
        <f t="shared" si="14"/>
        <v>1</v>
      </c>
      <c r="N115">
        <f t="shared" si="15"/>
        <v>1</v>
      </c>
    </row>
    <row r="116" spans="1:14" x14ac:dyDescent="0.3">
      <c r="A116" t="s">
        <v>111</v>
      </c>
      <c r="B116" t="s">
        <v>370</v>
      </c>
      <c r="C116" t="s">
        <v>2</v>
      </c>
      <c r="D116">
        <v>3</v>
      </c>
      <c r="E116">
        <v>1</v>
      </c>
      <c r="F116" t="s">
        <v>40</v>
      </c>
      <c r="G116" t="s">
        <v>4</v>
      </c>
      <c r="H116" t="s">
        <v>2</v>
      </c>
      <c r="I116">
        <f t="shared" si="16"/>
        <v>3</v>
      </c>
      <c r="J116">
        <f t="shared" si="17"/>
        <v>1</v>
      </c>
      <c r="K116" t="str">
        <f t="shared" si="18"/>
        <v>Home</v>
      </c>
      <c r="L116" t="str">
        <f t="shared" si="19"/>
        <v>Win</v>
      </c>
      <c r="M116">
        <f t="shared" si="14"/>
        <v>0</v>
      </c>
      <c r="N116">
        <f t="shared" si="15"/>
        <v>2</v>
      </c>
    </row>
    <row r="117" spans="1:14" x14ac:dyDescent="0.3">
      <c r="A117" t="s">
        <v>112</v>
      </c>
      <c r="B117" t="s">
        <v>370</v>
      </c>
      <c r="C117" t="s">
        <v>28</v>
      </c>
      <c r="D117">
        <v>1</v>
      </c>
      <c r="E117">
        <v>2</v>
      </c>
      <c r="F117" t="s">
        <v>2</v>
      </c>
      <c r="G117" t="s">
        <v>85</v>
      </c>
      <c r="H117" t="s">
        <v>28</v>
      </c>
      <c r="I117">
        <f t="shared" si="16"/>
        <v>2</v>
      </c>
      <c r="J117">
        <f t="shared" si="17"/>
        <v>1</v>
      </c>
      <c r="K117" t="str">
        <f t="shared" si="18"/>
        <v>Away</v>
      </c>
      <c r="L117" t="str">
        <f t="shared" si="19"/>
        <v>Win</v>
      </c>
      <c r="M117">
        <f t="shared" si="14"/>
        <v>1</v>
      </c>
      <c r="N117">
        <f t="shared" si="15"/>
        <v>2</v>
      </c>
    </row>
    <row r="118" spans="1:14" x14ac:dyDescent="0.3">
      <c r="A118" t="s">
        <v>113</v>
      </c>
      <c r="B118" t="s">
        <v>370</v>
      </c>
      <c r="C118" t="s">
        <v>36</v>
      </c>
      <c r="D118">
        <v>1</v>
      </c>
      <c r="E118">
        <v>2</v>
      </c>
      <c r="F118" t="s">
        <v>2</v>
      </c>
      <c r="G118" t="s">
        <v>37</v>
      </c>
      <c r="H118" t="s">
        <v>38</v>
      </c>
      <c r="I118">
        <f t="shared" si="16"/>
        <v>2</v>
      </c>
      <c r="J118">
        <f t="shared" si="17"/>
        <v>1</v>
      </c>
      <c r="K118" t="str">
        <f t="shared" si="18"/>
        <v>Away</v>
      </c>
      <c r="L118" t="str">
        <f t="shared" si="19"/>
        <v>Win</v>
      </c>
      <c r="M118">
        <f t="shared" si="14"/>
        <v>1</v>
      </c>
      <c r="N118">
        <f t="shared" si="15"/>
        <v>2</v>
      </c>
    </row>
    <row r="119" spans="1:14" x14ac:dyDescent="0.3">
      <c r="A119" t="s">
        <v>114</v>
      </c>
      <c r="B119" t="s">
        <v>370</v>
      </c>
      <c r="C119" t="s">
        <v>2</v>
      </c>
      <c r="D119">
        <v>1</v>
      </c>
      <c r="E119">
        <v>1</v>
      </c>
      <c r="F119" t="s">
        <v>16</v>
      </c>
      <c r="G119" t="s">
        <v>4</v>
      </c>
      <c r="H119" t="s">
        <v>2</v>
      </c>
      <c r="I119">
        <f t="shared" si="16"/>
        <v>1</v>
      </c>
      <c r="J119">
        <f t="shared" si="17"/>
        <v>1</v>
      </c>
      <c r="K119" t="str">
        <f t="shared" si="18"/>
        <v>Home</v>
      </c>
      <c r="L119" t="str">
        <f t="shared" si="19"/>
        <v>Draw</v>
      </c>
      <c r="M119">
        <f t="shared" si="14"/>
        <v>0</v>
      </c>
      <c r="N119">
        <f t="shared" si="15"/>
        <v>1</v>
      </c>
    </row>
    <row r="120" spans="1:14" x14ac:dyDescent="0.3">
      <c r="A120" t="s">
        <v>115</v>
      </c>
      <c r="B120" t="s">
        <v>370</v>
      </c>
      <c r="C120" t="s">
        <v>30</v>
      </c>
      <c r="D120">
        <v>0</v>
      </c>
      <c r="E120">
        <v>1</v>
      </c>
      <c r="F120" t="s">
        <v>2</v>
      </c>
      <c r="G120" t="s">
        <v>105</v>
      </c>
      <c r="H120" t="s">
        <v>30</v>
      </c>
      <c r="I120">
        <f t="shared" si="16"/>
        <v>1</v>
      </c>
      <c r="J120">
        <f t="shared" si="17"/>
        <v>0</v>
      </c>
      <c r="K120" t="str">
        <f t="shared" si="18"/>
        <v>Away</v>
      </c>
      <c r="L120" t="str">
        <f t="shared" si="19"/>
        <v>Win</v>
      </c>
      <c r="M120">
        <f t="shared" si="14"/>
        <v>1</v>
      </c>
      <c r="N120">
        <f t="shared" si="15"/>
        <v>2</v>
      </c>
    </row>
    <row r="121" spans="1:14" x14ac:dyDescent="0.3">
      <c r="A121" t="s">
        <v>116</v>
      </c>
      <c r="B121" t="s">
        <v>370</v>
      </c>
      <c r="C121" t="s">
        <v>2</v>
      </c>
      <c r="D121">
        <v>2</v>
      </c>
      <c r="E121">
        <v>0</v>
      </c>
      <c r="F121" t="s">
        <v>26</v>
      </c>
      <c r="G121" t="s">
        <v>4</v>
      </c>
      <c r="H121" t="s">
        <v>2</v>
      </c>
      <c r="I121">
        <f t="shared" si="16"/>
        <v>2</v>
      </c>
      <c r="J121">
        <f t="shared" si="17"/>
        <v>0</v>
      </c>
      <c r="K121" t="str">
        <f t="shared" si="18"/>
        <v>Home</v>
      </c>
      <c r="L121" t="str">
        <f t="shared" si="19"/>
        <v>Win</v>
      </c>
      <c r="M121">
        <f t="shared" si="14"/>
        <v>0</v>
      </c>
      <c r="N121">
        <f t="shared" si="15"/>
        <v>2</v>
      </c>
    </row>
    <row r="122" spans="1:14" x14ac:dyDescent="0.3">
      <c r="A122" t="s">
        <v>117</v>
      </c>
      <c r="B122" t="s">
        <v>370</v>
      </c>
      <c r="C122" t="s">
        <v>2</v>
      </c>
      <c r="D122">
        <v>4</v>
      </c>
      <c r="E122">
        <v>0</v>
      </c>
      <c r="F122" t="s">
        <v>56</v>
      </c>
      <c r="G122" t="s">
        <v>4</v>
      </c>
      <c r="H122" t="s">
        <v>2</v>
      </c>
      <c r="I122">
        <f t="shared" si="16"/>
        <v>4</v>
      </c>
      <c r="J122">
        <f t="shared" si="17"/>
        <v>0</v>
      </c>
      <c r="K122" t="str">
        <f t="shared" si="18"/>
        <v>Home</v>
      </c>
      <c r="L122" t="str">
        <f t="shared" si="19"/>
        <v>Win</v>
      </c>
      <c r="M122">
        <f t="shared" si="14"/>
        <v>0</v>
      </c>
      <c r="N122">
        <f t="shared" si="15"/>
        <v>2</v>
      </c>
    </row>
    <row r="123" spans="1:14" x14ac:dyDescent="0.3">
      <c r="A123" t="s">
        <v>118</v>
      </c>
      <c r="B123" t="s">
        <v>370</v>
      </c>
      <c r="C123" t="s">
        <v>32</v>
      </c>
      <c r="D123">
        <v>2</v>
      </c>
      <c r="E123">
        <v>2</v>
      </c>
      <c r="F123" t="s">
        <v>2</v>
      </c>
      <c r="G123" t="s">
        <v>33</v>
      </c>
      <c r="H123" t="s">
        <v>34</v>
      </c>
      <c r="I123">
        <f t="shared" si="16"/>
        <v>2</v>
      </c>
      <c r="J123">
        <f t="shared" si="17"/>
        <v>2</v>
      </c>
      <c r="K123" t="str">
        <f t="shared" si="18"/>
        <v>Away</v>
      </c>
      <c r="L123" t="str">
        <f t="shared" si="19"/>
        <v>Draw</v>
      </c>
      <c r="M123">
        <f t="shared" si="14"/>
        <v>1</v>
      </c>
      <c r="N123">
        <f t="shared" si="15"/>
        <v>1</v>
      </c>
    </row>
    <row r="124" spans="1:14" x14ac:dyDescent="0.3">
      <c r="A124" t="s">
        <v>119</v>
      </c>
      <c r="B124" t="s">
        <v>370</v>
      </c>
      <c r="C124" t="s">
        <v>2</v>
      </c>
      <c r="D124">
        <v>2</v>
      </c>
      <c r="E124">
        <v>0</v>
      </c>
      <c r="F124" t="s">
        <v>120</v>
      </c>
      <c r="G124" t="s">
        <v>4</v>
      </c>
      <c r="H124" t="s">
        <v>2</v>
      </c>
      <c r="I124">
        <f t="shared" si="16"/>
        <v>2</v>
      </c>
      <c r="J124">
        <f t="shared" si="17"/>
        <v>0</v>
      </c>
      <c r="K124" t="str">
        <f t="shared" si="18"/>
        <v>Home</v>
      </c>
      <c r="L124" t="str">
        <f t="shared" si="19"/>
        <v>Win</v>
      </c>
      <c r="M124">
        <f t="shared" si="14"/>
        <v>0</v>
      </c>
      <c r="N124">
        <f t="shared" si="15"/>
        <v>2</v>
      </c>
    </row>
    <row r="125" spans="1:14" x14ac:dyDescent="0.3">
      <c r="A125" t="s">
        <v>121</v>
      </c>
      <c r="B125" t="s">
        <v>370</v>
      </c>
      <c r="C125" t="s">
        <v>10</v>
      </c>
      <c r="D125">
        <v>0</v>
      </c>
      <c r="E125">
        <v>2</v>
      </c>
      <c r="F125" t="s">
        <v>2</v>
      </c>
      <c r="G125" t="s">
        <v>78</v>
      </c>
      <c r="H125" t="s">
        <v>14</v>
      </c>
      <c r="I125">
        <f t="shared" si="16"/>
        <v>2</v>
      </c>
      <c r="J125">
        <f t="shared" si="17"/>
        <v>0</v>
      </c>
      <c r="K125" t="str">
        <f t="shared" si="18"/>
        <v>Away</v>
      </c>
      <c r="L125" t="str">
        <f t="shared" si="19"/>
        <v>Win</v>
      </c>
      <c r="M125">
        <f t="shared" si="14"/>
        <v>1</v>
      </c>
      <c r="N125">
        <f t="shared" si="15"/>
        <v>2</v>
      </c>
    </row>
    <row r="126" spans="1:14" x14ac:dyDescent="0.3">
      <c r="A126" t="s">
        <v>122</v>
      </c>
      <c r="B126" t="s">
        <v>370</v>
      </c>
      <c r="C126" t="s">
        <v>6</v>
      </c>
      <c r="D126">
        <v>0</v>
      </c>
      <c r="E126">
        <v>2</v>
      </c>
      <c r="F126" t="s">
        <v>2</v>
      </c>
      <c r="G126" t="s">
        <v>7</v>
      </c>
      <c r="H126" t="s">
        <v>8</v>
      </c>
      <c r="I126">
        <f t="shared" si="16"/>
        <v>2</v>
      </c>
      <c r="J126">
        <f t="shared" si="17"/>
        <v>0</v>
      </c>
      <c r="K126" t="str">
        <f t="shared" si="18"/>
        <v>Away</v>
      </c>
      <c r="L126" t="str">
        <f t="shared" si="19"/>
        <v>Win</v>
      </c>
      <c r="M126">
        <f t="shared" si="14"/>
        <v>1</v>
      </c>
      <c r="N126">
        <f t="shared" si="15"/>
        <v>2</v>
      </c>
    </row>
    <row r="127" spans="1:14" x14ac:dyDescent="0.3">
      <c r="A127" t="s">
        <v>123</v>
      </c>
      <c r="B127" t="s">
        <v>370</v>
      </c>
      <c r="C127" t="s">
        <v>2</v>
      </c>
      <c r="D127">
        <v>1</v>
      </c>
      <c r="E127">
        <v>0</v>
      </c>
      <c r="F127" t="s">
        <v>21</v>
      </c>
      <c r="G127" t="s">
        <v>4</v>
      </c>
      <c r="H127" t="s">
        <v>2</v>
      </c>
      <c r="I127">
        <f t="shared" si="16"/>
        <v>1</v>
      </c>
      <c r="J127">
        <f t="shared" si="17"/>
        <v>0</v>
      </c>
      <c r="K127" t="str">
        <f t="shared" si="18"/>
        <v>Home</v>
      </c>
      <c r="L127" t="str">
        <f t="shared" si="19"/>
        <v>Win</v>
      </c>
      <c r="M127">
        <f t="shared" si="14"/>
        <v>0</v>
      </c>
      <c r="N127">
        <f t="shared" si="15"/>
        <v>2</v>
      </c>
    </row>
    <row r="128" spans="1:14" x14ac:dyDescent="0.3">
      <c r="A128" t="s">
        <v>124</v>
      </c>
      <c r="B128" t="s">
        <v>370</v>
      </c>
      <c r="C128" t="s">
        <v>2</v>
      </c>
      <c r="D128">
        <v>6</v>
      </c>
      <c r="E128">
        <v>0</v>
      </c>
      <c r="F128" t="s">
        <v>94</v>
      </c>
      <c r="G128" t="s">
        <v>4</v>
      </c>
      <c r="H128" t="s">
        <v>2</v>
      </c>
      <c r="I128">
        <f t="shared" si="16"/>
        <v>6</v>
      </c>
      <c r="J128">
        <f t="shared" si="17"/>
        <v>0</v>
      </c>
      <c r="K128" t="str">
        <f t="shared" si="18"/>
        <v>Home</v>
      </c>
      <c r="L128" t="str">
        <f t="shared" si="19"/>
        <v>Win</v>
      </c>
      <c r="M128">
        <f t="shared" si="14"/>
        <v>0</v>
      </c>
      <c r="N128">
        <f t="shared" si="15"/>
        <v>2</v>
      </c>
    </row>
    <row r="129" spans="1:14" x14ac:dyDescent="0.3">
      <c r="A129" t="s">
        <v>125</v>
      </c>
      <c r="B129" t="s">
        <v>370</v>
      </c>
      <c r="C129" t="s">
        <v>2</v>
      </c>
      <c r="D129">
        <v>3</v>
      </c>
      <c r="E129">
        <v>1</v>
      </c>
      <c r="F129" t="s">
        <v>126</v>
      </c>
      <c r="G129" t="s">
        <v>4</v>
      </c>
      <c r="H129" t="s">
        <v>2</v>
      </c>
      <c r="I129">
        <f t="shared" si="16"/>
        <v>3</v>
      </c>
      <c r="J129">
        <f t="shared" si="17"/>
        <v>1</v>
      </c>
      <c r="K129" t="str">
        <f t="shared" si="18"/>
        <v>Home</v>
      </c>
      <c r="L129" t="str">
        <f t="shared" si="19"/>
        <v>Win</v>
      </c>
      <c r="M129">
        <f t="shared" si="14"/>
        <v>0</v>
      </c>
      <c r="N129">
        <f t="shared" si="15"/>
        <v>2</v>
      </c>
    </row>
    <row r="130" spans="1:14" x14ac:dyDescent="0.3">
      <c r="A130" t="s">
        <v>127</v>
      </c>
      <c r="B130" t="s">
        <v>370</v>
      </c>
      <c r="C130" t="s">
        <v>76</v>
      </c>
      <c r="D130">
        <v>0</v>
      </c>
      <c r="E130">
        <v>1</v>
      </c>
      <c r="F130" t="s">
        <v>2</v>
      </c>
      <c r="G130" t="s">
        <v>83</v>
      </c>
      <c r="H130" t="s">
        <v>76</v>
      </c>
      <c r="I130">
        <f t="shared" ref="I130:I161" si="20">IF(K130="Home", D130, E130)</f>
        <v>1</v>
      </c>
      <c r="J130">
        <f t="shared" ref="J130:J161" si="21">IF(K130="Home", E130, D130)</f>
        <v>0</v>
      </c>
      <c r="K130" t="str">
        <f t="shared" ref="K130:K161" si="22">IF(ISNUMBER(SEARCH("Liverpool", TRIM(C130))), "Home", "Away")</f>
        <v>Away</v>
      </c>
      <c r="L130" t="str">
        <f t="shared" ref="L130:L161" si="23">IF(I130 &gt; J130, "Win", IF(I130 &lt; J130, "Loss", "Draw"))</f>
        <v>Win</v>
      </c>
      <c r="M130">
        <f t="shared" si="14"/>
        <v>1</v>
      </c>
      <c r="N130">
        <f t="shared" si="15"/>
        <v>2</v>
      </c>
    </row>
    <row r="131" spans="1:14" x14ac:dyDescent="0.3">
      <c r="A131" t="s">
        <v>128</v>
      </c>
      <c r="B131" t="s">
        <v>370</v>
      </c>
      <c r="C131" t="s">
        <v>2</v>
      </c>
      <c r="D131">
        <v>2</v>
      </c>
      <c r="E131">
        <v>0</v>
      </c>
      <c r="F131" t="s">
        <v>18</v>
      </c>
      <c r="G131" t="s">
        <v>4</v>
      </c>
      <c r="H131" t="s">
        <v>2</v>
      </c>
      <c r="I131">
        <f t="shared" si="20"/>
        <v>2</v>
      </c>
      <c r="J131">
        <f t="shared" si="21"/>
        <v>0</v>
      </c>
      <c r="K131" t="str">
        <f t="shared" si="22"/>
        <v>Home</v>
      </c>
      <c r="L131" t="str">
        <f t="shared" si="23"/>
        <v>Win</v>
      </c>
      <c r="M131">
        <f t="shared" ref="M131:M191" si="24">IF(K131="Home",0,1)</f>
        <v>0</v>
      </c>
      <c r="N131">
        <f t="shared" ref="N131:N191" si="25">IF(L131="Win",2, IF(L131="Loss", 0, 1))</f>
        <v>2</v>
      </c>
    </row>
    <row r="132" spans="1:14" x14ac:dyDescent="0.3">
      <c r="A132" t="s">
        <v>129</v>
      </c>
      <c r="B132" t="s">
        <v>370</v>
      </c>
      <c r="C132" t="s">
        <v>3</v>
      </c>
      <c r="D132">
        <v>1</v>
      </c>
      <c r="E132">
        <v>3</v>
      </c>
      <c r="F132" t="s">
        <v>2</v>
      </c>
      <c r="G132" t="s">
        <v>103</v>
      </c>
      <c r="H132" t="s">
        <v>14</v>
      </c>
      <c r="I132">
        <f t="shared" si="20"/>
        <v>3</v>
      </c>
      <c r="J132">
        <f t="shared" si="21"/>
        <v>1</v>
      </c>
      <c r="K132" t="str">
        <f t="shared" si="22"/>
        <v>Away</v>
      </c>
      <c r="L132" t="str">
        <f t="shared" si="23"/>
        <v>Win</v>
      </c>
      <c r="M132">
        <f t="shared" si="24"/>
        <v>1</v>
      </c>
      <c r="N132">
        <f t="shared" si="25"/>
        <v>2</v>
      </c>
    </row>
    <row r="133" spans="1:14" x14ac:dyDescent="0.3">
      <c r="A133" t="s">
        <v>130</v>
      </c>
      <c r="B133" t="s">
        <v>370</v>
      </c>
      <c r="C133" t="s">
        <v>2</v>
      </c>
      <c r="D133">
        <v>3</v>
      </c>
      <c r="E133">
        <v>0</v>
      </c>
      <c r="F133" t="s">
        <v>49</v>
      </c>
      <c r="G133" t="s">
        <v>4</v>
      </c>
      <c r="H133" t="s">
        <v>2</v>
      </c>
      <c r="I133">
        <f t="shared" si="20"/>
        <v>3</v>
      </c>
      <c r="J133">
        <f t="shared" si="21"/>
        <v>0</v>
      </c>
      <c r="K133" t="str">
        <f t="shared" si="22"/>
        <v>Home</v>
      </c>
      <c r="L133" t="str">
        <f t="shared" si="23"/>
        <v>Win</v>
      </c>
      <c r="M133">
        <f t="shared" si="24"/>
        <v>0</v>
      </c>
      <c r="N133">
        <f t="shared" si="25"/>
        <v>2</v>
      </c>
    </row>
    <row r="134" spans="1:14" x14ac:dyDescent="0.3">
      <c r="A134" t="s">
        <v>131</v>
      </c>
      <c r="B134" t="s">
        <v>370</v>
      </c>
      <c r="C134" t="s">
        <v>12</v>
      </c>
      <c r="D134">
        <v>2</v>
      </c>
      <c r="E134">
        <v>2</v>
      </c>
      <c r="F134" t="s">
        <v>2</v>
      </c>
      <c r="G134" t="s">
        <v>13</v>
      </c>
      <c r="H134" t="s">
        <v>14</v>
      </c>
      <c r="I134">
        <f t="shared" si="20"/>
        <v>2</v>
      </c>
      <c r="J134">
        <f t="shared" si="21"/>
        <v>2</v>
      </c>
      <c r="K134" t="str">
        <f t="shared" si="22"/>
        <v>Away</v>
      </c>
      <c r="L134" t="str">
        <f t="shared" si="23"/>
        <v>Draw</v>
      </c>
      <c r="M134">
        <f t="shared" si="24"/>
        <v>1</v>
      </c>
      <c r="N134">
        <f t="shared" si="25"/>
        <v>1</v>
      </c>
    </row>
    <row r="135" spans="1:14" x14ac:dyDescent="0.3">
      <c r="A135" t="s">
        <v>132</v>
      </c>
      <c r="B135" t="s">
        <v>370</v>
      </c>
      <c r="C135" t="s">
        <v>18</v>
      </c>
      <c r="D135">
        <v>1</v>
      </c>
      <c r="E135">
        <v>0</v>
      </c>
      <c r="F135" t="s">
        <v>2</v>
      </c>
      <c r="G135" t="s">
        <v>19</v>
      </c>
      <c r="H135" t="s">
        <v>18</v>
      </c>
      <c r="I135">
        <f t="shared" si="20"/>
        <v>0</v>
      </c>
      <c r="J135">
        <f t="shared" si="21"/>
        <v>1</v>
      </c>
      <c r="K135" t="str">
        <f t="shared" si="22"/>
        <v>Away</v>
      </c>
      <c r="L135" t="str">
        <f t="shared" si="23"/>
        <v>Loss</v>
      </c>
      <c r="M135">
        <f t="shared" si="24"/>
        <v>1</v>
      </c>
      <c r="N135">
        <f t="shared" si="25"/>
        <v>0</v>
      </c>
    </row>
    <row r="136" spans="1:14" x14ac:dyDescent="0.3">
      <c r="A136" t="s">
        <v>287</v>
      </c>
      <c r="B136" t="s">
        <v>370</v>
      </c>
      <c r="C136" t="s">
        <v>16</v>
      </c>
      <c r="D136">
        <v>2</v>
      </c>
      <c r="E136">
        <v>2</v>
      </c>
      <c r="F136" t="s">
        <v>2</v>
      </c>
      <c r="G136" t="s">
        <v>157</v>
      </c>
      <c r="H136" t="s">
        <v>14</v>
      </c>
      <c r="I136">
        <f t="shared" si="20"/>
        <v>2</v>
      </c>
      <c r="J136">
        <f t="shared" si="21"/>
        <v>2</v>
      </c>
      <c r="K136" t="str">
        <f t="shared" si="22"/>
        <v>Away</v>
      </c>
      <c r="L136" t="str">
        <f t="shared" si="23"/>
        <v>Draw</v>
      </c>
      <c r="M136">
        <f t="shared" si="24"/>
        <v>1</v>
      </c>
      <c r="N136">
        <f t="shared" si="25"/>
        <v>1</v>
      </c>
    </row>
    <row r="137" spans="1:14" x14ac:dyDescent="0.3">
      <c r="A137" t="s">
        <v>361</v>
      </c>
      <c r="B137" t="s">
        <v>370</v>
      </c>
      <c r="C137" t="s">
        <v>2</v>
      </c>
      <c r="D137">
        <v>3</v>
      </c>
      <c r="E137">
        <v>1</v>
      </c>
      <c r="F137" t="s">
        <v>30</v>
      </c>
      <c r="G137" t="s">
        <v>4</v>
      </c>
      <c r="H137" t="s">
        <v>2</v>
      </c>
      <c r="I137">
        <f t="shared" si="20"/>
        <v>3</v>
      </c>
      <c r="J137">
        <f t="shared" si="21"/>
        <v>1</v>
      </c>
      <c r="K137" t="str">
        <f t="shared" si="22"/>
        <v>Home</v>
      </c>
      <c r="L137" t="str">
        <f t="shared" si="23"/>
        <v>Win</v>
      </c>
      <c r="M137">
        <f t="shared" si="24"/>
        <v>0</v>
      </c>
      <c r="N137">
        <f t="shared" si="25"/>
        <v>2</v>
      </c>
    </row>
    <row r="138" spans="1:14" x14ac:dyDescent="0.3">
      <c r="A138" t="s">
        <v>289</v>
      </c>
      <c r="B138" t="s">
        <v>370</v>
      </c>
      <c r="C138" t="s">
        <v>2</v>
      </c>
      <c r="D138">
        <v>1</v>
      </c>
      <c r="E138">
        <v>0</v>
      </c>
      <c r="F138" t="s">
        <v>36</v>
      </c>
      <c r="G138" t="s">
        <v>4</v>
      </c>
      <c r="H138" t="s">
        <v>2</v>
      </c>
      <c r="I138">
        <f t="shared" si="20"/>
        <v>1</v>
      </c>
      <c r="J138">
        <f t="shared" si="21"/>
        <v>0</v>
      </c>
      <c r="K138" t="str">
        <f t="shared" si="22"/>
        <v>Home</v>
      </c>
      <c r="L138" t="str">
        <f t="shared" si="23"/>
        <v>Win</v>
      </c>
      <c r="M138">
        <f t="shared" si="24"/>
        <v>0</v>
      </c>
      <c r="N138">
        <f t="shared" si="25"/>
        <v>2</v>
      </c>
    </row>
    <row r="139" spans="1:14" x14ac:dyDescent="0.3">
      <c r="A139" t="s">
        <v>290</v>
      </c>
      <c r="B139" t="s">
        <v>370</v>
      </c>
      <c r="C139" t="s">
        <v>40</v>
      </c>
      <c r="D139">
        <v>0</v>
      </c>
      <c r="E139">
        <v>1</v>
      </c>
      <c r="F139" t="s">
        <v>2</v>
      </c>
      <c r="G139" t="s">
        <v>108</v>
      </c>
      <c r="H139" t="s">
        <v>109</v>
      </c>
      <c r="I139">
        <f t="shared" si="20"/>
        <v>1</v>
      </c>
      <c r="J139">
        <f t="shared" si="21"/>
        <v>0</v>
      </c>
      <c r="K139" t="str">
        <f t="shared" si="22"/>
        <v>Away</v>
      </c>
      <c r="L139" t="str">
        <f t="shared" si="23"/>
        <v>Win</v>
      </c>
      <c r="M139">
        <f t="shared" si="24"/>
        <v>1</v>
      </c>
      <c r="N139">
        <f t="shared" si="25"/>
        <v>2</v>
      </c>
    </row>
    <row r="140" spans="1:14" x14ac:dyDescent="0.3">
      <c r="A140" t="s">
        <v>292</v>
      </c>
      <c r="B140" t="s">
        <v>370</v>
      </c>
      <c r="C140" t="s">
        <v>26</v>
      </c>
      <c r="D140">
        <v>1</v>
      </c>
      <c r="E140">
        <v>4</v>
      </c>
      <c r="F140" t="s">
        <v>2</v>
      </c>
      <c r="G140" t="s">
        <v>42</v>
      </c>
      <c r="H140" t="s">
        <v>2</v>
      </c>
      <c r="I140">
        <f t="shared" si="20"/>
        <v>4</v>
      </c>
      <c r="J140">
        <f t="shared" si="21"/>
        <v>1</v>
      </c>
      <c r="K140" t="str">
        <f t="shared" si="22"/>
        <v>Away</v>
      </c>
      <c r="L140" t="str">
        <f t="shared" si="23"/>
        <v>Win</v>
      </c>
      <c r="M140">
        <f t="shared" si="24"/>
        <v>1</v>
      </c>
      <c r="N140">
        <f t="shared" si="25"/>
        <v>2</v>
      </c>
    </row>
    <row r="141" spans="1:14" x14ac:dyDescent="0.3">
      <c r="A141" t="s">
        <v>362</v>
      </c>
      <c r="B141" t="s">
        <v>370</v>
      </c>
      <c r="C141" t="s">
        <v>2</v>
      </c>
      <c r="D141">
        <v>4</v>
      </c>
      <c r="E141">
        <v>0</v>
      </c>
      <c r="F141" t="s">
        <v>28</v>
      </c>
      <c r="G141" t="s">
        <v>4</v>
      </c>
      <c r="H141" t="s">
        <v>2</v>
      </c>
      <c r="I141">
        <f t="shared" si="20"/>
        <v>4</v>
      </c>
      <c r="J141">
        <f t="shared" si="21"/>
        <v>0</v>
      </c>
      <c r="K141" t="str">
        <f t="shared" si="22"/>
        <v>Home</v>
      </c>
      <c r="L141" t="str">
        <f t="shared" si="23"/>
        <v>Win</v>
      </c>
      <c r="M141">
        <f t="shared" si="24"/>
        <v>0</v>
      </c>
      <c r="N141">
        <f t="shared" si="25"/>
        <v>2</v>
      </c>
    </row>
    <row r="142" spans="1:14" x14ac:dyDescent="0.3">
      <c r="A142" t="s">
        <v>363</v>
      </c>
      <c r="B142" t="s">
        <v>370</v>
      </c>
      <c r="C142" t="s">
        <v>2</v>
      </c>
      <c r="D142">
        <v>4</v>
      </c>
      <c r="E142">
        <v>0</v>
      </c>
      <c r="F142" t="s">
        <v>10</v>
      </c>
      <c r="G142" t="s">
        <v>4</v>
      </c>
      <c r="H142" t="s">
        <v>2</v>
      </c>
      <c r="I142">
        <f t="shared" si="20"/>
        <v>4</v>
      </c>
      <c r="J142">
        <f t="shared" si="21"/>
        <v>0</v>
      </c>
      <c r="K142" t="str">
        <f t="shared" si="22"/>
        <v>Home</v>
      </c>
      <c r="L142" t="str">
        <f t="shared" si="23"/>
        <v>Win</v>
      </c>
      <c r="M142">
        <f t="shared" si="24"/>
        <v>0</v>
      </c>
      <c r="N142">
        <f t="shared" si="25"/>
        <v>2</v>
      </c>
    </row>
    <row r="143" spans="1:14" x14ac:dyDescent="0.3">
      <c r="A143" t="s">
        <v>364</v>
      </c>
      <c r="B143" t="s">
        <v>370</v>
      </c>
      <c r="C143" t="s">
        <v>21</v>
      </c>
      <c r="D143">
        <v>3</v>
      </c>
      <c r="E143">
        <v>2</v>
      </c>
      <c r="F143" t="s">
        <v>2</v>
      </c>
      <c r="G143" t="s">
        <v>61</v>
      </c>
      <c r="H143" t="s">
        <v>14</v>
      </c>
      <c r="I143">
        <f t="shared" si="20"/>
        <v>2</v>
      </c>
      <c r="J143">
        <f t="shared" si="21"/>
        <v>3</v>
      </c>
      <c r="K143" t="str">
        <f t="shared" si="22"/>
        <v>Away</v>
      </c>
      <c r="L143" t="str">
        <f t="shared" si="23"/>
        <v>Loss</v>
      </c>
      <c r="M143">
        <f t="shared" si="24"/>
        <v>1</v>
      </c>
      <c r="N143">
        <f t="shared" si="25"/>
        <v>0</v>
      </c>
    </row>
    <row r="144" spans="1:14" x14ac:dyDescent="0.3">
      <c r="A144" t="s">
        <v>296</v>
      </c>
      <c r="B144" t="s">
        <v>370</v>
      </c>
      <c r="C144" t="s">
        <v>2</v>
      </c>
      <c r="D144">
        <v>2</v>
      </c>
      <c r="E144">
        <v>2</v>
      </c>
      <c r="F144" t="s">
        <v>6</v>
      </c>
      <c r="G144" t="s">
        <v>4</v>
      </c>
      <c r="H144" t="s">
        <v>2</v>
      </c>
      <c r="I144">
        <f t="shared" si="20"/>
        <v>2</v>
      </c>
      <c r="J144">
        <f t="shared" si="21"/>
        <v>2</v>
      </c>
      <c r="K144" t="str">
        <f t="shared" si="22"/>
        <v>Home</v>
      </c>
      <c r="L144" t="str">
        <f t="shared" si="23"/>
        <v>Draw</v>
      </c>
      <c r="M144">
        <f t="shared" si="24"/>
        <v>0</v>
      </c>
      <c r="N144">
        <f t="shared" si="25"/>
        <v>1</v>
      </c>
    </row>
    <row r="145" spans="1:14" x14ac:dyDescent="0.3">
      <c r="A145" t="s">
        <v>365</v>
      </c>
      <c r="B145" t="s">
        <v>370</v>
      </c>
      <c r="C145" t="s">
        <v>56</v>
      </c>
      <c r="D145">
        <v>0</v>
      </c>
      <c r="E145">
        <v>5</v>
      </c>
      <c r="F145" t="s">
        <v>2</v>
      </c>
      <c r="G145" t="s">
        <v>66</v>
      </c>
      <c r="H145" t="s">
        <v>34</v>
      </c>
      <c r="I145">
        <f t="shared" si="20"/>
        <v>5</v>
      </c>
      <c r="J145">
        <f t="shared" si="21"/>
        <v>0</v>
      </c>
      <c r="K145" t="str">
        <f t="shared" si="22"/>
        <v>Away</v>
      </c>
      <c r="L145" t="str">
        <f t="shared" si="23"/>
        <v>Win</v>
      </c>
      <c r="M145">
        <f t="shared" si="24"/>
        <v>1</v>
      </c>
      <c r="N145">
        <f t="shared" si="25"/>
        <v>2</v>
      </c>
    </row>
    <row r="146" spans="1:14" x14ac:dyDescent="0.3">
      <c r="A146" t="s">
        <v>298</v>
      </c>
      <c r="B146" t="s">
        <v>370</v>
      </c>
      <c r="C146" t="s">
        <v>120</v>
      </c>
      <c r="D146">
        <v>0</v>
      </c>
      <c r="E146">
        <v>5</v>
      </c>
      <c r="F146" t="s">
        <v>2</v>
      </c>
      <c r="G146" t="s">
        <v>291</v>
      </c>
      <c r="H146" t="s">
        <v>120</v>
      </c>
      <c r="I146">
        <f t="shared" si="20"/>
        <v>5</v>
      </c>
      <c r="J146">
        <f t="shared" si="21"/>
        <v>0</v>
      </c>
      <c r="K146" t="str">
        <f t="shared" si="22"/>
        <v>Away</v>
      </c>
      <c r="L146" t="str">
        <f t="shared" si="23"/>
        <v>Win</v>
      </c>
      <c r="M146">
        <f t="shared" si="24"/>
        <v>1</v>
      </c>
      <c r="N146">
        <f t="shared" si="25"/>
        <v>2</v>
      </c>
    </row>
    <row r="147" spans="1:14" x14ac:dyDescent="0.3">
      <c r="A147" t="s">
        <v>299</v>
      </c>
      <c r="B147" t="s">
        <v>370</v>
      </c>
      <c r="C147" t="s">
        <v>2</v>
      </c>
      <c r="D147">
        <v>2</v>
      </c>
      <c r="E147">
        <v>2</v>
      </c>
      <c r="F147" t="s">
        <v>32</v>
      </c>
      <c r="G147" t="s">
        <v>4</v>
      </c>
      <c r="H147" t="s">
        <v>2</v>
      </c>
      <c r="I147">
        <f t="shared" si="20"/>
        <v>2</v>
      </c>
      <c r="J147">
        <f t="shared" si="21"/>
        <v>2</v>
      </c>
      <c r="K147" t="str">
        <f t="shared" si="22"/>
        <v>Home</v>
      </c>
      <c r="L147" t="str">
        <f t="shared" si="23"/>
        <v>Draw</v>
      </c>
      <c r="M147">
        <f t="shared" si="24"/>
        <v>0</v>
      </c>
      <c r="N147">
        <f t="shared" si="25"/>
        <v>1</v>
      </c>
    </row>
    <row r="148" spans="1:14" x14ac:dyDescent="0.3">
      <c r="A148" t="s">
        <v>300</v>
      </c>
      <c r="B148" t="s">
        <v>370</v>
      </c>
      <c r="C148" t="s">
        <v>49</v>
      </c>
      <c r="D148">
        <v>3</v>
      </c>
      <c r="E148">
        <v>3</v>
      </c>
      <c r="F148" t="s">
        <v>2</v>
      </c>
      <c r="G148" t="s">
        <v>50</v>
      </c>
      <c r="H148" t="s">
        <v>49</v>
      </c>
      <c r="I148">
        <f t="shared" si="20"/>
        <v>3</v>
      </c>
      <c r="J148">
        <f t="shared" si="21"/>
        <v>3</v>
      </c>
      <c r="K148" t="str">
        <f t="shared" si="22"/>
        <v>Away</v>
      </c>
      <c r="L148" t="str">
        <f t="shared" si="23"/>
        <v>Draw</v>
      </c>
      <c r="M148">
        <f t="shared" si="24"/>
        <v>1</v>
      </c>
      <c r="N148">
        <f t="shared" si="25"/>
        <v>1</v>
      </c>
    </row>
    <row r="149" spans="1:14" x14ac:dyDescent="0.3">
      <c r="A149" t="s">
        <v>301</v>
      </c>
      <c r="B149" t="s">
        <v>370</v>
      </c>
      <c r="C149" t="s">
        <v>2</v>
      </c>
      <c r="D149">
        <v>3</v>
      </c>
      <c r="E149">
        <v>0</v>
      </c>
      <c r="F149" t="s">
        <v>3</v>
      </c>
      <c r="G149" t="s">
        <v>4</v>
      </c>
      <c r="H149" t="s">
        <v>2</v>
      </c>
      <c r="I149">
        <f t="shared" si="20"/>
        <v>3</v>
      </c>
      <c r="J149">
        <f t="shared" si="21"/>
        <v>0</v>
      </c>
      <c r="K149" t="str">
        <f t="shared" si="22"/>
        <v>Home</v>
      </c>
      <c r="L149" t="str">
        <f t="shared" si="23"/>
        <v>Win</v>
      </c>
      <c r="M149">
        <f t="shared" si="24"/>
        <v>0</v>
      </c>
      <c r="N149">
        <f t="shared" si="25"/>
        <v>2</v>
      </c>
    </row>
    <row r="150" spans="1:14" x14ac:dyDescent="0.3">
      <c r="A150" t="s">
        <v>366</v>
      </c>
      <c r="B150" t="s">
        <v>370</v>
      </c>
      <c r="C150" t="s">
        <v>94</v>
      </c>
      <c r="D150">
        <v>0</v>
      </c>
      <c r="E150">
        <v>3</v>
      </c>
      <c r="F150" t="s">
        <v>2</v>
      </c>
      <c r="G150" t="s">
        <v>95</v>
      </c>
      <c r="H150" t="s">
        <v>94</v>
      </c>
      <c r="I150">
        <f t="shared" si="20"/>
        <v>3</v>
      </c>
      <c r="J150">
        <f t="shared" si="21"/>
        <v>0</v>
      </c>
      <c r="K150" t="str">
        <f t="shared" si="22"/>
        <v>Away</v>
      </c>
      <c r="L150" t="str">
        <f t="shared" si="23"/>
        <v>Win</v>
      </c>
      <c r="M150">
        <f t="shared" si="24"/>
        <v>1</v>
      </c>
      <c r="N150">
        <f t="shared" si="25"/>
        <v>2</v>
      </c>
    </row>
    <row r="151" spans="1:14" x14ac:dyDescent="0.3">
      <c r="A151" t="s">
        <v>303</v>
      </c>
      <c r="B151" t="s">
        <v>370</v>
      </c>
      <c r="C151" t="s">
        <v>2</v>
      </c>
      <c r="D151">
        <v>1</v>
      </c>
      <c r="E151">
        <v>1</v>
      </c>
      <c r="F151" t="s">
        <v>12</v>
      </c>
      <c r="G151" t="s">
        <v>4</v>
      </c>
      <c r="H151" t="s">
        <v>2</v>
      </c>
      <c r="I151">
        <f t="shared" si="20"/>
        <v>1</v>
      </c>
      <c r="J151">
        <f t="shared" si="21"/>
        <v>1</v>
      </c>
      <c r="K151" t="str">
        <f t="shared" si="22"/>
        <v>Home</v>
      </c>
      <c r="L151" t="str">
        <f t="shared" si="23"/>
        <v>Draw</v>
      </c>
      <c r="M151">
        <f t="shared" si="24"/>
        <v>0</v>
      </c>
      <c r="N151">
        <f t="shared" si="25"/>
        <v>1</v>
      </c>
    </row>
    <row r="152" spans="1:14" x14ac:dyDescent="0.3">
      <c r="A152" t="s">
        <v>304</v>
      </c>
      <c r="B152" t="s">
        <v>370</v>
      </c>
      <c r="C152" t="s">
        <v>2</v>
      </c>
      <c r="D152">
        <v>2</v>
      </c>
      <c r="E152">
        <v>0</v>
      </c>
      <c r="F152" t="s">
        <v>76</v>
      </c>
      <c r="G152" t="s">
        <v>4</v>
      </c>
      <c r="H152" t="s">
        <v>2</v>
      </c>
      <c r="I152">
        <f t="shared" si="20"/>
        <v>2</v>
      </c>
      <c r="J152">
        <f t="shared" si="21"/>
        <v>0</v>
      </c>
      <c r="K152" t="str">
        <f t="shared" si="22"/>
        <v>Home</v>
      </c>
      <c r="L152" t="str">
        <f t="shared" si="23"/>
        <v>Win</v>
      </c>
      <c r="M152">
        <f t="shared" si="24"/>
        <v>0</v>
      </c>
      <c r="N152">
        <f t="shared" si="25"/>
        <v>2</v>
      </c>
    </row>
    <row r="153" spans="1:14" x14ac:dyDescent="0.3">
      <c r="A153" t="s">
        <v>367</v>
      </c>
      <c r="B153" t="s">
        <v>370</v>
      </c>
      <c r="C153" t="s">
        <v>126</v>
      </c>
      <c r="D153">
        <v>0</v>
      </c>
      <c r="E153">
        <v>3</v>
      </c>
      <c r="F153" t="s">
        <v>2</v>
      </c>
      <c r="G153" t="s">
        <v>280</v>
      </c>
      <c r="H153" t="s">
        <v>126</v>
      </c>
      <c r="I153">
        <f t="shared" si="20"/>
        <v>3</v>
      </c>
      <c r="J153">
        <f t="shared" si="21"/>
        <v>0</v>
      </c>
      <c r="K153" t="str">
        <f t="shared" si="22"/>
        <v>Away</v>
      </c>
      <c r="L153" t="str">
        <f t="shared" si="23"/>
        <v>Win</v>
      </c>
      <c r="M153">
        <f t="shared" si="24"/>
        <v>1</v>
      </c>
      <c r="N153">
        <f t="shared" si="25"/>
        <v>2</v>
      </c>
    </row>
    <row r="154" spans="1:14" x14ac:dyDescent="0.3">
      <c r="A154" t="s">
        <v>133</v>
      </c>
      <c r="B154" t="s">
        <v>371</v>
      </c>
      <c r="C154" t="s">
        <v>2</v>
      </c>
      <c r="D154">
        <v>2</v>
      </c>
      <c r="E154">
        <v>0</v>
      </c>
      <c r="F154" t="s">
        <v>3</v>
      </c>
      <c r="G154" t="s">
        <v>4</v>
      </c>
      <c r="H154" t="s">
        <v>2</v>
      </c>
      <c r="I154">
        <f t="shared" si="20"/>
        <v>2</v>
      </c>
      <c r="J154">
        <f t="shared" si="21"/>
        <v>0</v>
      </c>
      <c r="K154" t="str">
        <f t="shared" si="22"/>
        <v>Home</v>
      </c>
      <c r="L154" t="str">
        <f t="shared" si="23"/>
        <v>Win</v>
      </c>
      <c r="M154">
        <f t="shared" si="24"/>
        <v>0</v>
      </c>
      <c r="N154">
        <f t="shared" si="25"/>
        <v>2</v>
      </c>
    </row>
    <row r="155" spans="1:14" x14ac:dyDescent="0.3">
      <c r="A155" t="s">
        <v>134</v>
      </c>
      <c r="B155" t="s">
        <v>371</v>
      </c>
      <c r="C155" t="s">
        <v>76</v>
      </c>
      <c r="D155">
        <v>0</v>
      </c>
      <c r="E155">
        <v>3</v>
      </c>
      <c r="F155" t="s">
        <v>2</v>
      </c>
      <c r="G155" t="s">
        <v>83</v>
      </c>
      <c r="H155" t="s">
        <v>76</v>
      </c>
      <c r="I155">
        <f t="shared" si="20"/>
        <v>3</v>
      </c>
      <c r="J155">
        <f t="shared" si="21"/>
        <v>0</v>
      </c>
      <c r="K155" t="str">
        <f t="shared" si="22"/>
        <v>Away</v>
      </c>
      <c r="L155" t="str">
        <f t="shared" si="23"/>
        <v>Win</v>
      </c>
      <c r="M155">
        <f t="shared" si="24"/>
        <v>1</v>
      </c>
      <c r="N155">
        <f t="shared" si="25"/>
        <v>2</v>
      </c>
    </row>
    <row r="156" spans="1:14" x14ac:dyDescent="0.3">
      <c r="A156" t="s">
        <v>135</v>
      </c>
      <c r="B156" t="s">
        <v>371</v>
      </c>
      <c r="C156" t="s">
        <v>136</v>
      </c>
      <c r="D156">
        <v>1</v>
      </c>
      <c r="E156">
        <v>2</v>
      </c>
      <c r="F156" t="s">
        <v>2</v>
      </c>
      <c r="G156" t="s">
        <v>137</v>
      </c>
      <c r="H156" t="s">
        <v>138</v>
      </c>
      <c r="I156">
        <f t="shared" si="20"/>
        <v>2</v>
      </c>
      <c r="J156">
        <f t="shared" si="21"/>
        <v>1</v>
      </c>
      <c r="K156" t="str">
        <f t="shared" si="22"/>
        <v>Away</v>
      </c>
      <c r="L156" t="str">
        <f t="shared" si="23"/>
        <v>Win</v>
      </c>
      <c r="M156">
        <f t="shared" si="24"/>
        <v>1</v>
      </c>
      <c r="N156">
        <f t="shared" si="25"/>
        <v>2</v>
      </c>
    </row>
    <row r="157" spans="1:14" x14ac:dyDescent="0.3">
      <c r="A157" t="s">
        <v>139</v>
      </c>
      <c r="B157" t="s">
        <v>371</v>
      </c>
      <c r="C157" t="s">
        <v>56</v>
      </c>
      <c r="D157">
        <v>2</v>
      </c>
      <c r="E157">
        <v>4</v>
      </c>
      <c r="F157" t="s">
        <v>2</v>
      </c>
      <c r="G157" t="s">
        <v>66</v>
      </c>
      <c r="H157" t="s">
        <v>34</v>
      </c>
      <c r="I157">
        <f t="shared" si="20"/>
        <v>4</v>
      </c>
      <c r="J157">
        <f t="shared" si="21"/>
        <v>2</v>
      </c>
      <c r="K157" t="str">
        <f t="shared" si="22"/>
        <v>Away</v>
      </c>
      <c r="L157" t="str">
        <f t="shared" si="23"/>
        <v>Win</v>
      </c>
      <c r="M157">
        <f t="shared" si="24"/>
        <v>1</v>
      </c>
      <c r="N157">
        <f t="shared" si="25"/>
        <v>2</v>
      </c>
    </row>
    <row r="158" spans="1:14" x14ac:dyDescent="0.3">
      <c r="A158" t="s">
        <v>140</v>
      </c>
      <c r="B158" t="s">
        <v>371</v>
      </c>
      <c r="C158" t="s">
        <v>2</v>
      </c>
      <c r="D158">
        <v>2</v>
      </c>
      <c r="E158">
        <v>0</v>
      </c>
      <c r="F158" t="s">
        <v>28</v>
      </c>
      <c r="G158" t="s">
        <v>4</v>
      </c>
      <c r="H158" t="s">
        <v>2</v>
      </c>
      <c r="I158">
        <f t="shared" si="20"/>
        <v>2</v>
      </c>
      <c r="J158">
        <f t="shared" si="21"/>
        <v>0</v>
      </c>
      <c r="K158" t="str">
        <f t="shared" si="22"/>
        <v>Home</v>
      </c>
      <c r="L158" t="str">
        <f t="shared" si="23"/>
        <v>Win</v>
      </c>
      <c r="M158">
        <f t="shared" si="24"/>
        <v>0</v>
      </c>
      <c r="N158">
        <f t="shared" si="25"/>
        <v>2</v>
      </c>
    </row>
    <row r="159" spans="1:14" x14ac:dyDescent="0.3">
      <c r="A159" t="s">
        <v>141</v>
      </c>
      <c r="B159" t="s">
        <v>371</v>
      </c>
      <c r="C159" t="s">
        <v>2</v>
      </c>
      <c r="D159">
        <v>1</v>
      </c>
      <c r="E159">
        <v>1</v>
      </c>
      <c r="F159" t="s">
        <v>30</v>
      </c>
      <c r="G159" t="s">
        <v>4</v>
      </c>
      <c r="H159" t="s">
        <v>2</v>
      </c>
      <c r="I159">
        <f t="shared" si="20"/>
        <v>1</v>
      </c>
      <c r="J159">
        <f t="shared" si="21"/>
        <v>1</v>
      </c>
      <c r="K159" t="str">
        <f t="shared" si="22"/>
        <v>Home</v>
      </c>
      <c r="L159" t="str">
        <f t="shared" si="23"/>
        <v>Draw</v>
      </c>
      <c r="M159">
        <f t="shared" si="24"/>
        <v>0</v>
      </c>
      <c r="N159">
        <f t="shared" si="25"/>
        <v>1</v>
      </c>
    </row>
    <row r="160" spans="1:14" x14ac:dyDescent="0.3">
      <c r="A160" t="s">
        <v>142</v>
      </c>
      <c r="B160" t="s">
        <v>371</v>
      </c>
      <c r="C160" t="s">
        <v>94</v>
      </c>
      <c r="D160">
        <v>1</v>
      </c>
      <c r="E160">
        <v>1</v>
      </c>
      <c r="F160" t="s">
        <v>2</v>
      </c>
      <c r="G160" t="s">
        <v>95</v>
      </c>
      <c r="H160" t="s">
        <v>94</v>
      </c>
      <c r="I160">
        <f t="shared" si="20"/>
        <v>1</v>
      </c>
      <c r="J160">
        <f t="shared" si="21"/>
        <v>1</v>
      </c>
      <c r="K160" t="str">
        <f t="shared" si="22"/>
        <v>Away</v>
      </c>
      <c r="L160" t="str">
        <f t="shared" si="23"/>
        <v>Draw</v>
      </c>
      <c r="M160">
        <f t="shared" si="24"/>
        <v>1</v>
      </c>
      <c r="N160">
        <f t="shared" si="25"/>
        <v>1</v>
      </c>
    </row>
    <row r="161" spans="1:14" x14ac:dyDescent="0.3">
      <c r="A161" t="s">
        <v>143</v>
      </c>
      <c r="B161" t="s">
        <v>371</v>
      </c>
      <c r="C161" t="s">
        <v>2</v>
      </c>
      <c r="D161">
        <v>2</v>
      </c>
      <c r="E161">
        <v>1</v>
      </c>
      <c r="F161" t="s">
        <v>36</v>
      </c>
      <c r="G161" t="s">
        <v>4</v>
      </c>
      <c r="H161" t="s">
        <v>2</v>
      </c>
      <c r="I161">
        <f t="shared" si="20"/>
        <v>2</v>
      </c>
      <c r="J161">
        <f t="shared" si="21"/>
        <v>1</v>
      </c>
      <c r="K161" t="str">
        <f t="shared" si="22"/>
        <v>Home</v>
      </c>
      <c r="L161" t="str">
        <f t="shared" si="23"/>
        <v>Win</v>
      </c>
      <c r="M161">
        <f t="shared" si="24"/>
        <v>0</v>
      </c>
      <c r="N161">
        <f t="shared" si="25"/>
        <v>2</v>
      </c>
    </row>
    <row r="162" spans="1:14" x14ac:dyDescent="0.3">
      <c r="A162" t="s">
        <v>144</v>
      </c>
      <c r="B162" t="s">
        <v>371</v>
      </c>
      <c r="C162" t="s">
        <v>10</v>
      </c>
      <c r="D162">
        <v>0</v>
      </c>
      <c r="E162">
        <v>3</v>
      </c>
      <c r="F162" t="s">
        <v>2</v>
      </c>
      <c r="G162" t="s">
        <v>78</v>
      </c>
      <c r="H162" t="s">
        <v>14</v>
      </c>
      <c r="I162">
        <f t="shared" ref="I162:I191" si="26">IF(K162="Home", D162, E162)</f>
        <v>3</v>
      </c>
      <c r="J162">
        <f t="shared" ref="J162:J191" si="27">IF(K162="Home", E162, D162)</f>
        <v>0</v>
      </c>
      <c r="K162" t="str">
        <f t="shared" ref="K162:K191" si="28">IF(ISNUMBER(SEARCH("Liverpool", TRIM(C162))), "Home", "Away")</f>
        <v>Away</v>
      </c>
      <c r="L162" t="str">
        <f t="shared" ref="L162:L191" si="29">IF(I162 &gt; J162, "Win", IF(I162 &lt; J162, "Loss", "Draw"))</f>
        <v>Win</v>
      </c>
      <c r="M162">
        <f t="shared" si="24"/>
        <v>1</v>
      </c>
      <c r="N162">
        <f t="shared" si="25"/>
        <v>2</v>
      </c>
    </row>
    <row r="163" spans="1:14" x14ac:dyDescent="0.3">
      <c r="A163" t="s">
        <v>145</v>
      </c>
      <c r="B163" t="s">
        <v>371</v>
      </c>
      <c r="C163" t="s">
        <v>40</v>
      </c>
      <c r="D163">
        <v>0</v>
      </c>
      <c r="E163">
        <v>1</v>
      </c>
      <c r="F163" t="s">
        <v>2</v>
      </c>
      <c r="G163" t="s">
        <v>108</v>
      </c>
      <c r="H163" t="s">
        <v>109</v>
      </c>
      <c r="I163">
        <f t="shared" si="26"/>
        <v>1</v>
      </c>
      <c r="J163">
        <f t="shared" si="27"/>
        <v>0</v>
      </c>
      <c r="K163" t="str">
        <f t="shared" si="28"/>
        <v>Away</v>
      </c>
      <c r="L163" t="str">
        <f t="shared" si="29"/>
        <v>Win</v>
      </c>
      <c r="M163">
        <f t="shared" si="24"/>
        <v>1</v>
      </c>
      <c r="N163">
        <f t="shared" si="25"/>
        <v>2</v>
      </c>
    </row>
    <row r="164" spans="1:14" x14ac:dyDescent="0.3">
      <c r="A164" t="s">
        <v>146</v>
      </c>
      <c r="B164" t="s">
        <v>371</v>
      </c>
      <c r="C164" t="s">
        <v>2</v>
      </c>
      <c r="D164">
        <v>0</v>
      </c>
      <c r="E164">
        <v>1</v>
      </c>
      <c r="F164" t="s">
        <v>23</v>
      </c>
      <c r="G164" t="s">
        <v>4</v>
      </c>
      <c r="H164" t="s">
        <v>2</v>
      </c>
      <c r="I164">
        <f t="shared" si="26"/>
        <v>0</v>
      </c>
      <c r="J164">
        <f t="shared" si="27"/>
        <v>1</v>
      </c>
      <c r="K164" t="str">
        <f t="shared" si="28"/>
        <v>Home</v>
      </c>
      <c r="L164" t="str">
        <f t="shared" si="29"/>
        <v>Loss</v>
      </c>
      <c r="M164">
        <f t="shared" si="24"/>
        <v>0</v>
      </c>
      <c r="N164">
        <f t="shared" si="25"/>
        <v>0</v>
      </c>
    </row>
    <row r="165" spans="1:14" x14ac:dyDescent="0.3">
      <c r="A165" t="s">
        <v>147</v>
      </c>
      <c r="B165" t="s">
        <v>371</v>
      </c>
      <c r="C165" t="s">
        <v>2</v>
      </c>
      <c r="D165">
        <v>0</v>
      </c>
      <c r="E165">
        <v>1</v>
      </c>
      <c r="F165" t="s">
        <v>12</v>
      </c>
      <c r="G165" t="s">
        <v>4</v>
      </c>
      <c r="H165" t="s">
        <v>2</v>
      </c>
      <c r="I165">
        <f t="shared" si="26"/>
        <v>0</v>
      </c>
      <c r="J165">
        <f t="shared" si="27"/>
        <v>1</v>
      </c>
      <c r="K165" t="str">
        <f t="shared" si="28"/>
        <v>Home</v>
      </c>
      <c r="L165" t="str">
        <f t="shared" si="29"/>
        <v>Loss</v>
      </c>
      <c r="M165">
        <f t="shared" si="24"/>
        <v>0</v>
      </c>
      <c r="N165">
        <f t="shared" si="25"/>
        <v>0</v>
      </c>
    </row>
    <row r="166" spans="1:14" x14ac:dyDescent="0.3">
      <c r="A166" t="s">
        <v>148</v>
      </c>
      <c r="B166" t="s">
        <v>371</v>
      </c>
      <c r="C166" t="s">
        <v>68</v>
      </c>
      <c r="D166">
        <v>0</v>
      </c>
      <c r="E166">
        <v>2</v>
      </c>
      <c r="F166" t="s">
        <v>2</v>
      </c>
      <c r="G166" t="s">
        <v>149</v>
      </c>
      <c r="H166" t="s">
        <v>150</v>
      </c>
      <c r="I166">
        <f t="shared" si="26"/>
        <v>2</v>
      </c>
      <c r="J166">
        <f t="shared" si="27"/>
        <v>0</v>
      </c>
      <c r="K166" t="str">
        <f t="shared" si="28"/>
        <v>Away</v>
      </c>
      <c r="L166" t="str">
        <f t="shared" si="29"/>
        <v>Win</v>
      </c>
      <c r="M166">
        <f t="shared" si="24"/>
        <v>1</v>
      </c>
      <c r="N166">
        <f t="shared" si="25"/>
        <v>2</v>
      </c>
    </row>
    <row r="167" spans="1:14" x14ac:dyDescent="0.3">
      <c r="A167" t="s">
        <v>151</v>
      </c>
      <c r="B167" t="s">
        <v>371</v>
      </c>
      <c r="C167" t="s">
        <v>2</v>
      </c>
      <c r="D167">
        <v>0</v>
      </c>
      <c r="E167">
        <v>2</v>
      </c>
      <c r="F167" t="s">
        <v>26</v>
      </c>
      <c r="G167" t="s">
        <v>4</v>
      </c>
      <c r="H167" t="s">
        <v>2</v>
      </c>
      <c r="I167">
        <f t="shared" si="26"/>
        <v>0</v>
      </c>
      <c r="J167">
        <f t="shared" si="27"/>
        <v>2</v>
      </c>
      <c r="K167" t="str">
        <f t="shared" si="28"/>
        <v>Home</v>
      </c>
      <c r="L167" t="str">
        <f t="shared" si="29"/>
        <v>Loss</v>
      </c>
      <c r="M167">
        <f t="shared" si="24"/>
        <v>0</v>
      </c>
      <c r="N167">
        <f t="shared" si="25"/>
        <v>0</v>
      </c>
    </row>
    <row r="168" spans="1:14" x14ac:dyDescent="0.3">
      <c r="A168" t="s">
        <v>152</v>
      </c>
      <c r="B168" t="s">
        <v>371</v>
      </c>
      <c r="C168" t="s">
        <v>18</v>
      </c>
      <c r="D168">
        <v>3</v>
      </c>
      <c r="E168">
        <v>1</v>
      </c>
      <c r="F168" t="s">
        <v>2</v>
      </c>
      <c r="G168" t="s">
        <v>19</v>
      </c>
      <c r="H168" t="s">
        <v>18</v>
      </c>
      <c r="I168">
        <f t="shared" si="26"/>
        <v>1</v>
      </c>
      <c r="J168">
        <f t="shared" si="27"/>
        <v>3</v>
      </c>
      <c r="K168" t="str">
        <f t="shared" si="28"/>
        <v>Away</v>
      </c>
      <c r="L168" t="str">
        <f t="shared" si="29"/>
        <v>Loss</v>
      </c>
      <c r="M168">
        <f t="shared" si="24"/>
        <v>1</v>
      </c>
      <c r="N168">
        <f t="shared" si="25"/>
        <v>0</v>
      </c>
    </row>
    <row r="169" spans="1:14" x14ac:dyDescent="0.3">
      <c r="A169" t="s">
        <v>153</v>
      </c>
      <c r="B169" t="s">
        <v>371</v>
      </c>
      <c r="C169" t="s">
        <v>2</v>
      </c>
      <c r="D169">
        <v>1</v>
      </c>
      <c r="E169">
        <v>4</v>
      </c>
      <c r="F169" t="s">
        <v>32</v>
      </c>
      <c r="G169" t="s">
        <v>4</v>
      </c>
      <c r="H169" t="s">
        <v>2</v>
      </c>
      <c r="I169">
        <f t="shared" si="26"/>
        <v>1</v>
      </c>
      <c r="J169">
        <f t="shared" si="27"/>
        <v>4</v>
      </c>
      <c r="K169" t="str">
        <f t="shared" si="28"/>
        <v>Home</v>
      </c>
      <c r="L169" t="str">
        <f t="shared" si="29"/>
        <v>Loss</v>
      </c>
      <c r="M169">
        <f t="shared" si="24"/>
        <v>0</v>
      </c>
      <c r="N169">
        <f t="shared" si="25"/>
        <v>0</v>
      </c>
    </row>
    <row r="170" spans="1:14" x14ac:dyDescent="0.3">
      <c r="A170" t="s">
        <v>154</v>
      </c>
      <c r="B170" t="s">
        <v>371</v>
      </c>
      <c r="C170" t="s">
        <v>2</v>
      </c>
      <c r="D170">
        <v>0</v>
      </c>
      <c r="E170">
        <v>1</v>
      </c>
      <c r="F170" t="s">
        <v>6</v>
      </c>
      <c r="G170" t="s">
        <v>4</v>
      </c>
      <c r="H170" t="s">
        <v>2</v>
      </c>
      <c r="I170">
        <f t="shared" si="26"/>
        <v>0</v>
      </c>
      <c r="J170">
        <f t="shared" si="27"/>
        <v>1</v>
      </c>
      <c r="K170" t="str">
        <f t="shared" si="28"/>
        <v>Home</v>
      </c>
      <c r="L170" t="str">
        <f t="shared" si="29"/>
        <v>Loss</v>
      </c>
      <c r="M170">
        <f t="shared" si="24"/>
        <v>0</v>
      </c>
      <c r="N170">
        <f t="shared" si="25"/>
        <v>0</v>
      </c>
    </row>
    <row r="171" spans="1:14" x14ac:dyDescent="0.3">
      <c r="A171" t="s">
        <v>155</v>
      </c>
      <c r="B171" t="s">
        <v>371</v>
      </c>
      <c r="C171" t="s">
        <v>21</v>
      </c>
      <c r="D171">
        <v>1</v>
      </c>
      <c r="E171">
        <v>3</v>
      </c>
      <c r="F171" t="s">
        <v>2</v>
      </c>
      <c r="G171" t="s">
        <v>61</v>
      </c>
      <c r="H171" t="s">
        <v>14</v>
      </c>
      <c r="I171">
        <f t="shared" si="26"/>
        <v>3</v>
      </c>
      <c r="J171">
        <f t="shared" si="27"/>
        <v>1</v>
      </c>
      <c r="K171" t="str">
        <f t="shared" si="28"/>
        <v>Away</v>
      </c>
      <c r="L171" t="str">
        <f t="shared" si="29"/>
        <v>Win</v>
      </c>
      <c r="M171">
        <f t="shared" si="24"/>
        <v>1</v>
      </c>
      <c r="N171">
        <f t="shared" si="25"/>
        <v>2</v>
      </c>
    </row>
    <row r="172" spans="1:14" x14ac:dyDescent="0.3">
      <c r="A172" t="s">
        <v>156</v>
      </c>
      <c r="B172" t="s">
        <v>371</v>
      </c>
      <c r="C172" t="s">
        <v>16</v>
      </c>
      <c r="D172">
        <v>1</v>
      </c>
      <c r="E172">
        <v>3</v>
      </c>
      <c r="F172" t="s">
        <v>2</v>
      </c>
      <c r="G172" t="s">
        <v>157</v>
      </c>
      <c r="H172" t="s">
        <v>14</v>
      </c>
      <c r="I172">
        <f t="shared" si="26"/>
        <v>3</v>
      </c>
      <c r="J172">
        <f t="shared" si="27"/>
        <v>1</v>
      </c>
      <c r="K172" t="str">
        <f t="shared" si="28"/>
        <v>Away</v>
      </c>
      <c r="L172" t="str">
        <f t="shared" si="29"/>
        <v>Win</v>
      </c>
      <c r="M172">
        <f t="shared" si="24"/>
        <v>1</v>
      </c>
      <c r="N172">
        <f t="shared" si="25"/>
        <v>2</v>
      </c>
    </row>
    <row r="173" spans="1:14" x14ac:dyDescent="0.3">
      <c r="A173" t="s">
        <v>158</v>
      </c>
      <c r="B173" t="s">
        <v>371</v>
      </c>
      <c r="C173" t="s">
        <v>2</v>
      </c>
      <c r="D173">
        <v>0</v>
      </c>
      <c r="E173">
        <v>1</v>
      </c>
      <c r="F173" t="s">
        <v>76</v>
      </c>
      <c r="G173" t="s">
        <v>4</v>
      </c>
      <c r="H173" t="s">
        <v>2</v>
      </c>
      <c r="I173">
        <f t="shared" si="26"/>
        <v>0</v>
      </c>
      <c r="J173">
        <f t="shared" si="27"/>
        <v>1</v>
      </c>
      <c r="K173" t="str">
        <f t="shared" si="28"/>
        <v>Home</v>
      </c>
      <c r="L173" t="str">
        <f t="shared" si="29"/>
        <v>Loss</v>
      </c>
      <c r="M173">
        <f t="shared" si="24"/>
        <v>0</v>
      </c>
      <c r="N173">
        <f t="shared" si="25"/>
        <v>0</v>
      </c>
    </row>
    <row r="174" spans="1:14" x14ac:dyDescent="0.3">
      <c r="A174" t="s">
        <v>159</v>
      </c>
      <c r="B174" t="s">
        <v>371</v>
      </c>
      <c r="C174" t="s">
        <v>2</v>
      </c>
      <c r="D174">
        <v>0</v>
      </c>
      <c r="E174">
        <v>0</v>
      </c>
      <c r="F174" t="s">
        <v>56</v>
      </c>
      <c r="G174" t="s">
        <v>4</v>
      </c>
      <c r="H174" t="s">
        <v>2</v>
      </c>
      <c r="I174">
        <f t="shared" si="26"/>
        <v>0</v>
      </c>
      <c r="J174">
        <f t="shared" si="27"/>
        <v>0</v>
      </c>
      <c r="K174" t="str">
        <f t="shared" si="28"/>
        <v>Home</v>
      </c>
      <c r="L174" t="str">
        <f t="shared" si="29"/>
        <v>Draw</v>
      </c>
      <c r="M174">
        <f t="shared" si="24"/>
        <v>0</v>
      </c>
      <c r="N174">
        <f t="shared" si="25"/>
        <v>1</v>
      </c>
    </row>
    <row r="175" spans="1:14" x14ac:dyDescent="0.3">
      <c r="A175" t="s">
        <v>160</v>
      </c>
      <c r="B175" t="s">
        <v>371</v>
      </c>
      <c r="C175" t="s">
        <v>28</v>
      </c>
      <c r="D175">
        <v>1</v>
      </c>
      <c r="E175">
        <v>0</v>
      </c>
      <c r="F175" t="s">
        <v>2</v>
      </c>
      <c r="G175" t="s">
        <v>85</v>
      </c>
      <c r="H175" t="s">
        <v>28</v>
      </c>
      <c r="I175">
        <f t="shared" si="26"/>
        <v>0</v>
      </c>
      <c r="J175">
        <f t="shared" si="27"/>
        <v>1</v>
      </c>
      <c r="K175" t="str">
        <f t="shared" si="28"/>
        <v>Away</v>
      </c>
      <c r="L175" t="str">
        <f t="shared" si="29"/>
        <v>Loss</v>
      </c>
      <c r="M175">
        <f t="shared" si="24"/>
        <v>1</v>
      </c>
      <c r="N175">
        <f t="shared" si="25"/>
        <v>0</v>
      </c>
    </row>
    <row r="176" spans="1:14" x14ac:dyDescent="0.3">
      <c r="A176" t="s">
        <v>161</v>
      </c>
      <c r="B176" t="s">
        <v>371</v>
      </c>
      <c r="C176" t="s">
        <v>30</v>
      </c>
      <c r="D176">
        <v>0</v>
      </c>
      <c r="E176">
        <v>0</v>
      </c>
      <c r="F176" t="s">
        <v>2</v>
      </c>
      <c r="G176" t="s">
        <v>105</v>
      </c>
      <c r="H176" t="s">
        <v>30</v>
      </c>
      <c r="I176">
        <f t="shared" si="26"/>
        <v>0</v>
      </c>
      <c r="J176">
        <f t="shared" si="27"/>
        <v>0</v>
      </c>
      <c r="K176" t="str">
        <f t="shared" si="28"/>
        <v>Away</v>
      </c>
      <c r="L176" t="str">
        <f t="shared" si="29"/>
        <v>Draw</v>
      </c>
      <c r="M176">
        <f t="shared" si="24"/>
        <v>1</v>
      </c>
      <c r="N176">
        <f t="shared" si="25"/>
        <v>1</v>
      </c>
    </row>
    <row r="177" spans="1:14" x14ac:dyDescent="0.3">
      <c r="A177" t="s">
        <v>162</v>
      </c>
      <c r="B177" t="s">
        <v>371</v>
      </c>
      <c r="C177" t="s">
        <v>2</v>
      </c>
      <c r="D177">
        <v>1</v>
      </c>
      <c r="E177">
        <v>1</v>
      </c>
      <c r="F177" t="s">
        <v>136</v>
      </c>
      <c r="G177" t="s">
        <v>4</v>
      </c>
      <c r="H177" t="s">
        <v>2</v>
      </c>
      <c r="I177">
        <f t="shared" si="26"/>
        <v>1</v>
      </c>
      <c r="J177">
        <f t="shared" si="27"/>
        <v>1</v>
      </c>
      <c r="K177" t="str">
        <f t="shared" si="28"/>
        <v>Home</v>
      </c>
      <c r="L177" t="str">
        <f t="shared" si="29"/>
        <v>Draw</v>
      </c>
      <c r="M177">
        <f t="shared" si="24"/>
        <v>0</v>
      </c>
      <c r="N177">
        <f t="shared" si="25"/>
        <v>1</v>
      </c>
    </row>
    <row r="178" spans="1:14" x14ac:dyDescent="0.3">
      <c r="A178" t="s">
        <v>163</v>
      </c>
      <c r="B178" t="s">
        <v>371</v>
      </c>
      <c r="C178" t="s">
        <v>3</v>
      </c>
      <c r="D178">
        <v>0</v>
      </c>
      <c r="E178">
        <v>7</v>
      </c>
      <c r="F178" t="s">
        <v>2</v>
      </c>
      <c r="G178" t="s">
        <v>103</v>
      </c>
      <c r="H178" t="s">
        <v>14</v>
      </c>
      <c r="I178">
        <f t="shared" si="26"/>
        <v>7</v>
      </c>
      <c r="J178">
        <f t="shared" si="27"/>
        <v>0</v>
      </c>
      <c r="K178" t="str">
        <f t="shared" si="28"/>
        <v>Away</v>
      </c>
      <c r="L178" t="str">
        <f t="shared" si="29"/>
        <v>Win</v>
      </c>
      <c r="M178">
        <f t="shared" si="24"/>
        <v>1</v>
      </c>
      <c r="N178">
        <f t="shared" si="25"/>
        <v>2</v>
      </c>
    </row>
    <row r="179" spans="1:14" x14ac:dyDescent="0.3">
      <c r="A179" t="s">
        <v>164</v>
      </c>
      <c r="B179" t="s">
        <v>371</v>
      </c>
      <c r="C179" t="s">
        <v>2</v>
      </c>
      <c r="D179">
        <v>2</v>
      </c>
      <c r="E179">
        <v>1</v>
      </c>
      <c r="F179" t="s">
        <v>16</v>
      </c>
      <c r="G179" t="s">
        <v>4</v>
      </c>
      <c r="H179" t="s">
        <v>2</v>
      </c>
      <c r="I179">
        <f t="shared" si="26"/>
        <v>2</v>
      </c>
      <c r="J179">
        <f t="shared" si="27"/>
        <v>1</v>
      </c>
      <c r="K179" t="str">
        <f t="shared" si="28"/>
        <v>Home</v>
      </c>
      <c r="L179" t="str">
        <f t="shared" si="29"/>
        <v>Win</v>
      </c>
      <c r="M179">
        <f t="shared" si="24"/>
        <v>0</v>
      </c>
      <c r="N179">
        <f t="shared" si="25"/>
        <v>2</v>
      </c>
    </row>
    <row r="180" spans="1:14" x14ac:dyDescent="0.3">
      <c r="A180" t="s">
        <v>165</v>
      </c>
      <c r="B180" t="s">
        <v>371</v>
      </c>
      <c r="C180" t="s">
        <v>23</v>
      </c>
      <c r="D180">
        <v>1</v>
      </c>
      <c r="E180">
        <v>1</v>
      </c>
      <c r="F180" t="s">
        <v>2</v>
      </c>
      <c r="G180" t="s">
        <v>24</v>
      </c>
      <c r="H180" t="s">
        <v>14</v>
      </c>
      <c r="I180">
        <f t="shared" si="26"/>
        <v>1</v>
      </c>
      <c r="J180">
        <f t="shared" si="27"/>
        <v>1</v>
      </c>
      <c r="K180" t="str">
        <f t="shared" si="28"/>
        <v>Away</v>
      </c>
      <c r="L180" t="str">
        <f t="shared" si="29"/>
        <v>Draw</v>
      </c>
      <c r="M180">
        <f t="shared" si="24"/>
        <v>1</v>
      </c>
      <c r="N180">
        <f t="shared" si="25"/>
        <v>1</v>
      </c>
    </row>
    <row r="181" spans="1:14" x14ac:dyDescent="0.3">
      <c r="A181" t="s">
        <v>166</v>
      </c>
      <c r="B181" t="s">
        <v>371</v>
      </c>
      <c r="C181" t="s">
        <v>2</v>
      </c>
      <c r="D181">
        <v>4</v>
      </c>
      <c r="E181">
        <v>0</v>
      </c>
      <c r="F181" t="s">
        <v>40</v>
      </c>
      <c r="G181" t="s">
        <v>4</v>
      </c>
      <c r="H181" t="s">
        <v>2</v>
      </c>
      <c r="I181">
        <f t="shared" si="26"/>
        <v>4</v>
      </c>
      <c r="J181">
        <f t="shared" si="27"/>
        <v>0</v>
      </c>
      <c r="K181" t="str">
        <f t="shared" si="28"/>
        <v>Home</v>
      </c>
      <c r="L181" t="str">
        <f t="shared" si="29"/>
        <v>Win</v>
      </c>
      <c r="M181">
        <f t="shared" si="24"/>
        <v>0</v>
      </c>
      <c r="N181">
        <f t="shared" si="25"/>
        <v>2</v>
      </c>
    </row>
    <row r="182" spans="1:14" x14ac:dyDescent="0.3">
      <c r="A182" t="s">
        <v>167</v>
      </c>
      <c r="B182" t="s">
        <v>371</v>
      </c>
      <c r="C182" t="s">
        <v>6</v>
      </c>
      <c r="D182">
        <v>1</v>
      </c>
      <c r="E182">
        <v>1</v>
      </c>
      <c r="F182" t="s">
        <v>2</v>
      </c>
      <c r="G182" t="s">
        <v>7</v>
      </c>
      <c r="H182" t="s">
        <v>8</v>
      </c>
      <c r="I182">
        <f t="shared" si="26"/>
        <v>1</v>
      </c>
      <c r="J182">
        <f t="shared" si="27"/>
        <v>1</v>
      </c>
      <c r="K182" t="str">
        <f t="shared" si="28"/>
        <v>Away</v>
      </c>
      <c r="L182" t="str">
        <f t="shared" si="29"/>
        <v>Draw</v>
      </c>
      <c r="M182">
        <f t="shared" si="24"/>
        <v>1</v>
      </c>
      <c r="N182">
        <f t="shared" si="25"/>
        <v>1</v>
      </c>
    </row>
    <row r="183" spans="1:14" x14ac:dyDescent="0.3">
      <c r="A183" t="s">
        <v>168</v>
      </c>
      <c r="B183" t="s">
        <v>371</v>
      </c>
      <c r="C183" t="s">
        <v>2</v>
      </c>
      <c r="D183">
        <v>3</v>
      </c>
      <c r="E183">
        <v>0</v>
      </c>
      <c r="F183" t="s">
        <v>18</v>
      </c>
      <c r="G183" t="s">
        <v>4</v>
      </c>
      <c r="H183" t="s">
        <v>2</v>
      </c>
      <c r="I183">
        <f t="shared" si="26"/>
        <v>3</v>
      </c>
      <c r="J183">
        <f t="shared" si="27"/>
        <v>0</v>
      </c>
      <c r="K183" t="str">
        <f t="shared" si="28"/>
        <v>Home</v>
      </c>
      <c r="L183" t="str">
        <f t="shared" si="29"/>
        <v>Win</v>
      </c>
      <c r="M183">
        <f t="shared" si="24"/>
        <v>0</v>
      </c>
      <c r="N183">
        <f t="shared" si="25"/>
        <v>2</v>
      </c>
    </row>
    <row r="184" spans="1:14" x14ac:dyDescent="0.3">
      <c r="A184" t="s">
        <v>169</v>
      </c>
      <c r="B184" t="s">
        <v>371</v>
      </c>
      <c r="C184" t="s">
        <v>32</v>
      </c>
      <c r="D184">
        <v>1</v>
      </c>
      <c r="E184">
        <v>1</v>
      </c>
      <c r="F184" t="s">
        <v>2</v>
      </c>
      <c r="G184" t="s">
        <v>33</v>
      </c>
      <c r="H184" t="s">
        <v>34</v>
      </c>
      <c r="I184">
        <f t="shared" si="26"/>
        <v>1</v>
      </c>
      <c r="J184">
        <f t="shared" si="27"/>
        <v>1</v>
      </c>
      <c r="K184" t="str">
        <f t="shared" si="28"/>
        <v>Away</v>
      </c>
      <c r="L184" t="str">
        <f t="shared" si="29"/>
        <v>Draw</v>
      </c>
      <c r="M184">
        <f t="shared" si="24"/>
        <v>1</v>
      </c>
      <c r="N184">
        <f t="shared" si="25"/>
        <v>1</v>
      </c>
    </row>
    <row r="185" spans="1:14" x14ac:dyDescent="0.3">
      <c r="A185" t="s">
        <v>170</v>
      </c>
      <c r="B185" t="s">
        <v>371</v>
      </c>
      <c r="C185" t="s">
        <v>2</v>
      </c>
      <c r="D185">
        <v>2</v>
      </c>
      <c r="E185">
        <v>1</v>
      </c>
      <c r="F185" t="s">
        <v>21</v>
      </c>
      <c r="G185" t="s">
        <v>4</v>
      </c>
      <c r="H185" t="s">
        <v>2</v>
      </c>
      <c r="I185">
        <f t="shared" si="26"/>
        <v>2</v>
      </c>
      <c r="J185">
        <f t="shared" si="27"/>
        <v>1</v>
      </c>
      <c r="K185" t="str">
        <f t="shared" si="28"/>
        <v>Home</v>
      </c>
      <c r="L185" t="str">
        <f t="shared" si="29"/>
        <v>Win</v>
      </c>
      <c r="M185">
        <f t="shared" si="24"/>
        <v>0</v>
      </c>
      <c r="N185">
        <f t="shared" si="25"/>
        <v>2</v>
      </c>
    </row>
    <row r="186" spans="1:14" x14ac:dyDescent="0.3">
      <c r="A186" t="s">
        <v>171</v>
      </c>
      <c r="B186" t="s">
        <v>371</v>
      </c>
      <c r="C186" t="s">
        <v>2</v>
      </c>
      <c r="D186">
        <v>2</v>
      </c>
      <c r="E186">
        <v>1</v>
      </c>
      <c r="F186" t="s">
        <v>68</v>
      </c>
      <c r="G186" t="s">
        <v>4</v>
      </c>
      <c r="H186" t="s">
        <v>2</v>
      </c>
      <c r="I186">
        <f t="shared" si="26"/>
        <v>2</v>
      </c>
      <c r="J186">
        <f t="shared" si="27"/>
        <v>1</v>
      </c>
      <c r="K186" t="str">
        <f t="shared" si="28"/>
        <v>Home</v>
      </c>
      <c r="L186" t="str">
        <f t="shared" si="29"/>
        <v>Win</v>
      </c>
      <c r="M186">
        <f t="shared" si="24"/>
        <v>0</v>
      </c>
      <c r="N186">
        <f t="shared" si="25"/>
        <v>2</v>
      </c>
    </row>
    <row r="187" spans="1:14" x14ac:dyDescent="0.3">
      <c r="A187" t="s">
        <v>172</v>
      </c>
      <c r="B187" t="s">
        <v>371</v>
      </c>
      <c r="C187" t="s">
        <v>26</v>
      </c>
      <c r="D187">
        <v>2</v>
      </c>
      <c r="E187">
        <v>2</v>
      </c>
      <c r="F187" t="s">
        <v>2</v>
      </c>
      <c r="G187" t="s">
        <v>42</v>
      </c>
      <c r="H187" t="s">
        <v>2</v>
      </c>
      <c r="I187">
        <f t="shared" si="26"/>
        <v>2</v>
      </c>
      <c r="J187">
        <f t="shared" si="27"/>
        <v>2</v>
      </c>
      <c r="K187" t="str">
        <f t="shared" si="28"/>
        <v>Away</v>
      </c>
      <c r="L187" t="str">
        <f t="shared" si="29"/>
        <v>Draw</v>
      </c>
      <c r="M187">
        <f t="shared" si="24"/>
        <v>1</v>
      </c>
      <c r="N187">
        <f t="shared" si="25"/>
        <v>1</v>
      </c>
    </row>
    <row r="188" spans="1:14" x14ac:dyDescent="0.3">
      <c r="A188" t="s">
        <v>173</v>
      </c>
      <c r="B188" t="s">
        <v>371</v>
      </c>
      <c r="C188" t="s">
        <v>36</v>
      </c>
      <c r="D188">
        <v>7</v>
      </c>
      <c r="E188">
        <v>2</v>
      </c>
      <c r="F188" t="s">
        <v>2</v>
      </c>
      <c r="G188" t="s">
        <v>37</v>
      </c>
      <c r="H188" t="s">
        <v>38</v>
      </c>
      <c r="I188">
        <f t="shared" si="26"/>
        <v>2</v>
      </c>
      <c r="J188">
        <f t="shared" si="27"/>
        <v>7</v>
      </c>
      <c r="K188" t="str">
        <f t="shared" si="28"/>
        <v>Away</v>
      </c>
      <c r="L188" t="str">
        <f t="shared" si="29"/>
        <v>Loss</v>
      </c>
      <c r="M188">
        <f t="shared" si="24"/>
        <v>1</v>
      </c>
      <c r="N188">
        <f t="shared" si="25"/>
        <v>0</v>
      </c>
    </row>
    <row r="189" spans="1:14" x14ac:dyDescent="0.3">
      <c r="A189" t="s">
        <v>174</v>
      </c>
      <c r="B189" t="s">
        <v>371</v>
      </c>
      <c r="C189" t="s">
        <v>2</v>
      </c>
      <c r="D189">
        <v>3</v>
      </c>
      <c r="E189">
        <v>1</v>
      </c>
      <c r="F189" t="s">
        <v>10</v>
      </c>
      <c r="G189" t="s">
        <v>4</v>
      </c>
      <c r="H189" t="s">
        <v>2</v>
      </c>
      <c r="I189">
        <f t="shared" si="26"/>
        <v>3</v>
      </c>
      <c r="J189">
        <f t="shared" si="27"/>
        <v>1</v>
      </c>
      <c r="K189" t="str">
        <f t="shared" si="28"/>
        <v>Home</v>
      </c>
      <c r="L189" t="str">
        <f t="shared" si="29"/>
        <v>Win</v>
      </c>
      <c r="M189">
        <f t="shared" si="24"/>
        <v>0</v>
      </c>
      <c r="N189">
        <f t="shared" si="25"/>
        <v>2</v>
      </c>
    </row>
    <row r="190" spans="1:14" x14ac:dyDescent="0.3">
      <c r="A190" t="s">
        <v>175</v>
      </c>
      <c r="B190" t="s">
        <v>371</v>
      </c>
      <c r="C190" t="s">
        <v>12</v>
      </c>
      <c r="D190">
        <v>0</v>
      </c>
      <c r="E190">
        <v>2</v>
      </c>
      <c r="F190" t="s">
        <v>2</v>
      </c>
      <c r="G190" t="s">
        <v>13</v>
      </c>
      <c r="H190" t="s">
        <v>14</v>
      </c>
      <c r="I190">
        <f t="shared" si="26"/>
        <v>2</v>
      </c>
      <c r="J190">
        <f t="shared" si="27"/>
        <v>0</v>
      </c>
      <c r="K190" t="str">
        <f t="shared" si="28"/>
        <v>Away</v>
      </c>
      <c r="L190" t="str">
        <f t="shared" si="29"/>
        <v>Win</v>
      </c>
      <c r="M190">
        <f t="shared" si="24"/>
        <v>1</v>
      </c>
      <c r="N190">
        <f t="shared" si="25"/>
        <v>2</v>
      </c>
    </row>
    <row r="191" spans="1:14" x14ac:dyDescent="0.3">
      <c r="A191" t="s">
        <v>176</v>
      </c>
      <c r="B191" t="s">
        <v>371</v>
      </c>
      <c r="C191" t="s">
        <v>2</v>
      </c>
      <c r="D191">
        <v>4</v>
      </c>
      <c r="E191">
        <v>3</v>
      </c>
      <c r="F191" t="s">
        <v>94</v>
      </c>
      <c r="G191" t="s">
        <v>4</v>
      </c>
      <c r="H191" t="s">
        <v>2</v>
      </c>
      <c r="I191">
        <f t="shared" si="26"/>
        <v>4</v>
      </c>
      <c r="J191">
        <f t="shared" si="27"/>
        <v>3</v>
      </c>
      <c r="K191" t="str">
        <f t="shared" si="28"/>
        <v>Home</v>
      </c>
      <c r="L191" t="str">
        <f t="shared" si="29"/>
        <v>Win</v>
      </c>
      <c r="M191">
        <f t="shared" si="24"/>
        <v>0</v>
      </c>
      <c r="N191">
        <f t="shared" si="25"/>
        <v>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42C3F-1A82-4028-95A5-256BC44CD6F0}">
  <dimension ref="A1:L191"/>
  <sheetViews>
    <sheetView workbookViewId="0">
      <selection activeCell="K2" sqref="K2"/>
    </sheetView>
  </sheetViews>
  <sheetFormatPr defaultRowHeight="14.4" x14ac:dyDescent="0.3"/>
  <cols>
    <col min="1" max="1" width="26.21875" bestFit="1" customWidth="1"/>
    <col min="2" max="2" width="8" bestFit="1" customWidth="1"/>
    <col min="3" max="3" width="12.77734375" bestFit="1" customWidth="1"/>
    <col min="6" max="6" width="12.77734375" bestFit="1" customWidth="1"/>
    <col min="7" max="7" width="23.88671875" bestFit="1" customWidth="1"/>
    <col min="8" max="8" width="14.109375" bestFit="1" customWidth="1"/>
    <col min="9" max="9" width="17" bestFit="1" customWidth="1"/>
    <col min="10" max="10" width="20.6640625" bestFit="1" customWidth="1"/>
    <col min="11" max="11" width="6.109375" bestFit="1" customWidth="1"/>
    <col min="12" max="12" width="13.33203125" bestFit="1" customWidth="1"/>
  </cols>
  <sheetData>
    <row r="1" spans="1:12" x14ac:dyDescent="0.3">
      <c r="A1" t="s">
        <v>376</v>
      </c>
      <c r="B1" t="s">
        <v>377</v>
      </c>
      <c r="C1" t="s">
        <v>378</v>
      </c>
      <c r="D1" t="s">
        <v>379</v>
      </c>
      <c r="E1" t="s">
        <v>380</v>
      </c>
      <c r="F1" t="s">
        <v>381</v>
      </c>
      <c r="G1" t="s">
        <v>382</v>
      </c>
      <c r="H1" t="s">
        <v>383</v>
      </c>
      <c r="I1" t="s">
        <v>385</v>
      </c>
      <c r="J1" t="s">
        <v>416</v>
      </c>
      <c r="K1" t="s">
        <v>384</v>
      </c>
      <c r="L1" t="s">
        <v>417</v>
      </c>
    </row>
    <row r="2" spans="1:12" x14ac:dyDescent="0.3">
      <c r="A2" t="s">
        <v>0</v>
      </c>
      <c r="B2" t="s">
        <v>177</v>
      </c>
      <c r="C2" t="s">
        <v>23</v>
      </c>
      <c r="D2">
        <v>0</v>
      </c>
      <c r="E2">
        <v>2</v>
      </c>
      <c r="F2" t="s">
        <v>32</v>
      </c>
      <c r="G2" t="s">
        <v>24</v>
      </c>
      <c r="H2" t="s">
        <v>14</v>
      </c>
      <c r="I2">
        <f t="shared" ref="I2:I33" si="0">IF(K2="Home", D2, E2)</f>
        <v>2</v>
      </c>
      <c r="J2">
        <f t="shared" ref="J2:J33" si="1">IF(K2="Home", E2, D2)</f>
        <v>0</v>
      </c>
      <c r="K2" t="str">
        <f t="shared" ref="K2:K33" si="2">IF(ISNUMBER(SEARCH("Man City", TRIM(C2))), "Home", "Away")</f>
        <v>Away</v>
      </c>
      <c r="L2" t="str">
        <f t="shared" ref="L2:L33" si="3">IF(I2 &gt; J2, "Win", IF(I2 &lt; J2, "Loss", "Draw"))</f>
        <v>Win</v>
      </c>
    </row>
    <row r="3" spans="1:12" x14ac:dyDescent="0.3">
      <c r="A3" t="s">
        <v>178</v>
      </c>
      <c r="B3" t="s">
        <v>177</v>
      </c>
      <c r="C3" t="s">
        <v>32</v>
      </c>
      <c r="D3">
        <v>3</v>
      </c>
      <c r="E3">
        <v>1</v>
      </c>
      <c r="F3" t="s">
        <v>44</v>
      </c>
      <c r="G3" t="s">
        <v>33</v>
      </c>
      <c r="H3" t="s">
        <v>34</v>
      </c>
      <c r="I3">
        <f t="shared" si="0"/>
        <v>3</v>
      </c>
      <c r="J3">
        <f t="shared" si="1"/>
        <v>1</v>
      </c>
      <c r="K3" t="str">
        <f t="shared" si="2"/>
        <v>Home</v>
      </c>
      <c r="L3" t="str">
        <f t="shared" si="3"/>
        <v>Win</v>
      </c>
    </row>
    <row r="4" spans="1:12" x14ac:dyDescent="0.3">
      <c r="A4" t="s">
        <v>179</v>
      </c>
      <c r="B4" t="s">
        <v>177</v>
      </c>
      <c r="C4" t="s">
        <v>28</v>
      </c>
      <c r="D4">
        <v>0</v>
      </c>
      <c r="E4">
        <v>0</v>
      </c>
      <c r="F4" t="s">
        <v>32</v>
      </c>
      <c r="G4" t="s">
        <v>85</v>
      </c>
      <c r="H4" t="s">
        <v>28</v>
      </c>
      <c r="I4">
        <f t="shared" si="0"/>
        <v>0</v>
      </c>
      <c r="J4">
        <f t="shared" si="1"/>
        <v>0</v>
      </c>
      <c r="K4" t="str">
        <f t="shared" si="2"/>
        <v>Away</v>
      </c>
      <c r="L4" t="str">
        <f t="shared" si="3"/>
        <v>Draw</v>
      </c>
    </row>
    <row r="5" spans="1:12" x14ac:dyDescent="0.3">
      <c r="A5" t="s">
        <v>180</v>
      </c>
      <c r="B5" t="s">
        <v>177</v>
      </c>
      <c r="C5" t="s">
        <v>32</v>
      </c>
      <c r="D5">
        <v>1</v>
      </c>
      <c r="E5">
        <v>0</v>
      </c>
      <c r="F5" t="s">
        <v>40</v>
      </c>
      <c r="G5" t="s">
        <v>33</v>
      </c>
      <c r="H5" t="s">
        <v>34</v>
      </c>
      <c r="I5">
        <f t="shared" si="0"/>
        <v>1</v>
      </c>
      <c r="J5">
        <f t="shared" si="1"/>
        <v>0</v>
      </c>
      <c r="K5" t="str">
        <f t="shared" si="2"/>
        <v>Home</v>
      </c>
      <c r="L5" t="str">
        <f t="shared" si="3"/>
        <v>Win</v>
      </c>
    </row>
    <row r="6" spans="1:12" x14ac:dyDescent="0.3">
      <c r="A6" t="s">
        <v>181</v>
      </c>
      <c r="B6" t="s">
        <v>177</v>
      </c>
      <c r="C6" t="s">
        <v>32</v>
      </c>
      <c r="D6">
        <v>2</v>
      </c>
      <c r="E6">
        <v>1</v>
      </c>
      <c r="F6" t="s">
        <v>36</v>
      </c>
      <c r="G6" t="s">
        <v>33</v>
      </c>
      <c r="H6" t="s">
        <v>34</v>
      </c>
      <c r="I6">
        <f t="shared" si="0"/>
        <v>2</v>
      </c>
      <c r="J6">
        <f t="shared" si="1"/>
        <v>1</v>
      </c>
      <c r="K6" t="str">
        <f t="shared" si="2"/>
        <v>Home</v>
      </c>
      <c r="L6" t="str">
        <f t="shared" si="3"/>
        <v>Win</v>
      </c>
    </row>
    <row r="7" spans="1:12" x14ac:dyDescent="0.3">
      <c r="A7" t="s">
        <v>182</v>
      </c>
      <c r="B7" t="s">
        <v>177</v>
      </c>
      <c r="C7" t="s">
        <v>26</v>
      </c>
      <c r="D7">
        <v>0</v>
      </c>
      <c r="E7">
        <v>2</v>
      </c>
      <c r="F7" t="s">
        <v>32</v>
      </c>
      <c r="G7" t="s">
        <v>42</v>
      </c>
      <c r="H7" t="s">
        <v>2</v>
      </c>
      <c r="I7">
        <f t="shared" si="0"/>
        <v>2</v>
      </c>
      <c r="J7">
        <f t="shared" si="1"/>
        <v>0</v>
      </c>
      <c r="K7" t="str">
        <f t="shared" si="2"/>
        <v>Away</v>
      </c>
      <c r="L7" t="str">
        <f t="shared" si="3"/>
        <v>Win</v>
      </c>
    </row>
    <row r="8" spans="1:12" x14ac:dyDescent="0.3">
      <c r="A8" t="s">
        <v>183</v>
      </c>
      <c r="B8" t="s">
        <v>177</v>
      </c>
      <c r="C8" t="s">
        <v>32</v>
      </c>
      <c r="D8">
        <v>5</v>
      </c>
      <c r="E8">
        <v>2</v>
      </c>
      <c r="F8" t="s">
        <v>3</v>
      </c>
      <c r="G8" t="s">
        <v>33</v>
      </c>
      <c r="H8" t="s">
        <v>34</v>
      </c>
      <c r="I8">
        <f t="shared" si="0"/>
        <v>5</v>
      </c>
      <c r="J8">
        <f t="shared" si="1"/>
        <v>2</v>
      </c>
      <c r="K8" t="str">
        <f t="shared" si="2"/>
        <v>Home</v>
      </c>
      <c r="L8" t="str">
        <f t="shared" si="3"/>
        <v>Win</v>
      </c>
    </row>
    <row r="9" spans="1:12" x14ac:dyDescent="0.3">
      <c r="A9" t="s">
        <v>22</v>
      </c>
      <c r="B9" t="s">
        <v>177</v>
      </c>
      <c r="C9" t="s">
        <v>56</v>
      </c>
      <c r="D9">
        <v>0</v>
      </c>
      <c r="E9">
        <v>0</v>
      </c>
      <c r="F9" t="s">
        <v>32</v>
      </c>
      <c r="G9" t="s">
        <v>66</v>
      </c>
      <c r="H9" t="s">
        <v>34</v>
      </c>
      <c r="I9">
        <f t="shared" si="0"/>
        <v>0</v>
      </c>
      <c r="J9">
        <f t="shared" si="1"/>
        <v>0</v>
      </c>
      <c r="K9" t="str">
        <f t="shared" si="2"/>
        <v>Away</v>
      </c>
      <c r="L9" t="str">
        <f t="shared" si="3"/>
        <v>Draw</v>
      </c>
    </row>
    <row r="10" spans="1:12" x14ac:dyDescent="0.3">
      <c r="A10" t="s">
        <v>25</v>
      </c>
      <c r="B10" t="s">
        <v>177</v>
      </c>
      <c r="C10" t="s">
        <v>32</v>
      </c>
      <c r="D10">
        <v>2</v>
      </c>
      <c r="E10">
        <v>0</v>
      </c>
      <c r="F10" t="s">
        <v>18</v>
      </c>
      <c r="G10" t="s">
        <v>33</v>
      </c>
      <c r="H10" t="s">
        <v>34</v>
      </c>
      <c r="I10">
        <f t="shared" si="0"/>
        <v>2</v>
      </c>
      <c r="J10">
        <f t="shared" si="1"/>
        <v>0</v>
      </c>
      <c r="K10" t="str">
        <f t="shared" si="2"/>
        <v>Home</v>
      </c>
      <c r="L10" t="str">
        <f t="shared" si="3"/>
        <v>Win</v>
      </c>
    </row>
    <row r="11" spans="1:12" x14ac:dyDescent="0.3">
      <c r="A11" t="s">
        <v>184</v>
      </c>
      <c r="B11" t="s">
        <v>177</v>
      </c>
      <c r="C11" t="s">
        <v>32</v>
      </c>
      <c r="D11">
        <v>2</v>
      </c>
      <c r="E11">
        <v>2</v>
      </c>
      <c r="F11" t="s">
        <v>6</v>
      </c>
      <c r="G11" t="s">
        <v>33</v>
      </c>
      <c r="H11" t="s">
        <v>34</v>
      </c>
      <c r="I11">
        <f t="shared" si="0"/>
        <v>2</v>
      </c>
      <c r="J11">
        <f t="shared" si="1"/>
        <v>2</v>
      </c>
      <c r="K11" t="str">
        <f t="shared" si="2"/>
        <v>Home</v>
      </c>
      <c r="L11" t="str">
        <f t="shared" si="3"/>
        <v>Draw</v>
      </c>
    </row>
    <row r="12" spans="1:12" x14ac:dyDescent="0.3">
      <c r="A12" t="s">
        <v>27</v>
      </c>
      <c r="B12" t="s">
        <v>177</v>
      </c>
      <c r="C12" t="s">
        <v>52</v>
      </c>
      <c r="D12">
        <v>1</v>
      </c>
      <c r="E12">
        <v>0</v>
      </c>
      <c r="F12" t="s">
        <v>32</v>
      </c>
      <c r="G12" t="s">
        <v>53</v>
      </c>
      <c r="H12" t="s">
        <v>54</v>
      </c>
      <c r="I12">
        <f t="shared" si="0"/>
        <v>0</v>
      </c>
      <c r="J12">
        <f t="shared" si="1"/>
        <v>1</v>
      </c>
      <c r="K12" t="str">
        <f t="shared" si="2"/>
        <v>Away</v>
      </c>
      <c r="L12" t="str">
        <f t="shared" si="3"/>
        <v>Loss</v>
      </c>
    </row>
    <row r="13" spans="1:12" x14ac:dyDescent="0.3">
      <c r="A13" t="s">
        <v>29</v>
      </c>
      <c r="B13" t="s">
        <v>177</v>
      </c>
      <c r="C13" t="s">
        <v>16</v>
      </c>
      <c r="D13">
        <v>0</v>
      </c>
      <c r="E13">
        <v>1</v>
      </c>
      <c r="F13" t="s">
        <v>32</v>
      </c>
      <c r="G13" t="s">
        <v>157</v>
      </c>
      <c r="H13" t="s">
        <v>14</v>
      </c>
      <c r="I13">
        <f t="shared" si="0"/>
        <v>1</v>
      </c>
      <c r="J13">
        <f t="shared" si="1"/>
        <v>0</v>
      </c>
      <c r="K13" t="str">
        <f t="shared" si="2"/>
        <v>Away</v>
      </c>
      <c r="L13" t="str">
        <f t="shared" si="3"/>
        <v>Win</v>
      </c>
    </row>
    <row r="14" spans="1:12" x14ac:dyDescent="0.3">
      <c r="A14" t="s">
        <v>31</v>
      </c>
      <c r="B14" t="s">
        <v>177</v>
      </c>
      <c r="C14" t="s">
        <v>32</v>
      </c>
      <c r="D14">
        <v>0</v>
      </c>
      <c r="E14">
        <v>2</v>
      </c>
      <c r="F14" t="s">
        <v>2</v>
      </c>
      <c r="G14" t="s">
        <v>33</v>
      </c>
      <c r="H14" t="s">
        <v>34</v>
      </c>
      <c r="I14">
        <f t="shared" si="0"/>
        <v>0</v>
      </c>
      <c r="J14">
        <f t="shared" si="1"/>
        <v>2</v>
      </c>
      <c r="K14" t="str">
        <f t="shared" si="2"/>
        <v>Home</v>
      </c>
      <c r="L14" t="str">
        <f t="shared" si="3"/>
        <v>Loss</v>
      </c>
    </row>
    <row r="15" spans="1:12" x14ac:dyDescent="0.3">
      <c r="A15" t="s">
        <v>185</v>
      </c>
      <c r="B15" t="s">
        <v>177</v>
      </c>
      <c r="C15" t="s">
        <v>32</v>
      </c>
      <c r="D15">
        <v>4</v>
      </c>
      <c r="E15">
        <v>0</v>
      </c>
      <c r="F15" t="s">
        <v>30</v>
      </c>
      <c r="G15" t="s">
        <v>33</v>
      </c>
      <c r="H15" t="s">
        <v>34</v>
      </c>
      <c r="I15">
        <f t="shared" si="0"/>
        <v>4</v>
      </c>
      <c r="J15">
        <f t="shared" si="1"/>
        <v>0</v>
      </c>
      <c r="K15" t="str">
        <f t="shared" si="2"/>
        <v>Home</v>
      </c>
      <c r="L15" t="str">
        <f t="shared" si="3"/>
        <v>Win</v>
      </c>
    </row>
    <row r="16" spans="1:12" x14ac:dyDescent="0.3">
      <c r="A16" t="s">
        <v>186</v>
      </c>
      <c r="B16" t="s">
        <v>177</v>
      </c>
      <c r="C16" t="s">
        <v>10</v>
      </c>
      <c r="D16">
        <v>5</v>
      </c>
      <c r="E16">
        <v>1</v>
      </c>
      <c r="F16" t="s">
        <v>32</v>
      </c>
      <c r="G16" t="s">
        <v>78</v>
      </c>
      <c r="H16" t="s">
        <v>14</v>
      </c>
      <c r="I16">
        <f t="shared" si="0"/>
        <v>1</v>
      </c>
      <c r="J16">
        <f t="shared" si="1"/>
        <v>5</v>
      </c>
      <c r="K16" t="str">
        <f t="shared" si="2"/>
        <v>Away</v>
      </c>
      <c r="L16" t="str">
        <f t="shared" si="3"/>
        <v>Loss</v>
      </c>
    </row>
    <row r="17" spans="1:12" x14ac:dyDescent="0.3">
      <c r="A17" t="s">
        <v>46</v>
      </c>
      <c r="B17" t="s">
        <v>177</v>
      </c>
      <c r="C17" t="s">
        <v>32</v>
      </c>
      <c r="D17">
        <v>3</v>
      </c>
      <c r="E17">
        <v>1</v>
      </c>
      <c r="F17" t="s">
        <v>12</v>
      </c>
      <c r="G17" t="s">
        <v>33</v>
      </c>
      <c r="H17" t="s">
        <v>34</v>
      </c>
      <c r="I17">
        <f t="shared" si="0"/>
        <v>3</v>
      </c>
      <c r="J17">
        <f t="shared" si="1"/>
        <v>1</v>
      </c>
      <c r="K17" t="str">
        <f t="shared" si="2"/>
        <v>Home</v>
      </c>
      <c r="L17" t="str">
        <f t="shared" si="3"/>
        <v>Win</v>
      </c>
    </row>
    <row r="18" spans="1:12" x14ac:dyDescent="0.3">
      <c r="A18" t="s">
        <v>187</v>
      </c>
      <c r="B18" t="s">
        <v>177</v>
      </c>
      <c r="C18" t="s">
        <v>47</v>
      </c>
      <c r="D18">
        <v>0</v>
      </c>
      <c r="E18">
        <v>6</v>
      </c>
      <c r="F18" t="s">
        <v>32</v>
      </c>
      <c r="G18" t="s">
        <v>188</v>
      </c>
      <c r="H18" t="s">
        <v>47</v>
      </c>
      <c r="I18">
        <f t="shared" si="0"/>
        <v>6</v>
      </c>
      <c r="J18">
        <f t="shared" si="1"/>
        <v>0</v>
      </c>
      <c r="K18" t="str">
        <f t="shared" si="2"/>
        <v>Away</v>
      </c>
      <c r="L18" t="str">
        <f t="shared" si="3"/>
        <v>Win</v>
      </c>
    </row>
    <row r="19" spans="1:12" x14ac:dyDescent="0.3">
      <c r="A19" t="s">
        <v>51</v>
      </c>
      <c r="B19" t="s">
        <v>177</v>
      </c>
      <c r="C19" t="s">
        <v>49</v>
      </c>
      <c r="D19">
        <v>2</v>
      </c>
      <c r="E19">
        <v>2</v>
      </c>
      <c r="F19" t="s">
        <v>32</v>
      </c>
      <c r="G19" t="s">
        <v>50</v>
      </c>
      <c r="H19" t="s">
        <v>49</v>
      </c>
      <c r="I19">
        <f t="shared" si="0"/>
        <v>2</v>
      </c>
      <c r="J19">
        <f t="shared" si="1"/>
        <v>2</v>
      </c>
      <c r="K19" t="str">
        <f t="shared" si="2"/>
        <v>Away</v>
      </c>
      <c r="L19" t="str">
        <f t="shared" si="3"/>
        <v>Draw</v>
      </c>
    </row>
    <row r="20" spans="1:12" x14ac:dyDescent="0.3">
      <c r="A20" t="s">
        <v>189</v>
      </c>
      <c r="B20" t="s">
        <v>177</v>
      </c>
      <c r="C20" t="s">
        <v>32</v>
      </c>
      <c r="D20">
        <v>4</v>
      </c>
      <c r="E20">
        <v>1</v>
      </c>
      <c r="F20" t="s">
        <v>21</v>
      </c>
      <c r="G20" t="s">
        <v>33</v>
      </c>
      <c r="H20" t="s">
        <v>34</v>
      </c>
      <c r="I20">
        <f t="shared" si="0"/>
        <v>4</v>
      </c>
      <c r="J20">
        <f t="shared" si="1"/>
        <v>1</v>
      </c>
      <c r="K20" t="str">
        <f t="shared" si="2"/>
        <v>Home</v>
      </c>
      <c r="L20" t="str">
        <f t="shared" si="3"/>
        <v>Win</v>
      </c>
    </row>
    <row r="21" spans="1:12" x14ac:dyDescent="0.3">
      <c r="A21" t="s">
        <v>190</v>
      </c>
      <c r="B21" t="s">
        <v>177</v>
      </c>
      <c r="C21" t="s">
        <v>18</v>
      </c>
      <c r="D21">
        <v>0</v>
      </c>
      <c r="E21">
        <v>2</v>
      </c>
      <c r="F21" t="s">
        <v>32</v>
      </c>
      <c r="G21" t="s">
        <v>19</v>
      </c>
      <c r="H21" t="s">
        <v>18</v>
      </c>
      <c r="I21">
        <f t="shared" si="0"/>
        <v>2</v>
      </c>
      <c r="J21">
        <f t="shared" si="1"/>
        <v>0</v>
      </c>
      <c r="K21" t="str">
        <f t="shared" si="2"/>
        <v>Away</v>
      </c>
      <c r="L21" t="str">
        <f t="shared" si="3"/>
        <v>Win</v>
      </c>
    </row>
    <row r="22" spans="1:12" x14ac:dyDescent="0.3">
      <c r="A22" t="s">
        <v>191</v>
      </c>
      <c r="B22" t="s">
        <v>177</v>
      </c>
      <c r="C22" t="s">
        <v>32</v>
      </c>
      <c r="D22">
        <v>1</v>
      </c>
      <c r="E22">
        <v>1</v>
      </c>
      <c r="F22" t="s">
        <v>26</v>
      </c>
      <c r="G22" t="s">
        <v>33</v>
      </c>
      <c r="H22" t="s">
        <v>34</v>
      </c>
      <c r="I22">
        <f t="shared" si="0"/>
        <v>1</v>
      </c>
      <c r="J22">
        <f t="shared" si="1"/>
        <v>1</v>
      </c>
      <c r="K22" t="str">
        <f t="shared" si="2"/>
        <v>Home</v>
      </c>
      <c r="L22" t="str">
        <f t="shared" si="3"/>
        <v>Draw</v>
      </c>
    </row>
    <row r="23" spans="1:12" x14ac:dyDescent="0.3">
      <c r="A23" t="s">
        <v>192</v>
      </c>
      <c r="B23" t="s">
        <v>177</v>
      </c>
      <c r="C23" t="s">
        <v>36</v>
      </c>
      <c r="D23">
        <v>2</v>
      </c>
      <c r="E23">
        <v>1</v>
      </c>
      <c r="F23" t="s">
        <v>32</v>
      </c>
      <c r="G23" t="s">
        <v>37</v>
      </c>
      <c r="H23" t="s">
        <v>38</v>
      </c>
      <c r="I23">
        <f t="shared" si="0"/>
        <v>1</v>
      </c>
      <c r="J23">
        <f t="shared" si="1"/>
        <v>2</v>
      </c>
      <c r="K23" t="str">
        <f t="shared" si="2"/>
        <v>Away</v>
      </c>
      <c r="L23" t="str">
        <f t="shared" si="3"/>
        <v>Loss</v>
      </c>
    </row>
    <row r="24" spans="1:12" x14ac:dyDescent="0.3">
      <c r="A24" t="s">
        <v>193</v>
      </c>
      <c r="B24" t="s">
        <v>177</v>
      </c>
      <c r="C24" t="s">
        <v>32</v>
      </c>
      <c r="D24">
        <v>1</v>
      </c>
      <c r="E24">
        <v>2</v>
      </c>
      <c r="F24" t="s">
        <v>56</v>
      </c>
      <c r="G24" t="s">
        <v>33</v>
      </c>
      <c r="H24" t="s">
        <v>34</v>
      </c>
      <c r="I24">
        <f t="shared" si="0"/>
        <v>1</v>
      </c>
      <c r="J24">
        <f t="shared" si="1"/>
        <v>2</v>
      </c>
      <c r="K24" t="str">
        <f t="shared" si="2"/>
        <v>Home</v>
      </c>
      <c r="L24" t="str">
        <f t="shared" si="3"/>
        <v>Loss</v>
      </c>
    </row>
    <row r="25" spans="1:12" x14ac:dyDescent="0.3">
      <c r="A25" t="s">
        <v>194</v>
      </c>
      <c r="B25" t="s">
        <v>177</v>
      </c>
      <c r="C25" t="s">
        <v>3</v>
      </c>
      <c r="D25">
        <v>2</v>
      </c>
      <c r="E25">
        <v>2</v>
      </c>
      <c r="F25" t="s">
        <v>32</v>
      </c>
      <c r="G25" t="s">
        <v>103</v>
      </c>
      <c r="H25" t="s">
        <v>14</v>
      </c>
      <c r="I25">
        <f t="shared" si="0"/>
        <v>2</v>
      </c>
      <c r="J25">
        <f t="shared" si="1"/>
        <v>2</v>
      </c>
      <c r="K25" t="str">
        <f t="shared" si="2"/>
        <v>Away</v>
      </c>
      <c r="L25" t="str">
        <f t="shared" si="3"/>
        <v>Draw</v>
      </c>
    </row>
    <row r="26" spans="1:12" x14ac:dyDescent="0.3">
      <c r="A26" t="s">
        <v>195</v>
      </c>
      <c r="B26" t="s">
        <v>177</v>
      </c>
      <c r="C26" t="s">
        <v>32</v>
      </c>
      <c r="D26">
        <v>3</v>
      </c>
      <c r="E26">
        <v>0</v>
      </c>
      <c r="F26" t="s">
        <v>52</v>
      </c>
      <c r="G26" t="s">
        <v>33</v>
      </c>
      <c r="H26" t="s">
        <v>34</v>
      </c>
      <c r="I26">
        <f t="shared" si="0"/>
        <v>3</v>
      </c>
      <c r="J26">
        <f t="shared" si="1"/>
        <v>0</v>
      </c>
      <c r="K26" t="str">
        <f t="shared" si="2"/>
        <v>Home</v>
      </c>
      <c r="L26" t="str">
        <f t="shared" si="3"/>
        <v>Win</v>
      </c>
    </row>
    <row r="27" spans="1:12" x14ac:dyDescent="0.3">
      <c r="A27" t="s">
        <v>196</v>
      </c>
      <c r="B27" t="s">
        <v>177</v>
      </c>
      <c r="C27" t="s">
        <v>2</v>
      </c>
      <c r="D27">
        <v>2</v>
      </c>
      <c r="E27">
        <v>0</v>
      </c>
      <c r="F27" t="s">
        <v>32</v>
      </c>
      <c r="G27" t="s">
        <v>4</v>
      </c>
      <c r="H27" t="s">
        <v>2</v>
      </c>
      <c r="I27">
        <f t="shared" si="0"/>
        <v>0</v>
      </c>
      <c r="J27">
        <f t="shared" si="1"/>
        <v>2</v>
      </c>
      <c r="K27" t="str">
        <f t="shared" si="2"/>
        <v>Away</v>
      </c>
      <c r="L27" t="str">
        <f t="shared" si="3"/>
        <v>Loss</v>
      </c>
    </row>
    <row r="28" spans="1:12" x14ac:dyDescent="0.3">
      <c r="A28" t="s">
        <v>197</v>
      </c>
      <c r="B28" t="s">
        <v>177</v>
      </c>
      <c r="C28" t="s">
        <v>32</v>
      </c>
      <c r="D28">
        <v>0</v>
      </c>
      <c r="E28">
        <v>4</v>
      </c>
      <c r="F28" t="s">
        <v>16</v>
      </c>
      <c r="G28" t="s">
        <v>33</v>
      </c>
      <c r="H28" t="s">
        <v>34</v>
      </c>
      <c r="I28">
        <f t="shared" si="0"/>
        <v>0</v>
      </c>
      <c r="J28">
        <f t="shared" si="1"/>
        <v>4</v>
      </c>
      <c r="K28" t="str">
        <f t="shared" si="2"/>
        <v>Home</v>
      </c>
      <c r="L28" t="str">
        <f t="shared" si="3"/>
        <v>Loss</v>
      </c>
    </row>
    <row r="29" spans="1:12" x14ac:dyDescent="0.3">
      <c r="A29" t="s">
        <v>198</v>
      </c>
      <c r="B29" t="s">
        <v>177</v>
      </c>
      <c r="C29" t="s">
        <v>6</v>
      </c>
      <c r="D29">
        <v>2</v>
      </c>
      <c r="E29">
        <v>1</v>
      </c>
      <c r="F29" t="s">
        <v>32</v>
      </c>
      <c r="G29" t="s">
        <v>7</v>
      </c>
      <c r="H29" t="s">
        <v>8</v>
      </c>
      <c r="I29">
        <f t="shared" si="0"/>
        <v>1</v>
      </c>
      <c r="J29">
        <f t="shared" si="1"/>
        <v>2</v>
      </c>
      <c r="K29" t="str">
        <f t="shared" si="2"/>
        <v>Away</v>
      </c>
      <c r="L29" t="str">
        <f t="shared" si="3"/>
        <v>Loss</v>
      </c>
    </row>
    <row r="30" spans="1:12" x14ac:dyDescent="0.3">
      <c r="A30" t="s">
        <v>199</v>
      </c>
      <c r="B30" t="s">
        <v>177</v>
      </c>
      <c r="C30" t="s">
        <v>44</v>
      </c>
      <c r="D30">
        <v>2</v>
      </c>
      <c r="E30">
        <v>1</v>
      </c>
      <c r="F30" t="s">
        <v>32</v>
      </c>
      <c r="G30" t="s">
        <v>45</v>
      </c>
      <c r="H30" t="s">
        <v>44</v>
      </c>
      <c r="I30">
        <f t="shared" si="0"/>
        <v>1</v>
      </c>
      <c r="J30">
        <f t="shared" si="1"/>
        <v>2</v>
      </c>
      <c r="K30" t="str">
        <f t="shared" si="2"/>
        <v>Away</v>
      </c>
      <c r="L30" t="str">
        <f t="shared" si="3"/>
        <v>Loss</v>
      </c>
    </row>
    <row r="31" spans="1:12" x14ac:dyDescent="0.3">
      <c r="A31" t="s">
        <v>200</v>
      </c>
      <c r="B31" t="s">
        <v>177</v>
      </c>
      <c r="C31" t="s">
        <v>32</v>
      </c>
      <c r="D31">
        <v>1</v>
      </c>
      <c r="E31">
        <v>0</v>
      </c>
      <c r="F31" t="s">
        <v>28</v>
      </c>
      <c r="G31" t="s">
        <v>33</v>
      </c>
      <c r="H31" t="s">
        <v>34</v>
      </c>
      <c r="I31">
        <f t="shared" si="0"/>
        <v>1</v>
      </c>
      <c r="J31">
        <f t="shared" si="1"/>
        <v>0</v>
      </c>
      <c r="K31" t="str">
        <f t="shared" si="2"/>
        <v>Home</v>
      </c>
      <c r="L31" t="str">
        <f t="shared" si="3"/>
        <v>Win</v>
      </c>
    </row>
    <row r="32" spans="1:12" x14ac:dyDescent="0.3">
      <c r="A32" t="s">
        <v>201</v>
      </c>
      <c r="B32" t="s">
        <v>177</v>
      </c>
      <c r="C32" t="s">
        <v>40</v>
      </c>
      <c r="D32">
        <v>1</v>
      </c>
      <c r="E32">
        <v>2</v>
      </c>
      <c r="F32" t="s">
        <v>32</v>
      </c>
      <c r="G32" t="s">
        <v>108</v>
      </c>
      <c r="H32" t="s">
        <v>109</v>
      </c>
      <c r="I32">
        <f t="shared" si="0"/>
        <v>2</v>
      </c>
      <c r="J32">
        <f t="shared" si="1"/>
        <v>1</v>
      </c>
      <c r="K32" t="str">
        <f t="shared" si="2"/>
        <v>Away</v>
      </c>
      <c r="L32" t="str">
        <f t="shared" si="3"/>
        <v>Win</v>
      </c>
    </row>
    <row r="33" spans="1:12" x14ac:dyDescent="0.3">
      <c r="A33" t="s">
        <v>202</v>
      </c>
      <c r="B33" t="s">
        <v>177</v>
      </c>
      <c r="C33" t="s">
        <v>32</v>
      </c>
      <c r="D33">
        <v>3</v>
      </c>
      <c r="E33">
        <v>2</v>
      </c>
      <c r="F33" t="s">
        <v>23</v>
      </c>
      <c r="G33" t="s">
        <v>33</v>
      </c>
      <c r="H33" t="s">
        <v>34</v>
      </c>
      <c r="I33">
        <f t="shared" si="0"/>
        <v>3</v>
      </c>
      <c r="J33">
        <f t="shared" si="1"/>
        <v>2</v>
      </c>
      <c r="K33" t="str">
        <f t="shared" si="2"/>
        <v>Home</v>
      </c>
      <c r="L33" t="str">
        <f t="shared" si="3"/>
        <v>Win</v>
      </c>
    </row>
    <row r="34" spans="1:12" x14ac:dyDescent="0.3">
      <c r="A34" t="s">
        <v>203</v>
      </c>
      <c r="B34" t="s">
        <v>177</v>
      </c>
      <c r="C34" t="s">
        <v>30</v>
      </c>
      <c r="D34">
        <v>1</v>
      </c>
      <c r="E34">
        <v>1</v>
      </c>
      <c r="F34" t="s">
        <v>32</v>
      </c>
      <c r="G34" t="s">
        <v>105</v>
      </c>
      <c r="H34" t="s">
        <v>30</v>
      </c>
      <c r="I34">
        <f t="shared" ref="I34:I65" si="4">IF(K34="Home", D34, E34)</f>
        <v>1</v>
      </c>
      <c r="J34">
        <f t="shared" ref="J34:J65" si="5">IF(K34="Home", E34, D34)</f>
        <v>1</v>
      </c>
      <c r="K34" t="str">
        <f t="shared" ref="K34:K65" si="6">IF(ISNUMBER(SEARCH("Man City", TRIM(C34))), "Home", "Away")</f>
        <v>Away</v>
      </c>
      <c r="L34" t="str">
        <f t="shared" ref="L34:L65" si="7">IF(I34 &gt; J34, "Win", IF(I34 &lt; J34, "Loss", "Draw"))</f>
        <v>Draw</v>
      </c>
    </row>
    <row r="35" spans="1:12" x14ac:dyDescent="0.3">
      <c r="A35" t="s">
        <v>204</v>
      </c>
      <c r="B35" t="s">
        <v>177</v>
      </c>
      <c r="C35" t="s">
        <v>32</v>
      </c>
      <c r="D35">
        <v>2</v>
      </c>
      <c r="E35">
        <v>2</v>
      </c>
      <c r="F35" t="s">
        <v>10</v>
      </c>
      <c r="G35" t="s">
        <v>33</v>
      </c>
      <c r="H35" t="s">
        <v>34</v>
      </c>
      <c r="I35">
        <f t="shared" si="4"/>
        <v>2</v>
      </c>
      <c r="J35">
        <f t="shared" si="5"/>
        <v>2</v>
      </c>
      <c r="K35" t="str">
        <f t="shared" si="6"/>
        <v>Home</v>
      </c>
      <c r="L35" t="str">
        <f t="shared" si="7"/>
        <v>Draw</v>
      </c>
    </row>
    <row r="36" spans="1:12" x14ac:dyDescent="0.3">
      <c r="A36" t="s">
        <v>205</v>
      </c>
      <c r="B36" t="s">
        <v>177</v>
      </c>
      <c r="C36" t="s">
        <v>32</v>
      </c>
      <c r="D36">
        <v>2</v>
      </c>
      <c r="E36">
        <v>1</v>
      </c>
      <c r="F36" t="s">
        <v>49</v>
      </c>
      <c r="G36" t="s">
        <v>33</v>
      </c>
      <c r="H36" t="s">
        <v>34</v>
      </c>
      <c r="I36">
        <f t="shared" si="4"/>
        <v>2</v>
      </c>
      <c r="J36">
        <f t="shared" si="5"/>
        <v>1</v>
      </c>
      <c r="K36" t="str">
        <f t="shared" si="6"/>
        <v>Home</v>
      </c>
      <c r="L36" t="str">
        <f t="shared" si="7"/>
        <v>Win</v>
      </c>
    </row>
    <row r="37" spans="1:12" x14ac:dyDescent="0.3">
      <c r="A37" t="s">
        <v>206</v>
      </c>
      <c r="B37" t="s">
        <v>177</v>
      </c>
      <c r="C37" t="s">
        <v>21</v>
      </c>
      <c r="D37">
        <v>1</v>
      </c>
      <c r="E37">
        <v>3</v>
      </c>
      <c r="F37" t="s">
        <v>32</v>
      </c>
      <c r="G37" t="s">
        <v>61</v>
      </c>
      <c r="H37" t="s">
        <v>14</v>
      </c>
      <c r="I37">
        <f t="shared" si="4"/>
        <v>3</v>
      </c>
      <c r="J37">
        <f t="shared" si="5"/>
        <v>1</v>
      </c>
      <c r="K37" t="str">
        <f t="shared" si="6"/>
        <v>Away</v>
      </c>
      <c r="L37" t="str">
        <f t="shared" si="7"/>
        <v>Win</v>
      </c>
    </row>
    <row r="38" spans="1:12" x14ac:dyDescent="0.3">
      <c r="A38" t="s">
        <v>207</v>
      </c>
      <c r="B38" t="s">
        <v>177</v>
      </c>
      <c r="C38" t="s">
        <v>32</v>
      </c>
      <c r="D38">
        <v>4</v>
      </c>
      <c r="E38">
        <v>1</v>
      </c>
      <c r="F38" t="s">
        <v>47</v>
      </c>
      <c r="G38" t="s">
        <v>33</v>
      </c>
      <c r="H38" t="s">
        <v>34</v>
      </c>
      <c r="I38">
        <f t="shared" si="4"/>
        <v>4</v>
      </c>
      <c r="J38">
        <f t="shared" si="5"/>
        <v>1</v>
      </c>
      <c r="K38" t="str">
        <f t="shared" si="6"/>
        <v>Home</v>
      </c>
      <c r="L38" t="str">
        <f t="shared" si="7"/>
        <v>Win</v>
      </c>
    </row>
    <row r="39" spans="1:12" x14ac:dyDescent="0.3">
      <c r="A39" t="s">
        <v>208</v>
      </c>
      <c r="B39" t="s">
        <v>177</v>
      </c>
      <c r="C39" t="s">
        <v>12</v>
      </c>
      <c r="D39">
        <v>0</v>
      </c>
      <c r="E39">
        <v>2</v>
      </c>
      <c r="F39" t="s">
        <v>32</v>
      </c>
      <c r="G39" t="s">
        <v>13</v>
      </c>
      <c r="H39" t="s">
        <v>14</v>
      </c>
      <c r="I39">
        <f t="shared" si="4"/>
        <v>2</v>
      </c>
      <c r="J39">
        <f t="shared" si="5"/>
        <v>0</v>
      </c>
      <c r="K39" t="str">
        <f t="shared" si="6"/>
        <v>Away</v>
      </c>
      <c r="L39" t="str">
        <f t="shared" si="7"/>
        <v>Win</v>
      </c>
    </row>
    <row r="40" spans="1:12" x14ac:dyDescent="0.3">
      <c r="A40" t="s">
        <v>57</v>
      </c>
      <c r="B40" t="s">
        <v>372</v>
      </c>
      <c r="C40" t="s">
        <v>32</v>
      </c>
      <c r="D40">
        <v>3</v>
      </c>
      <c r="E40">
        <v>1</v>
      </c>
      <c r="F40" t="s">
        <v>21</v>
      </c>
      <c r="G40" t="s">
        <v>33</v>
      </c>
      <c r="H40" t="s">
        <v>34</v>
      </c>
      <c r="I40">
        <f t="shared" si="4"/>
        <v>3</v>
      </c>
      <c r="J40">
        <f t="shared" si="5"/>
        <v>1</v>
      </c>
      <c r="K40" t="str">
        <f t="shared" si="6"/>
        <v>Home</v>
      </c>
      <c r="L40" t="str">
        <f t="shared" si="7"/>
        <v>Win</v>
      </c>
    </row>
    <row r="41" spans="1:12" x14ac:dyDescent="0.3">
      <c r="A41" t="s">
        <v>209</v>
      </c>
      <c r="B41" t="s">
        <v>372</v>
      </c>
      <c r="C41" t="s">
        <v>16</v>
      </c>
      <c r="D41">
        <v>0</v>
      </c>
      <c r="E41">
        <v>2</v>
      </c>
      <c r="F41" t="s">
        <v>32</v>
      </c>
      <c r="G41" t="s">
        <v>157</v>
      </c>
      <c r="H41" t="s">
        <v>14</v>
      </c>
      <c r="I41">
        <f t="shared" si="4"/>
        <v>2</v>
      </c>
      <c r="J41">
        <f t="shared" si="5"/>
        <v>0</v>
      </c>
      <c r="K41" t="str">
        <f t="shared" si="6"/>
        <v>Away</v>
      </c>
      <c r="L41" t="str">
        <f t="shared" si="7"/>
        <v>Win</v>
      </c>
    </row>
    <row r="42" spans="1:12" x14ac:dyDescent="0.3">
      <c r="A42" t="s">
        <v>210</v>
      </c>
      <c r="B42" t="s">
        <v>372</v>
      </c>
      <c r="C42" t="s">
        <v>23</v>
      </c>
      <c r="D42">
        <v>0</v>
      </c>
      <c r="E42">
        <v>4</v>
      </c>
      <c r="F42" t="s">
        <v>32</v>
      </c>
      <c r="G42" t="s">
        <v>24</v>
      </c>
      <c r="H42" t="s">
        <v>14</v>
      </c>
      <c r="I42">
        <f t="shared" si="4"/>
        <v>4</v>
      </c>
      <c r="J42">
        <f t="shared" si="5"/>
        <v>0</v>
      </c>
      <c r="K42" t="str">
        <f t="shared" si="6"/>
        <v>Away</v>
      </c>
      <c r="L42" t="str">
        <f t="shared" si="7"/>
        <v>Win</v>
      </c>
    </row>
    <row r="43" spans="1:12" x14ac:dyDescent="0.3">
      <c r="A43" t="s">
        <v>211</v>
      </c>
      <c r="B43" t="s">
        <v>372</v>
      </c>
      <c r="C43" t="s">
        <v>32</v>
      </c>
      <c r="D43">
        <v>5</v>
      </c>
      <c r="E43">
        <v>1</v>
      </c>
      <c r="F43" t="s">
        <v>40</v>
      </c>
      <c r="G43" t="s">
        <v>33</v>
      </c>
      <c r="H43" t="s">
        <v>34</v>
      </c>
      <c r="I43">
        <f t="shared" si="4"/>
        <v>5</v>
      </c>
      <c r="J43">
        <f t="shared" si="5"/>
        <v>1</v>
      </c>
      <c r="K43" t="str">
        <f t="shared" si="6"/>
        <v>Home</v>
      </c>
      <c r="L43" t="str">
        <f t="shared" si="7"/>
        <v>Win</v>
      </c>
    </row>
    <row r="44" spans="1:12" x14ac:dyDescent="0.3">
      <c r="A44" t="s">
        <v>212</v>
      </c>
      <c r="B44" t="s">
        <v>372</v>
      </c>
      <c r="C44" t="s">
        <v>52</v>
      </c>
      <c r="D44">
        <v>0</v>
      </c>
      <c r="E44">
        <v>2</v>
      </c>
      <c r="F44" t="s">
        <v>32</v>
      </c>
      <c r="G44" t="s">
        <v>53</v>
      </c>
      <c r="H44" t="s">
        <v>54</v>
      </c>
      <c r="I44">
        <f t="shared" si="4"/>
        <v>2</v>
      </c>
      <c r="J44">
        <f t="shared" si="5"/>
        <v>0</v>
      </c>
      <c r="K44" t="str">
        <f t="shared" si="6"/>
        <v>Away</v>
      </c>
      <c r="L44" t="str">
        <f t="shared" si="7"/>
        <v>Win</v>
      </c>
    </row>
    <row r="45" spans="1:12" x14ac:dyDescent="0.3">
      <c r="A45" t="s">
        <v>213</v>
      </c>
      <c r="B45" t="s">
        <v>372</v>
      </c>
      <c r="C45" t="s">
        <v>6</v>
      </c>
      <c r="D45">
        <v>0</v>
      </c>
      <c r="E45">
        <v>4</v>
      </c>
      <c r="F45" t="s">
        <v>32</v>
      </c>
      <c r="G45" t="s">
        <v>7</v>
      </c>
      <c r="H45" t="s">
        <v>8</v>
      </c>
      <c r="I45">
        <f t="shared" si="4"/>
        <v>4</v>
      </c>
      <c r="J45">
        <f t="shared" si="5"/>
        <v>0</v>
      </c>
      <c r="K45" t="str">
        <f t="shared" si="6"/>
        <v>Away</v>
      </c>
      <c r="L45" t="str">
        <f t="shared" si="7"/>
        <v>Win</v>
      </c>
    </row>
    <row r="46" spans="1:12" x14ac:dyDescent="0.3">
      <c r="A46" t="s">
        <v>214</v>
      </c>
      <c r="B46" t="s">
        <v>372</v>
      </c>
      <c r="C46" t="s">
        <v>32</v>
      </c>
      <c r="D46">
        <v>5</v>
      </c>
      <c r="E46">
        <v>1</v>
      </c>
      <c r="F46" t="s">
        <v>73</v>
      </c>
      <c r="G46" t="s">
        <v>33</v>
      </c>
      <c r="H46" t="s">
        <v>34</v>
      </c>
      <c r="I46">
        <f t="shared" si="4"/>
        <v>5</v>
      </c>
      <c r="J46">
        <f t="shared" si="5"/>
        <v>1</v>
      </c>
      <c r="K46" t="str">
        <f t="shared" si="6"/>
        <v>Home</v>
      </c>
      <c r="L46" t="str">
        <f t="shared" si="7"/>
        <v>Win</v>
      </c>
    </row>
    <row r="47" spans="1:12" x14ac:dyDescent="0.3">
      <c r="A47" t="s">
        <v>215</v>
      </c>
      <c r="B47" t="s">
        <v>372</v>
      </c>
      <c r="C47" t="s">
        <v>3</v>
      </c>
      <c r="D47">
        <v>2</v>
      </c>
      <c r="E47">
        <v>4</v>
      </c>
      <c r="F47" t="s">
        <v>32</v>
      </c>
      <c r="G47" t="s">
        <v>103</v>
      </c>
      <c r="H47" t="s">
        <v>14</v>
      </c>
      <c r="I47">
        <f t="shared" si="4"/>
        <v>4</v>
      </c>
      <c r="J47">
        <f t="shared" si="5"/>
        <v>2</v>
      </c>
      <c r="K47" t="str">
        <f t="shared" si="6"/>
        <v>Away</v>
      </c>
      <c r="L47" t="str">
        <f t="shared" si="7"/>
        <v>Win</v>
      </c>
    </row>
    <row r="48" spans="1:12" x14ac:dyDescent="0.3">
      <c r="A48" t="s">
        <v>216</v>
      </c>
      <c r="B48" t="s">
        <v>372</v>
      </c>
      <c r="C48" t="s">
        <v>32</v>
      </c>
      <c r="D48">
        <v>4</v>
      </c>
      <c r="E48">
        <v>1</v>
      </c>
      <c r="F48" t="s">
        <v>36</v>
      </c>
      <c r="G48" t="s">
        <v>33</v>
      </c>
      <c r="H48" t="s">
        <v>34</v>
      </c>
      <c r="I48">
        <f t="shared" si="4"/>
        <v>4</v>
      </c>
      <c r="J48">
        <f t="shared" si="5"/>
        <v>1</v>
      </c>
      <c r="K48" t="str">
        <f t="shared" si="6"/>
        <v>Home</v>
      </c>
      <c r="L48" t="str">
        <f t="shared" si="7"/>
        <v>Win</v>
      </c>
    </row>
    <row r="49" spans="1:12" x14ac:dyDescent="0.3">
      <c r="A49" t="s">
        <v>69</v>
      </c>
      <c r="B49" t="s">
        <v>372</v>
      </c>
      <c r="C49" t="s">
        <v>32</v>
      </c>
      <c r="D49">
        <v>0</v>
      </c>
      <c r="E49">
        <v>0</v>
      </c>
      <c r="F49" t="s">
        <v>10</v>
      </c>
      <c r="G49" t="s">
        <v>33</v>
      </c>
      <c r="H49" t="s">
        <v>34</v>
      </c>
      <c r="I49">
        <f t="shared" si="4"/>
        <v>0</v>
      </c>
      <c r="J49">
        <f t="shared" si="5"/>
        <v>0</v>
      </c>
      <c r="K49" t="str">
        <f t="shared" si="6"/>
        <v>Home</v>
      </c>
      <c r="L49" t="str">
        <f t="shared" si="7"/>
        <v>Draw</v>
      </c>
    </row>
    <row r="50" spans="1:12" x14ac:dyDescent="0.3">
      <c r="A50" t="s">
        <v>70</v>
      </c>
      <c r="B50" t="s">
        <v>372</v>
      </c>
      <c r="C50" t="s">
        <v>2</v>
      </c>
      <c r="D50">
        <v>1</v>
      </c>
      <c r="E50">
        <v>1</v>
      </c>
      <c r="F50" t="s">
        <v>32</v>
      </c>
      <c r="G50" t="s">
        <v>4</v>
      </c>
      <c r="H50" t="s">
        <v>2</v>
      </c>
      <c r="I50">
        <f t="shared" si="4"/>
        <v>1</v>
      </c>
      <c r="J50">
        <f t="shared" si="5"/>
        <v>1</v>
      </c>
      <c r="K50" t="str">
        <f t="shared" si="6"/>
        <v>Away</v>
      </c>
      <c r="L50" t="str">
        <f t="shared" si="7"/>
        <v>Draw</v>
      </c>
    </row>
    <row r="51" spans="1:12" x14ac:dyDescent="0.3">
      <c r="A51" t="s">
        <v>217</v>
      </c>
      <c r="B51" t="s">
        <v>372</v>
      </c>
      <c r="C51" t="s">
        <v>32</v>
      </c>
      <c r="D51">
        <v>3</v>
      </c>
      <c r="E51">
        <v>1</v>
      </c>
      <c r="F51" t="s">
        <v>56</v>
      </c>
      <c r="G51" t="s">
        <v>33</v>
      </c>
      <c r="H51" t="s">
        <v>34</v>
      </c>
      <c r="I51">
        <f t="shared" si="4"/>
        <v>3</v>
      </c>
      <c r="J51">
        <f t="shared" si="5"/>
        <v>1</v>
      </c>
      <c r="K51" t="str">
        <f t="shared" si="6"/>
        <v>Home</v>
      </c>
      <c r="L51" t="str">
        <f t="shared" si="7"/>
        <v>Win</v>
      </c>
    </row>
    <row r="52" spans="1:12" x14ac:dyDescent="0.3">
      <c r="A52" t="s">
        <v>218</v>
      </c>
      <c r="B52" t="s">
        <v>372</v>
      </c>
      <c r="C52" t="s">
        <v>44</v>
      </c>
      <c r="D52">
        <v>0</v>
      </c>
      <c r="E52">
        <v>1</v>
      </c>
      <c r="F52" t="s">
        <v>32</v>
      </c>
      <c r="G52" t="s">
        <v>45</v>
      </c>
      <c r="H52" t="s">
        <v>44</v>
      </c>
      <c r="I52">
        <f t="shared" si="4"/>
        <v>1</v>
      </c>
      <c r="J52">
        <f t="shared" si="5"/>
        <v>0</v>
      </c>
      <c r="K52" t="str">
        <f t="shared" si="6"/>
        <v>Away</v>
      </c>
      <c r="L52" t="str">
        <f t="shared" si="7"/>
        <v>Win</v>
      </c>
    </row>
    <row r="53" spans="1:12" x14ac:dyDescent="0.3">
      <c r="A53" t="s">
        <v>219</v>
      </c>
      <c r="B53" t="s">
        <v>372</v>
      </c>
      <c r="C53" t="s">
        <v>32</v>
      </c>
      <c r="D53">
        <v>1</v>
      </c>
      <c r="E53">
        <v>0</v>
      </c>
      <c r="F53" t="s">
        <v>49</v>
      </c>
      <c r="G53" t="s">
        <v>33</v>
      </c>
      <c r="H53" t="s">
        <v>34</v>
      </c>
      <c r="I53">
        <f t="shared" si="4"/>
        <v>1</v>
      </c>
      <c r="J53">
        <f t="shared" si="5"/>
        <v>0</v>
      </c>
      <c r="K53" t="str">
        <f t="shared" si="6"/>
        <v>Home</v>
      </c>
      <c r="L53" t="str">
        <f t="shared" si="7"/>
        <v>Win</v>
      </c>
    </row>
    <row r="54" spans="1:12" x14ac:dyDescent="0.3">
      <c r="A54" t="s">
        <v>74</v>
      </c>
      <c r="B54" t="s">
        <v>372</v>
      </c>
      <c r="C54" t="s">
        <v>32</v>
      </c>
      <c r="D54">
        <v>1</v>
      </c>
      <c r="E54">
        <v>1</v>
      </c>
      <c r="F54" t="s">
        <v>12</v>
      </c>
      <c r="G54" t="s">
        <v>33</v>
      </c>
      <c r="H54" t="s">
        <v>34</v>
      </c>
      <c r="I54">
        <f t="shared" si="4"/>
        <v>1</v>
      </c>
      <c r="J54">
        <f t="shared" si="5"/>
        <v>1</v>
      </c>
      <c r="K54" t="str">
        <f t="shared" si="6"/>
        <v>Home</v>
      </c>
      <c r="L54" t="str">
        <f t="shared" si="7"/>
        <v>Draw</v>
      </c>
    </row>
    <row r="55" spans="1:12" x14ac:dyDescent="0.3">
      <c r="A55" t="s">
        <v>75</v>
      </c>
      <c r="B55" t="s">
        <v>372</v>
      </c>
      <c r="C55" t="s">
        <v>32</v>
      </c>
      <c r="D55">
        <v>2</v>
      </c>
      <c r="E55">
        <v>0</v>
      </c>
      <c r="F55" t="s">
        <v>26</v>
      </c>
      <c r="G55" t="s">
        <v>33</v>
      </c>
      <c r="H55" t="s">
        <v>34</v>
      </c>
      <c r="I55">
        <f t="shared" si="4"/>
        <v>2</v>
      </c>
      <c r="J55">
        <f t="shared" si="5"/>
        <v>0</v>
      </c>
      <c r="K55" t="str">
        <f t="shared" si="6"/>
        <v>Home</v>
      </c>
      <c r="L55" t="str">
        <f t="shared" si="7"/>
        <v>Win</v>
      </c>
    </row>
    <row r="56" spans="1:12" x14ac:dyDescent="0.3">
      <c r="A56" t="s">
        <v>220</v>
      </c>
      <c r="B56" t="s">
        <v>372</v>
      </c>
      <c r="C56" t="s">
        <v>49</v>
      </c>
      <c r="D56">
        <v>1</v>
      </c>
      <c r="E56">
        <v>3</v>
      </c>
      <c r="F56" t="s">
        <v>32</v>
      </c>
      <c r="G56" t="s">
        <v>50</v>
      </c>
      <c r="H56" t="s">
        <v>49</v>
      </c>
      <c r="I56">
        <f t="shared" si="4"/>
        <v>3</v>
      </c>
      <c r="J56">
        <f t="shared" si="5"/>
        <v>1</v>
      </c>
      <c r="K56" t="str">
        <f t="shared" si="6"/>
        <v>Away</v>
      </c>
      <c r="L56" t="str">
        <f t="shared" si="7"/>
        <v>Win</v>
      </c>
    </row>
    <row r="57" spans="1:12" x14ac:dyDescent="0.3">
      <c r="A57" t="s">
        <v>79</v>
      </c>
      <c r="B57" t="s">
        <v>372</v>
      </c>
      <c r="C57" t="s">
        <v>32</v>
      </c>
      <c r="D57">
        <v>3</v>
      </c>
      <c r="E57">
        <v>1</v>
      </c>
      <c r="F57" t="s">
        <v>76</v>
      </c>
      <c r="G57" t="s">
        <v>33</v>
      </c>
      <c r="H57" t="s">
        <v>34</v>
      </c>
      <c r="I57">
        <f t="shared" si="4"/>
        <v>3</v>
      </c>
      <c r="J57">
        <f t="shared" si="5"/>
        <v>1</v>
      </c>
      <c r="K57" t="str">
        <f t="shared" si="6"/>
        <v>Home</v>
      </c>
      <c r="L57" t="str">
        <f t="shared" si="7"/>
        <v>Win</v>
      </c>
    </row>
    <row r="58" spans="1:12" x14ac:dyDescent="0.3">
      <c r="A58" t="s">
        <v>221</v>
      </c>
      <c r="B58" t="s">
        <v>372</v>
      </c>
      <c r="C58" t="s">
        <v>30</v>
      </c>
      <c r="D58">
        <v>2</v>
      </c>
      <c r="E58">
        <v>3</v>
      </c>
      <c r="F58" t="s">
        <v>32</v>
      </c>
      <c r="G58" t="s">
        <v>105</v>
      </c>
      <c r="H58" t="s">
        <v>30</v>
      </c>
      <c r="I58">
        <f t="shared" si="4"/>
        <v>3</v>
      </c>
      <c r="J58">
        <f t="shared" si="5"/>
        <v>2</v>
      </c>
      <c r="K58" t="str">
        <f t="shared" si="6"/>
        <v>Away</v>
      </c>
      <c r="L58" t="str">
        <f t="shared" si="7"/>
        <v>Win</v>
      </c>
    </row>
    <row r="59" spans="1:12" x14ac:dyDescent="0.3">
      <c r="A59" t="s">
        <v>222</v>
      </c>
      <c r="B59" t="s">
        <v>372</v>
      </c>
      <c r="C59" t="s">
        <v>32</v>
      </c>
      <c r="D59">
        <v>2</v>
      </c>
      <c r="E59">
        <v>0</v>
      </c>
      <c r="F59" t="s">
        <v>68</v>
      </c>
      <c r="G59" t="s">
        <v>33</v>
      </c>
      <c r="H59" t="s">
        <v>34</v>
      </c>
      <c r="I59">
        <f t="shared" si="4"/>
        <v>2</v>
      </c>
      <c r="J59">
        <f t="shared" si="5"/>
        <v>0</v>
      </c>
      <c r="K59" t="str">
        <f t="shared" si="6"/>
        <v>Home</v>
      </c>
      <c r="L59" t="str">
        <f t="shared" si="7"/>
        <v>Win</v>
      </c>
    </row>
    <row r="60" spans="1:12" x14ac:dyDescent="0.3">
      <c r="A60" t="s">
        <v>223</v>
      </c>
      <c r="B60" t="s">
        <v>372</v>
      </c>
      <c r="C60" t="s">
        <v>26</v>
      </c>
      <c r="D60">
        <v>1</v>
      </c>
      <c r="E60">
        <v>3</v>
      </c>
      <c r="F60" t="s">
        <v>32</v>
      </c>
      <c r="G60" t="s">
        <v>42</v>
      </c>
      <c r="H60" t="s">
        <v>2</v>
      </c>
      <c r="I60">
        <f t="shared" si="4"/>
        <v>3</v>
      </c>
      <c r="J60">
        <f t="shared" si="5"/>
        <v>1</v>
      </c>
      <c r="K60" t="str">
        <f t="shared" si="6"/>
        <v>Away</v>
      </c>
      <c r="L60" t="str">
        <f t="shared" si="7"/>
        <v>Win</v>
      </c>
    </row>
    <row r="61" spans="1:12" x14ac:dyDescent="0.3">
      <c r="A61" t="s">
        <v>224</v>
      </c>
      <c r="B61" t="s">
        <v>372</v>
      </c>
      <c r="C61" t="s">
        <v>32</v>
      </c>
      <c r="D61">
        <v>2</v>
      </c>
      <c r="E61">
        <v>2</v>
      </c>
      <c r="F61" t="s">
        <v>3</v>
      </c>
      <c r="G61" t="s">
        <v>33</v>
      </c>
      <c r="H61" t="s">
        <v>34</v>
      </c>
      <c r="I61">
        <f t="shared" si="4"/>
        <v>2</v>
      </c>
      <c r="J61">
        <f t="shared" si="5"/>
        <v>2</v>
      </c>
      <c r="K61" t="str">
        <f t="shared" si="6"/>
        <v>Home</v>
      </c>
      <c r="L61" t="str">
        <f t="shared" si="7"/>
        <v>Draw</v>
      </c>
    </row>
    <row r="62" spans="1:12" x14ac:dyDescent="0.3">
      <c r="A62" t="s">
        <v>225</v>
      </c>
      <c r="B62" t="s">
        <v>372</v>
      </c>
      <c r="C62" t="s">
        <v>73</v>
      </c>
      <c r="D62">
        <v>1</v>
      </c>
      <c r="E62">
        <v>2</v>
      </c>
      <c r="F62" t="s">
        <v>32</v>
      </c>
      <c r="G62" t="s">
        <v>226</v>
      </c>
      <c r="H62" t="s">
        <v>73</v>
      </c>
      <c r="I62">
        <f t="shared" si="4"/>
        <v>2</v>
      </c>
      <c r="J62">
        <f t="shared" si="5"/>
        <v>1</v>
      </c>
      <c r="K62" t="str">
        <f t="shared" si="6"/>
        <v>Away</v>
      </c>
      <c r="L62" t="str">
        <f t="shared" si="7"/>
        <v>Win</v>
      </c>
    </row>
    <row r="63" spans="1:12" x14ac:dyDescent="0.3">
      <c r="A63" t="s">
        <v>227</v>
      </c>
      <c r="B63" t="s">
        <v>372</v>
      </c>
      <c r="C63" t="s">
        <v>36</v>
      </c>
      <c r="D63">
        <v>1</v>
      </c>
      <c r="E63">
        <v>0</v>
      </c>
      <c r="F63" t="s">
        <v>32</v>
      </c>
      <c r="G63" t="s">
        <v>37</v>
      </c>
      <c r="H63" t="s">
        <v>38</v>
      </c>
      <c r="I63">
        <f t="shared" si="4"/>
        <v>0</v>
      </c>
      <c r="J63">
        <f t="shared" si="5"/>
        <v>1</v>
      </c>
      <c r="K63" t="str">
        <f t="shared" si="6"/>
        <v>Away</v>
      </c>
      <c r="L63" t="str">
        <f t="shared" si="7"/>
        <v>Loss</v>
      </c>
    </row>
    <row r="64" spans="1:12" x14ac:dyDescent="0.3">
      <c r="A64" t="s">
        <v>228</v>
      </c>
      <c r="B64" t="s">
        <v>372</v>
      </c>
      <c r="C64" t="s">
        <v>32</v>
      </c>
      <c r="D64">
        <v>3</v>
      </c>
      <c r="E64">
        <v>3</v>
      </c>
      <c r="F64" t="s">
        <v>16</v>
      </c>
      <c r="G64" t="s">
        <v>33</v>
      </c>
      <c r="H64" t="s">
        <v>34</v>
      </c>
      <c r="I64">
        <f t="shared" si="4"/>
        <v>3</v>
      </c>
      <c r="J64">
        <f t="shared" si="5"/>
        <v>3</v>
      </c>
      <c r="K64" t="str">
        <f t="shared" si="6"/>
        <v>Home</v>
      </c>
      <c r="L64" t="str">
        <f t="shared" si="7"/>
        <v>Draw</v>
      </c>
    </row>
    <row r="65" spans="1:12" x14ac:dyDescent="0.3">
      <c r="A65" t="s">
        <v>229</v>
      </c>
      <c r="B65" t="s">
        <v>372</v>
      </c>
      <c r="C65" t="s">
        <v>32</v>
      </c>
      <c r="D65">
        <v>1</v>
      </c>
      <c r="E65">
        <v>1</v>
      </c>
      <c r="F65" t="s">
        <v>2</v>
      </c>
      <c r="G65" t="s">
        <v>33</v>
      </c>
      <c r="H65" t="s">
        <v>34</v>
      </c>
      <c r="I65">
        <f t="shared" si="4"/>
        <v>1</v>
      </c>
      <c r="J65">
        <f t="shared" si="5"/>
        <v>1</v>
      </c>
      <c r="K65" t="str">
        <f t="shared" si="6"/>
        <v>Home</v>
      </c>
      <c r="L65" t="str">
        <f t="shared" si="7"/>
        <v>Draw</v>
      </c>
    </row>
    <row r="66" spans="1:12" x14ac:dyDescent="0.3">
      <c r="A66" t="s">
        <v>230</v>
      </c>
      <c r="B66" t="s">
        <v>372</v>
      </c>
      <c r="C66" t="s">
        <v>12</v>
      </c>
      <c r="D66">
        <v>4</v>
      </c>
      <c r="E66">
        <v>4</v>
      </c>
      <c r="F66" t="s">
        <v>32</v>
      </c>
      <c r="G66" t="s">
        <v>13</v>
      </c>
      <c r="H66" t="s">
        <v>14</v>
      </c>
      <c r="I66">
        <f t="shared" ref="I66:I97" si="8">IF(K66="Home", D66, E66)</f>
        <v>4</v>
      </c>
      <c r="J66">
        <f t="shared" ref="J66:J97" si="9">IF(K66="Home", E66, D66)</f>
        <v>4</v>
      </c>
      <c r="K66" t="str">
        <f t="shared" ref="K66:K97" si="10">IF(ISNUMBER(SEARCH("Man City", TRIM(C66))), "Home", "Away")</f>
        <v>Away</v>
      </c>
      <c r="L66" t="str">
        <f t="shared" ref="L66:L97" si="11">IF(I66 &gt; J66, "Win", IF(I66 &lt; J66, "Loss", "Draw"))</f>
        <v>Draw</v>
      </c>
    </row>
    <row r="67" spans="1:12" x14ac:dyDescent="0.3">
      <c r="A67" t="s">
        <v>231</v>
      </c>
      <c r="B67" t="s">
        <v>372</v>
      </c>
      <c r="C67" t="s">
        <v>32</v>
      </c>
      <c r="D67">
        <v>6</v>
      </c>
      <c r="E67">
        <v>1</v>
      </c>
      <c r="F67" t="s">
        <v>44</v>
      </c>
      <c r="G67" t="s">
        <v>33</v>
      </c>
      <c r="H67" t="s">
        <v>34</v>
      </c>
      <c r="I67">
        <f t="shared" si="8"/>
        <v>6</v>
      </c>
      <c r="J67">
        <f t="shared" si="9"/>
        <v>1</v>
      </c>
      <c r="K67" t="str">
        <f t="shared" si="10"/>
        <v>Home</v>
      </c>
      <c r="L67" t="str">
        <f t="shared" si="11"/>
        <v>Win</v>
      </c>
    </row>
    <row r="68" spans="1:12" x14ac:dyDescent="0.3">
      <c r="A68" t="s">
        <v>232</v>
      </c>
      <c r="B68" t="s">
        <v>372</v>
      </c>
      <c r="C68" t="s">
        <v>56</v>
      </c>
      <c r="D68">
        <v>0</v>
      </c>
      <c r="E68">
        <v>3</v>
      </c>
      <c r="F68" t="s">
        <v>32</v>
      </c>
      <c r="G68" t="s">
        <v>66</v>
      </c>
      <c r="H68" t="s">
        <v>34</v>
      </c>
      <c r="I68">
        <f t="shared" si="8"/>
        <v>3</v>
      </c>
      <c r="J68">
        <f t="shared" si="9"/>
        <v>0</v>
      </c>
      <c r="K68" t="str">
        <f t="shared" si="10"/>
        <v>Away</v>
      </c>
      <c r="L68" t="str">
        <f t="shared" si="11"/>
        <v>Win</v>
      </c>
    </row>
    <row r="69" spans="1:12" x14ac:dyDescent="0.3">
      <c r="A69" t="s">
        <v>233</v>
      </c>
      <c r="B69" t="s">
        <v>372</v>
      </c>
      <c r="C69" t="s">
        <v>32</v>
      </c>
      <c r="D69">
        <v>2</v>
      </c>
      <c r="E69">
        <v>1</v>
      </c>
      <c r="F69" t="s">
        <v>6</v>
      </c>
      <c r="G69" t="s">
        <v>33</v>
      </c>
      <c r="H69" t="s">
        <v>34</v>
      </c>
      <c r="I69">
        <f t="shared" si="8"/>
        <v>2</v>
      </c>
      <c r="J69">
        <f t="shared" si="9"/>
        <v>1</v>
      </c>
      <c r="K69" t="str">
        <f t="shared" si="10"/>
        <v>Home</v>
      </c>
      <c r="L69" t="str">
        <f t="shared" si="11"/>
        <v>Win</v>
      </c>
    </row>
    <row r="70" spans="1:12" x14ac:dyDescent="0.3">
      <c r="A70" t="s">
        <v>234</v>
      </c>
      <c r="B70" t="s">
        <v>372</v>
      </c>
      <c r="C70" t="s">
        <v>10</v>
      </c>
      <c r="D70">
        <v>1</v>
      </c>
      <c r="E70">
        <v>0</v>
      </c>
      <c r="F70" t="s">
        <v>32</v>
      </c>
      <c r="G70" t="s">
        <v>78</v>
      </c>
      <c r="H70" t="s">
        <v>14</v>
      </c>
      <c r="I70">
        <f t="shared" si="8"/>
        <v>0</v>
      </c>
      <c r="J70">
        <f t="shared" si="9"/>
        <v>1</v>
      </c>
      <c r="K70" t="str">
        <f t="shared" si="10"/>
        <v>Away</v>
      </c>
      <c r="L70" t="str">
        <f t="shared" si="11"/>
        <v>Loss</v>
      </c>
    </row>
    <row r="71" spans="1:12" x14ac:dyDescent="0.3">
      <c r="A71" t="s">
        <v>235</v>
      </c>
      <c r="B71" t="s">
        <v>372</v>
      </c>
      <c r="C71" t="s">
        <v>40</v>
      </c>
      <c r="D71">
        <v>2</v>
      </c>
      <c r="E71">
        <v>1</v>
      </c>
      <c r="F71" t="s">
        <v>32</v>
      </c>
      <c r="G71" t="s">
        <v>108</v>
      </c>
      <c r="H71" t="s">
        <v>109</v>
      </c>
      <c r="I71">
        <f t="shared" si="8"/>
        <v>1</v>
      </c>
      <c r="J71">
        <f t="shared" si="9"/>
        <v>2</v>
      </c>
      <c r="K71" t="str">
        <f t="shared" si="10"/>
        <v>Away</v>
      </c>
      <c r="L71" t="str">
        <f t="shared" si="11"/>
        <v>Loss</v>
      </c>
    </row>
    <row r="72" spans="1:12" x14ac:dyDescent="0.3">
      <c r="A72" t="s">
        <v>236</v>
      </c>
      <c r="B72" t="s">
        <v>372</v>
      </c>
      <c r="C72" t="s">
        <v>32</v>
      </c>
      <c r="D72">
        <v>2</v>
      </c>
      <c r="E72">
        <v>0</v>
      </c>
      <c r="F72" t="s">
        <v>52</v>
      </c>
      <c r="G72" t="s">
        <v>33</v>
      </c>
      <c r="H72" t="s">
        <v>34</v>
      </c>
      <c r="I72">
        <f t="shared" si="8"/>
        <v>2</v>
      </c>
      <c r="J72">
        <f t="shared" si="9"/>
        <v>0</v>
      </c>
      <c r="K72" t="str">
        <f t="shared" si="10"/>
        <v>Home</v>
      </c>
      <c r="L72" t="str">
        <f t="shared" si="11"/>
        <v>Win</v>
      </c>
    </row>
    <row r="73" spans="1:12" x14ac:dyDescent="0.3">
      <c r="A73" t="s">
        <v>237</v>
      </c>
      <c r="B73" t="s">
        <v>372</v>
      </c>
      <c r="C73" t="s">
        <v>21</v>
      </c>
      <c r="D73">
        <v>1</v>
      </c>
      <c r="E73">
        <v>3</v>
      </c>
      <c r="F73" t="s">
        <v>32</v>
      </c>
      <c r="G73" t="s">
        <v>61</v>
      </c>
      <c r="H73" t="s">
        <v>14</v>
      </c>
      <c r="I73">
        <f t="shared" si="8"/>
        <v>3</v>
      </c>
      <c r="J73">
        <f t="shared" si="9"/>
        <v>1</v>
      </c>
      <c r="K73" t="str">
        <f t="shared" si="10"/>
        <v>Away</v>
      </c>
      <c r="L73" t="str">
        <f t="shared" si="11"/>
        <v>Win</v>
      </c>
    </row>
    <row r="74" spans="1:12" x14ac:dyDescent="0.3">
      <c r="A74" t="s">
        <v>238</v>
      </c>
      <c r="B74" t="s">
        <v>372</v>
      </c>
      <c r="C74" t="s">
        <v>32</v>
      </c>
      <c r="D74">
        <v>5</v>
      </c>
      <c r="E74">
        <v>1</v>
      </c>
      <c r="F74" t="s">
        <v>23</v>
      </c>
      <c r="G74" t="s">
        <v>33</v>
      </c>
      <c r="H74" t="s">
        <v>34</v>
      </c>
      <c r="I74">
        <f t="shared" si="8"/>
        <v>5</v>
      </c>
      <c r="J74">
        <f t="shared" si="9"/>
        <v>1</v>
      </c>
      <c r="K74" t="str">
        <f t="shared" si="10"/>
        <v>Home</v>
      </c>
      <c r="L74" t="str">
        <f t="shared" si="11"/>
        <v>Win</v>
      </c>
    </row>
    <row r="75" spans="1:12" x14ac:dyDescent="0.3">
      <c r="A75" t="s">
        <v>239</v>
      </c>
      <c r="B75" t="s">
        <v>372</v>
      </c>
      <c r="C75" t="s">
        <v>68</v>
      </c>
      <c r="D75">
        <v>1</v>
      </c>
      <c r="E75">
        <v>2</v>
      </c>
      <c r="F75" t="s">
        <v>32</v>
      </c>
      <c r="G75" t="s">
        <v>149</v>
      </c>
      <c r="H75" t="s">
        <v>150</v>
      </c>
      <c r="I75">
        <f t="shared" si="8"/>
        <v>2</v>
      </c>
      <c r="J75">
        <f t="shared" si="9"/>
        <v>1</v>
      </c>
      <c r="K75" t="str">
        <f t="shared" si="10"/>
        <v>Away</v>
      </c>
      <c r="L75" t="str">
        <f t="shared" si="11"/>
        <v>Win</v>
      </c>
    </row>
    <row r="76" spans="1:12" x14ac:dyDescent="0.3">
      <c r="A76" t="s">
        <v>240</v>
      </c>
      <c r="B76" t="s">
        <v>372</v>
      </c>
      <c r="C76" t="s">
        <v>32</v>
      </c>
      <c r="D76">
        <v>1</v>
      </c>
      <c r="E76">
        <v>0</v>
      </c>
      <c r="F76" t="s">
        <v>30</v>
      </c>
      <c r="G76" t="s">
        <v>33</v>
      </c>
      <c r="H76" t="s">
        <v>34</v>
      </c>
      <c r="I76">
        <f t="shared" si="8"/>
        <v>1</v>
      </c>
      <c r="J76">
        <f t="shared" si="9"/>
        <v>0</v>
      </c>
      <c r="K76" t="str">
        <f t="shared" si="10"/>
        <v>Home</v>
      </c>
      <c r="L76" t="str">
        <f t="shared" si="11"/>
        <v>Win</v>
      </c>
    </row>
    <row r="77" spans="1:12" x14ac:dyDescent="0.3">
      <c r="A77" t="s">
        <v>241</v>
      </c>
      <c r="B77" t="s">
        <v>372</v>
      </c>
      <c r="C77" t="s">
        <v>76</v>
      </c>
      <c r="D77">
        <v>0</v>
      </c>
      <c r="E77">
        <v>3</v>
      </c>
      <c r="F77" t="s">
        <v>32</v>
      </c>
      <c r="G77" t="s">
        <v>83</v>
      </c>
      <c r="H77" t="s">
        <v>76</v>
      </c>
      <c r="I77">
        <f t="shared" si="8"/>
        <v>3</v>
      </c>
      <c r="J77">
        <f t="shared" si="9"/>
        <v>0</v>
      </c>
      <c r="K77" t="str">
        <f t="shared" si="10"/>
        <v>Away</v>
      </c>
      <c r="L77" t="str">
        <f t="shared" si="11"/>
        <v>Win</v>
      </c>
    </row>
    <row r="78" spans="1:12" x14ac:dyDescent="0.3">
      <c r="A78" t="s">
        <v>84</v>
      </c>
      <c r="B78" t="s">
        <v>373</v>
      </c>
      <c r="C78" t="s">
        <v>49</v>
      </c>
      <c r="D78">
        <v>1</v>
      </c>
      <c r="E78">
        <v>0</v>
      </c>
      <c r="F78" t="s">
        <v>32</v>
      </c>
      <c r="G78" t="s">
        <v>50</v>
      </c>
      <c r="H78" t="s">
        <v>49</v>
      </c>
      <c r="I78">
        <f t="shared" si="8"/>
        <v>0</v>
      </c>
      <c r="J78">
        <f t="shared" si="9"/>
        <v>1</v>
      </c>
      <c r="K78" t="str">
        <f t="shared" si="10"/>
        <v>Away</v>
      </c>
      <c r="L78" t="str">
        <f t="shared" si="11"/>
        <v>Loss</v>
      </c>
    </row>
    <row r="79" spans="1:12" x14ac:dyDescent="0.3">
      <c r="A79" t="s">
        <v>242</v>
      </c>
      <c r="B79" t="s">
        <v>373</v>
      </c>
      <c r="C79" t="s">
        <v>6</v>
      </c>
      <c r="D79">
        <v>1</v>
      </c>
      <c r="E79">
        <v>1</v>
      </c>
      <c r="F79" t="s">
        <v>32</v>
      </c>
      <c r="G79" t="s">
        <v>7</v>
      </c>
      <c r="H79" t="s">
        <v>8</v>
      </c>
      <c r="I79">
        <f t="shared" si="8"/>
        <v>1</v>
      </c>
      <c r="J79">
        <f t="shared" si="9"/>
        <v>1</v>
      </c>
      <c r="K79" t="str">
        <f t="shared" si="10"/>
        <v>Away</v>
      </c>
      <c r="L79" t="str">
        <f t="shared" si="11"/>
        <v>Draw</v>
      </c>
    </row>
    <row r="80" spans="1:12" x14ac:dyDescent="0.3">
      <c r="A80" t="s">
        <v>243</v>
      </c>
      <c r="B80" t="s">
        <v>373</v>
      </c>
      <c r="C80" t="s">
        <v>32</v>
      </c>
      <c r="D80">
        <v>1</v>
      </c>
      <c r="E80">
        <v>0</v>
      </c>
      <c r="F80" t="s">
        <v>12</v>
      </c>
      <c r="G80" t="s">
        <v>33</v>
      </c>
      <c r="H80" t="s">
        <v>34</v>
      </c>
      <c r="I80">
        <f t="shared" si="8"/>
        <v>1</v>
      </c>
      <c r="J80">
        <f t="shared" si="9"/>
        <v>0</v>
      </c>
      <c r="K80" t="str">
        <f t="shared" si="10"/>
        <v>Home</v>
      </c>
      <c r="L80" t="str">
        <f t="shared" si="11"/>
        <v>Win</v>
      </c>
    </row>
    <row r="81" spans="1:12" x14ac:dyDescent="0.3">
      <c r="A81" t="s">
        <v>244</v>
      </c>
      <c r="B81" t="s">
        <v>373</v>
      </c>
      <c r="C81" t="s">
        <v>26</v>
      </c>
      <c r="D81">
        <v>0</v>
      </c>
      <c r="E81">
        <v>3</v>
      </c>
      <c r="F81" t="s">
        <v>32</v>
      </c>
      <c r="G81" t="s">
        <v>42</v>
      </c>
      <c r="H81" t="s">
        <v>2</v>
      </c>
      <c r="I81">
        <f t="shared" si="8"/>
        <v>3</v>
      </c>
      <c r="J81">
        <f t="shared" si="9"/>
        <v>0</v>
      </c>
      <c r="K81" t="str">
        <f t="shared" si="10"/>
        <v>Away</v>
      </c>
      <c r="L81" t="str">
        <f t="shared" si="11"/>
        <v>Win</v>
      </c>
    </row>
    <row r="82" spans="1:12" x14ac:dyDescent="0.3">
      <c r="A82" t="s">
        <v>88</v>
      </c>
      <c r="B82" t="s">
        <v>373</v>
      </c>
      <c r="C82" t="s">
        <v>32</v>
      </c>
      <c r="D82">
        <v>2</v>
      </c>
      <c r="E82">
        <v>1</v>
      </c>
      <c r="F82" t="s">
        <v>94</v>
      </c>
      <c r="G82" t="s">
        <v>33</v>
      </c>
      <c r="H82" t="s">
        <v>34</v>
      </c>
      <c r="I82">
        <f t="shared" si="8"/>
        <v>2</v>
      </c>
      <c r="J82">
        <f t="shared" si="9"/>
        <v>1</v>
      </c>
      <c r="K82" t="str">
        <f t="shared" si="10"/>
        <v>Home</v>
      </c>
      <c r="L82" t="str">
        <f t="shared" si="11"/>
        <v>Win</v>
      </c>
    </row>
    <row r="83" spans="1:12" x14ac:dyDescent="0.3">
      <c r="A83" t="s">
        <v>89</v>
      </c>
      <c r="B83" t="s">
        <v>373</v>
      </c>
      <c r="C83" t="s">
        <v>32</v>
      </c>
      <c r="D83">
        <v>3</v>
      </c>
      <c r="E83">
        <v>0</v>
      </c>
      <c r="F83" t="s">
        <v>21</v>
      </c>
      <c r="G83" t="s">
        <v>33</v>
      </c>
      <c r="H83" t="s">
        <v>34</v>
      </c>
      <c r="I83">
        <f t="shared" si="8"/>
        <v>3</v>
      </c>
      <c r="J83">
        <f t="shared" si="9"/>
        <v>0</v>
      </c>
      <c r="K83" t="str">
        <f t="shared" si="10"/>
        <v>Home</v>
      </c>
      <c r="L83" t="str">
        <f t="shared" si="11"/>
        <v>Win</v>
      </c>
    </row>
    <row r="84" spans="1:12" x14ac:dyDescent="0.3">
      <c r="A84" t="s">
        <v>90</v>
      </c>
      <c r="B84" t="s">
        <v>373</v>
      </c>
      <c r="C84" t="s">
        <v>23</v>
      </c>
      <c r="D84">
        <v>1</v>
      </c>
      <c r="E84">
        <v>2</v>
      </c>
      <c r="F84" t="s">
        <v>32</v>
      </c>
      <c r="G84" t="s">
        <v>24</v>
      </c>
      <c r="H84" t="s">
        <v>14</v>
      </c>
      <c r="I84">
        <f t="shared" si="8"/>
        <v>2</v>
      </c>
      <c r="J84">
        <f t="shared" si="9"/>
        <v>1</v>
      </c>
      <c r="K84" t="str">
        <f t="shared" si="10"/>
        <v>Away</v>
      </c>
      <c r="L84" t="str">
        <f t="shared" si="11"/>
        <v>Win</v>
      </c>
    </row>
    <row r="85" spans="1:12" x14ac:dyDescent="0.3">
      <c r="A85" t="s">
        <v>91</v>
      </c>
      <c r="B85" t="s">
        <v>373</v>
      </c>
      <c r="C85" t="s">
        <v>32</v>
      </c>
      <c r="D85">
        <v>4</v>
      </c>
      <c r="E85">
        <v>1</v>
      </c>
      <c r="F85" t="s">
        <v>10</v>
      </c>
      <c r="G85" t="s">
        <v>33</v>
      </c>
      <c r="H85" t="s">
        <v>34</v>
      </c>
      <c r="I85">
        <f t="shared" si="8"/>
        <v>4</v>
      </c>
      <c r="J85">
        <f t="shared" si="9"/>
        <v>1</v>
      </c>
      <c r="K85" t="str">
        <f t="shared" si="10"/>
        <v>Home</v>
      </c>
      <c r="L85" t="str">
        <f t="shared" si="11"/>
        <v>Win</v>
      </c>
    </row>
    <row r="86" spans="1:12" x14ac:dyDescent="0.3">
      <c r="A86" t="s">
        <v>245</v>
      </c>
      <c r="B86" t="s">
        <v>373</v>
      </c>
      <c r="C86" t="s">
        <v>32</v>
      </c>
      <c r="D86">
        <v>3</v>
      </c>
      <c r="E86">
        <v>1</v>
      </c>
      <c r="F86" t="s">
        <v>18</v>
      </c>
      <c r="G86" t="s">
        <v>33</v>
      </c>
      <c r="H86" t="s">
        <v>34</v>
      </c>
      <c r="I86">
        <f t="shared" si="8"/>
        <v>3</v>
      </c>
      <c r="J86">
        <f t="shared" si="9"/>
        <v>1</v>
      </c>
      <c r="K86" t="str">
        <f t="shared" si="10"/>
        <v>Home</v>
      </c>
      <c r="L86" t="str">
        <f t="shared" si="11"/>
        <v>Win</v>
      </c>
    </row>
    <row r="87" spans="1:12" x14ac:dyDescent="0.3">
      <c r="A87" t="s">
        <v>246</v>
      </c>
      <c r="B87" t="s">
        <v>373</v>
      </c>
      <c r="C87" t="s">
        <v>28</v>
      </c>
      <c r="D87">
        <v>1</v>
      </c>
      <c r="E87">
        <v>4</v>
      </c>
      <c r="F87" t="s">
        <v>32</v>
      </c>
      <c r="G87" t="s">
        <v>85</v>
      </c>
      <c r="H87" t="s">
        <v>28</v>
      </c>
      <c r="I87">
        <f t="shared" si="8"/>
        <v>4</v>
      </c>
      <c r="J87">
        <f t="shared" si="9"/>
        <v>1</v>
      </c>
      <c r="K87" t="str">
        <f t="shared" si="10"/>
        <v>Away</v>
      </c>
      <c r="L87" t="str">
        <f t="shared" si="11"/>
        <v>Win</v>
      </c>
    </row>
    <row r="88" spans="1:12" x14ac:dyDescent="0.3">
      <c r="A88" t="s">
        <v>98</v>
      </c>
      <c r="B88" t="s">
        <v>373</v>
      </c>
      <c r="C88" t="s">
        <v>32</v>
      </c>
      <c r="D88">
        <v>4</v>
      </c>
      <c r="E88">
        <v>1</v>
      </c>
      <c r="F88" t="s">
        <v>2</v>
      </c>
      <c r="G88" t="s">
        <v>33</v>
      </c>
      <c r="H88" t="s">
        <v>34</v>
      </c>
      <c r="I88">
        <f t="shared" si="8"/>
        <v>4</v>
      </c>
      <c r="J88">
        <f t="shared" si="9"/>
        <v>1</v>
      </c>
      <c r="K88" t="str">
        <f t="shared" si="10"/>
        <v>Home</v>
      </c>
      <c r="L88" t="str">
        <f t="shared" si="11"/>
        <v>Win</v>
      </c>
    </row>
    <row r="89" spans="1:12" x14ac:dyDescent="0.3">
      <c r="A89" t="s">
        <v>99</v>
      </c>
      <c r="B89" t="s">
        <v>373</v>
      </c>
      <c r="C89" t="s">
        <v>3</v>
      </c>
      <c r="D89">
        <v>0</v>
      </c>
      <c r="E89">
        <v>1</v>
      </c>
      <c r="F89" t="s">
        <v>32</v>
      </c>
      <c r="G89" t="s">
        <v>103</v>
      </c>
      <c r="H89" t="s">
        <v>14</v>
      </c>
      <c r="I89">
        <f t="shared" si="8"/>
        <v>1</v>
      </c>
      <c r="J89">
        <f t="shared" si="9"/>
        <v>0</v>
      </c>
      <c r="K89" t="str">
        <f t="shared" si="10"/>
        <v>Away</v>
      </c>
      <c r="L89" t="str">
        <f t="shared" si="11"/>
        <v>Win</v>
      </c>
    </row>
    <row r="90" spans="1:12" x14ac:dyDescent="0.3">
      <c r="A90" t="s">
        <v>247</v>
      </c>
      <c r="B90" t="s">
        <v>373</v>
      </c>
      <c r="C90" t="s">
        <v>32</v>
      </c>
      <c r="D90">
        <v>2</v>
      </c>
      <c r="E90">
        <v>0</v>
      </c>
      <c r="F90" t="s">
        <v>30</v>
      </c>
      <c r="G90" t="s">
        <v>33</v>
      </c>
      <c r="H90" t="s">
        <v>34</v>
      </c>
      <c r="I90">
        <f t="shared" si="8"/>
        <v>2</v>
      </c>
      <c r="J90">
        <f t="shared" si="9"/>
        <v>0</v>
      </c>
      <c r="K90" t="str">
        <f t="shared" si="10"/>
        <v>Home</v>
      </c>
      <c r="L90" t="str">
        <f t="shared" si="11"/>
        <v>Win</v>
      </c>
    </row>
    <row r="91" spans="1:12" x14ac:dyDescent="0.3">
      <c r="A91" t="s">
        <v>248</v>
      </c>
      <c r="B91" t="s">
        <v>373</v>
      </c>
      <c r="C91" t="s">
        <v>44</v>
      </c>
      <c r="D91">
        <v>1</v>
      </c>
      <c r="E91">
        <v>4</v>
      </c>
      <c r="F91" t="s">
        <v>32</v>
      </c>
      <c r="G91" t="s">
        <v>45</v>
      </c>
      <c r="H91" t="s">
        <v>44</v>
      </c>
      <c r="I91">
        <f t="shared" si="8"/>
        <v>4</v>
      </c>
      <c r="J91">
        <f t="shared" si="9"/>
        <v>1</v>
      </c>
      <c r="K91" t="str">
        <f t="shared" si="10"/>
        <v>Away</v>
      </c>
      <c r="L91" t="str">
        <f t="shared" si="11"/>
        <v>Win</v>
      </c>
    </row>
    <row r="92" spans="1:12" x14ac:dyDescent="0.3">
      <c r="A92" t="s">
        <v>104</v>
      </c>
      <c r="B92" t="s">
        <v>373</v>
      </c>
      <c r="C92" t="s">
        <v>52</v>
      </c>
      <c r="D92">
        <v>1</v>
      </c>
      <c r="E92">
        <v>1</v>
      </c>
      <c r="F92" t="s">
        <v>32</v>
      </c>
      <c r="G92" t="s">
        <v>53</v>
      </c>
      <c r="H92" t="s">
        <v>54</v>
      </c>
      <c r="I92">
        <f t="shared" si="8"/>
        <v>1</v>
      </c>
      <c r="J92">
        <f t="shared" si="9"/>
        <v>1</v>
      </c>
      <c r="K92" t="str">
        <f t="shared" si="10"/>
        <v>Away</v>
      </c>
      <c r="L92" t="str">
        <f t="shared" si="11"/>
        <v>Draw</v>
      </c>
    </row>
    <row r="93" spans="1:12" x14ac:dyDescent="0.3">
      <c r="A93" t="s">
        <v>249</v>
      </c>
      <c r="B93" t="s">
        <v>373</v>
      </c>
      <c r="C93" t="s">
        <v>10</v>
      </c>
      <c r="D93">
        <v>1</v>
      </c>
      <c r="E93">
        <v>3</v>
      </c>
      <c r="F93" t="s">
        <v>32</v>
      </c>
      <c r="G93" t="s">
        <v>78</v>
      </c>
      <c r="H93" t="s">
        <v>14</v>
      </c>
      <c r="I93">
        <f t="shared" si="8"/>
        <v>3</v>
      </c>
      <c r="J93">
        <f t="shared" si="9"/>
        <v>1</v>
      </c>
      <c r="K93" t="str">
        <f t="shared" si="10"/>
        <v>Away</v>
      </c>
      <c r="L93" t="str">
        <f t="shared" si="11"/>
        <v>Win</v>
      </c>
    </row>
    <row r="94" spans="1:12" x14ac:dyDescent="0.3">
      <c r="A94" t="s">
        <v>250</v>
      </c>
      <c r="B94" t="s">
        <v>373</v>
      </c>
      <c r="C94" t="s">
        <v>32</v>
      </c>
      <c r="D94">
        <v>3</v>
      </c>
      <c r="E94">
        <v>1</v>
      </c>
      <c r="F94" t="s">
        <v>36</v>
      </c>
      <c r="G94" t="s">
        <v>33</v>
      </c>
      <c r="H94" t="s">
        <v>34</v>
      </c>
      <c r="I94">
        <f t="shared" si="8"/>
        <v>3</v>
      </c>
      <c r="J94">
        <f t="shared" si="9"/>
        <v>1</v>
      </c>
      <c r="K94" t="str">
        <f t="shared" si="10"/>
        <v>Home</v>
      </c>
      <c r="L94" t="str">
        <f t="shared" si="11"/>
        <v>Win</v>
      </c>
    </row>
    <row r="95" spans="1:12" x14ac:dyDescent="0.3">
      <c r="A95" t="s">
        <v>251</v>
      </c>
      <c r="B95" t="s">
        <v>373</v>
      </c>
      <c r="C95" t="s">
        <v>16</v>
      </c>
      <c r="D95">
        <v>1</v>
      </c>
      <c r="E95">
        <v>0</v>
      </c>
      <c r="F95" t="s">
        <v>32</v>
      </c>
      <c r="G95" t="s">
        <v>157</v>
      </c>
      <c r="H95" t="s">
        <v>14</v>
      </c>
      <c r="I95">
        <f t="shared" si="8"/>
        <v>0</v>
      </c>
      <c r="J95">
        <f t="shared" si="9"/>
        <v>1</v>
      </c>
      <c r="K95" t="str">
        <f t="shared" si="10"/>
        <v>Away</v>
      </c>
      <c r="L95" t="str">
        <f t="shared" si="11"/>
        <v>Loss</v>
      </c>
    </row>
    <row r="96" spans="1:12" x14ac:dyDescent="0.3">
      <c r="A96" t="s">
        <v>252</v>
      </c>
      <c r="B96" t="s">
        <v>373</v>
      </c>
      <c r="C96" t="s">
        <v>32</v>
      </c>
      <c r="D96">
        <v>3</v>
      </c>
      <c r="E96">
        <v>0</v>
      </c>
      <c r="F96" t="s">
        <v>40</v>
      </c>
      <c r="G96" t="s">
        <v>33</v>
      </c>
      <c r="H96" t="s">
        <v>34</v>
      </c>
      <c r="I96">
        <f t="shared" si="8"/>
        <v>3</v>
      </c>
      <c r="J96">
        <f t="shared" si="9"/>
        <v>0</v>
      </c>
      <c r="K96" t="str">
        <f t="shared" si="10"/>
        <v>Home</v>
      </c>
      <c r="L96" t="str">
        <f t="shared" si="11"/>
        <v>Win</v>
      </c>
    </row>
    <row r="97" spans="1:12" x14ac:dyDescent="0.3">
      <c r="A97" t="s">
        <v>253</v>
      </c>
      <c r="B97" t="s">
        <v>373</v>
      </c>
      <c r="C97" t="s">
        <v>32</v>
      </c>
      <c r="D97">
        <v>4</v>
      </c>
      <c r="E97">
        <v>2</v>
      </c>
      <c r="F97" t="s">
        <v>16</v>
      </c>
      <c r="G97" t="s">
        <v>33</v>
      </c>
      <c r="H97" t="s">
        <v>34</v>
      </c>
      <c r="I97">
        <f t="shared" si="8"/>
        <v>4</v>
      </c>
      <c r="J97">
        <f t="shared" si="9"/>
        <v>2</v>
      </c>
      <c r="K97" t="str">
        <f t="shared" si="10"/>
        <v>Home</v>
      </c>
      <c r="L97" t="str">
        <f t="shared" si="11"/>
        <v>Win</v>
      </c>
    </row>
    <row r="98" spans="1:12" x14ac:dyDescent="0.3">
      <c r="A98" t="s">
        <v>254</v>
      </c>
      <c r="B98" t="s">
        <v>373</v>
      </c>
      <c r="C98" t="s">
        <v>56</v>
      </c>
      <c r="D98">
        <v>2</v>
      </c>
      <c r="E98">
        <v>1</v>
      </c>
      <c r="F98" t="s">
        <v>32</v>
      </c>
      <c r="G98" t="s">
        <v>66</v>
      </c>
      <c r="H98" t="s">
        <v>34</v>
      </c>
      <c r="I98">
        <f t="shared" ref="I98:I129" si="12">IF(K98="Home", D98, E98)</f>
        <v>1</v>
      </c>
      <c r="J98">
        <f t="shared" ref="J98:J129" si="13">IF(K98="Home", E98, D98)</f>
        <v>2</v>
      </c>
      <c r="K98" t="str">
        <f t="shared" ref="K98:K129" si="14">IF(ISNUMBER(SEARCH("Man City", TRIM(C98))), "Home", "Away")</f>
        <v>Away</v>
      </c>
      <c r="L98" t="str">
        <f t="shared" ref="L98:L129" si="15">IF(I98 &gt; J98, "Win", IF(I98 &lt; J98, "Loss", "Draw"))</f>
        <v>Loss</v>
      </c>
    </row>
    <row r="99" spans="1:12" x14ac:dyDescent="0.3">
      <c r="A99" t="s">
        <v>255</v>
      </c>
      <c r="B99" t="s">
        <v>373</v>
      </c>
      <c r="C99" t="s">
        <v>12</v>
      </c>
      <c r="D99">
        <v>0</v>
      </c>
      <c r="E99">
        <v>1</v>
      </c>
      <c r="F99" t="s">
        <v>32</v>
      </c>
      <c r="G99" t="s">
        <v>13</v>
      </c>
      <c r="H99" t="s">
        <v>14</v>
      </c>
      <c r="I99">
        <f t="shared" si="12"/>
        <v>1</v>
      </c>
      <c r="J99">
        <f t="shared" si="13"/>
        <v>0</v>
      </c>
      <c r="K99" t="str">
        <f t="shared" si="14"/>
        <v>Away</v>
      </c>
      <c r="L99" t="str">
        <f t="shared" si="15"/>
        <v>Win</v>
      </c>
    </row>
    <row r="100" spans="1:12" x14ac:dyDescent="0.3">
      <c r="A100" t="s">
        <v>256</v>
      </c>
      <c r="B100" t="s">
        <v>373</v>
      </c>
      <c r="C100" t="s">
        <v>32</v>
      </c>
      <c r="D100">
        <v>1</v>
      </c>
      <c r="E100">
        <v>1</v>
      </c>
      <c r="F100" t="s">
        <v>26</v>
      </c>
      <c r="G100" t="s">
        <v>33</v>
      </c>
      <c r="H100" t="s">
        <v>34</v>
      </c>
      <c r="I100">
        <f t="shared" si="12"/>
        <v>1</v>
      </c>
      <c r="J100">
        <f t="shared" si="13"/>
        <v>1</v>
      </c>
      <c r="K100" t="str">
        <f t="shared" si="14"/>
        <v>Home</v>
      </c>
      <c r="L100" t="str">
        <f t="shared" si="15"/>
        <v>Draw</v>
      </c>
    </row>
    <row r="101" spans="1:12" x14ac:dyDescent="0.3">
      <c r="A101" t="s">
        <v>257</v>
      </c>
      <c r="B101" t="s">
        <v>373</v>
      </c>
      <c r="C101" t="s">
        <v>94</v>
      </c>
      <c r="D101">
        <v>1</v>
      </c>
      <c r="E101">
        <v>3</v>
      </c>
      <c r="F101" t="s">
        <v>32</v>
      </c>
      <c r="G101" t="s">
        <v>95</v>
      </c>
      <c r="H101" t="s">
        <v>94</v>
      </c>
      <c r="I101">
        <f t="shared" si="12"/>
        <v>3</v>
      </c>
      <c r="J101">
        <f t="shared" si="13"/>
        <v>1</v>
      </c>
      <c r="K101" t="str">
        <f t="shared" si="14"/>
        <v>Away</v>
      </c>
      <c r="L101" t="str">
        <f t="shared" si="15"/>
        <v>Win</v>
      </c>
    </row>
    <row r="102" spans="1:12" x14ac:dyDescent="0.3">
      <c r="A102" t="s">
        <v>258</v>
      </c>
      <c r="B102" t="s">
        <v>373</v>
      </c>
      <c r="C102" t="s">
        <v>32</v>
      </c>
      <c r="D102">
        <v>1</v>
      </c>
      <c r="E102">
        <v>2</v>
      </c>
      <c r="F102" t="s">
        <v>49</v>
      </c>
      <c r="G102" t="s">
        <v>33</v>
      </c>
      <c r="H102" t="s">
        <v>34</v>
      </c>
      <c r="I102">
        <f t="shared" si="12"/>
        <v>1</v>
      </c>
      <c r="J102">
        <f t="shared" si="13"/>
        <v>2</v>
      </c>
      <c r="K102" t="str">
        <f t="shared" si="14"/>
        <v>Home</v>
      </c>
      <c r="L102" t="str">
        <f t="shared" si="15"/>
        <v>Loss</v>
      </c>
    </row>
    <row r="103" spans="1:12" x14ac:dyDescent="0.3">
      <c r="A103" t="s">
        <v>259</v>
      </c>
      <c r="B103" t="s">
        <v>373</v>
      </c>
      <c r="C103" t="s">
        <v>32</v>
      </c>
      <c r="D103">
        <v>2</v>
      </c>
      <c r="E103">
        <v>1</v>
      </c>
      <c r="F103" t="s">
        <v>23</v>
      </c>
      <c r="G103" t="s">
        <v>33</v>
      </c>
      <c r="H103" t="s">
        <v>34</v>
      </c>
      <c r="I103">
        <f t="shared" si="12"/>
        <v>2</v>
      </c>
      <c r="J103">
        <f t="shared" si="13"/>
        <v>1</v>
      </c>
      <c r="K103" t="str">
        <f t="shared" si="14"/>
        <v>Home</v>
      </c>
      <c r="L103" t="str">
        <f t="shared" si="15"/>
        <v>Win</v>
      </c>
    </row>
    <row r="104" spans="1:12" x14ac:dyDescent="0.3">
      <c r="A104" t="s">
        <v>260</v>
      </c>
      <c r="B104" t="s">
        <v>373</v>
      </c>
      <c r="C104" t="s">
        <v>18</v>
      </c>
      <c r="D104">
        <v>0</v>
      </c>
      <c r="E104">
        <v>1</v>
      </c>
      <c r="F104" t="s">
        <v>32</v>
      </c>
      <c r="G104" t="s">
        <v>19</v>
      </c>
      <c r="H104" t="s">
        <v>18</v>
      </c>
      <c r="I104">
        <f t="shared" si="12"/>
        <v>1</v>
      </c>
      <c r="J104">
        <f t="shared" si="13"/>
        <v>0</v>
      </c>
      <c r="K104" t="str">
        <f t="shared" si="14"/>
        <v>Away</v>
      </c>
      <c r="L104" t="str">
        <f t="shared" si="15"/>
        <v>Win</v>
      </c>
    </row>
    <row r="105" spans="1:12" x14ac:dyDescent="0.3">
      <c r="A105" t="s">
        <v>261</v>
      </c>
      <c r="B105" t="s">
        <v>373</v>
      </c>
      <c r="C105" t="s">
        <v>32</v>
      </c>
      <c r="D105">
        <v>3</v>
      </c>
      <c r="E105">
        <v>1</v>
      </c>
      <c r="F105" t="s">
        <v>6</v>
      </c>
      <c r="G105" t="s">
        <v>33</v>
      </c>
      <c r="H105" t="s">
        <v>34</v>
      </c>
      <c r="I105">
        <f t="shared" si="12"/>
        <v>3</v>
      </c>
      <c r="J105">
        <f t="shared" si="13"/>
        <v>1</v>
      </c>
      <c r="K105" t="str">
        <f t="shared" si="14"/>
        <v>Home</v>
      </c>
      <c r="L105" t="str">
        <f t="shared" si="15"/>
        <v>Win</v>
      </c>
    </row>
    <row r="106" spans="1:12" x14ac:dyDescent="0.3">
      <c r="A106" t="s">
        <v>262</v>
      </c>
      <c r="B106" t="s">
        <v>373</v>
      </c>
      <c r="C106" t="s">
        <v>2</v>
      </c>
      <c r="D106">
        <v>1</v>
      </c>
      <c r="E106">
        <v>0</v>
      </c>
      <c r="F106" t="s">
        <v>32</v>
      </c>
      <c r="G106" t="s">
        <v>4</v>
      </c>
      <c r="H106" t="s">
        <v>2</v>
      </c>
      <c r="I106">
        <f t="shared" si="12"/>
        <v>0</v>
      </c>
      <c r="J106">
        <f t="shared" si="13"/>
        <v>1</v>
      </c>
      <c r="K106" t="str">
        <f t="shared" si="14"/>
        <v>Away</v>
      </c>
      <c r="L106" t="str">
        <f t="shared" si="15"/>
        <v>Loss</v>
      </c>
    </row>
    <row r="107" spans="1:12" x14ac:dyDescent="0.3">
      <c r="A107" t="s">
        <v>263</v>
      </c>
      <c r="B107" t="s">
        <v>373</v>
      </c>
      <c r="C107" t="s">
        <v>32</v>
      </c>
      <c r="D107">
        <v>4</v>
      </c>
      <c r="E107">
        <v>0</v>
      </c>
      <c r="F107" t="s">
        <v>28</v>
      </c>
      <c r="G107" t="s">
        <v>33</v>
      </c>
      <c r="H107" t="s">
        <v>34</v>
      </c>
      <c r="I107">
        <f t="shared" si="12"/>
        <v>4</v>
      </c>
      <c r="J107">
        <f t="shared" si="13"/>
        <v>0</v>
      </c>
      <c r="K107" t="str">
        <f t="shared" si="14"/>
        <v>Home</v>
      </c>
      <c r="L107" t="str">
        <f t="shared" si="15"/>
        <v>Win</v>
      </c>
    </row>
    <row r="108" spans="1:12" x14ac:dyDescent="0.3">
      <c r="A108" t="s">
        <v>264</v>
      </c>
      <c r="B108" t="s">
        <v>373</v>
      </c>
      <c r="C108" t="s">
        <v>32</v>
      </c>
      <c r="D108">
        <v>6</v>
      </c>
      <c r="E108">
        <v>3</v>
      </c>
      <c r="F108" t="s">
        <v>56</v>
      </c>
      <c r="G108" t="s">
        <v>33</v>
      </c>
      <c r="H108" t="s">
        <v>34</v>
      </c>
      <c r="I108">
        <f t="shared" si="12"/>
        <v>6</v>
      </c>
      <c r="J108">
        <f t="shared" si="13"/>
        <v>3</v>
      </c>
      <c r="K108" t="str">
        <f t="shared" si="14"/>
        <v>Home</v>
      </c>
      <c r="L108" t="str">
        <f t="shared" si="15"/>
        <v>Win</v>
      </c>
    </row>
    <row r="109" spans="1:12" x14ac:dyDescent="0.3">
      <c r="A109" t="s">
        <v>265</v>
      </c>
      <c r="B109" t="s">
        <v>373</v>
      </c>
      <c r="C109" t="s">
        <v>40</v>
      </c>
      <c r="D109">
        <v>0</v>
      </c>
      <c r="E109">
        <v>3</v>
      </c>
      <c r="F109" t="s">
        <v>32</v>
      </c>
      <c r="G109" t="s">
        <v>108</v>
      </c>
      <c r="H109" t="s">
        <v>109</v>
      </c>
      <c r="I109">
        <f t="shared" si="12"/>
        <v>3</v>
      </c>
      <c r="J109">
        <f t="shared" si="13"/>
        <v>0</v>
      </c>
      <c r="K109" t="str">
        <f t="shared" si="14"/>
        <v>Away</v>
      </c>
      <c r="L109" t="str">
        <f t="shared" si="15"/>
        <v>Win</v>
      </c>
    </row>
    <row r="110" spans="1:12" x14ac:dyDescent="0.3">
      <c r="A110" t="s">
        <v>266</v>
      </c>
      <c r="B110" t="s">
        <v>373</v>
      </c>
      <c r="C110" t="s">
        <v>36</v>
      </c>
      <c r="D110">
        <v>1</v>
      </c>
      <c r="E110">
        <v>1</v>
      </c>
      <c r="F110" t="s">
        <v>32</v>
      </c>
      <c r="G110" t="s">
        <v>37</v>
      </c>
      <c r="H110" t="s">
        <v>38</v>
      </c>
      <c r="I110">
        <f t="shared" si="12"/>
        <v>1</v>
      </c>
      <c r="J110">
        <f t="shared" si="13"/>
        <v>1</v>
      </c>
      <c r="K110" t="str">
        <f t="shared" si="14"/>
        <v>Away</v>
      </c>
      <c r="L110" t="str">
        <f t="shared" si="15"/>
        <v>Draw</v>
      </c>
    </row>
    <row r="111" spans="1:12" x14ac:dyDescent="0.3">
      <c r="A111" t="s">
        <v>267</v>
      </c>
      <c r="B111" t="s">
        <v>373</v>
      </c>
      <c r="C111" t="s">
        <v>32</v>
      </c>
      <c r="D111">
        <v>6</v>
      </c>
      <c r="E111">
        <v>0</v>
      </c>
      <c r="F111" t="s">
        <v>52</v>
      </c>
      <c r="G111" t="s">
        <v>33</v>
      </c>
      <c r="H111" t="s">
        <v>34</v>
      </c>
      <c r="I111">
        <f t="shared" si="12"/>
        <v>6</v>
      </c>
      <c r="J111">
        <f t="shared" si="13"/>
        <v>0</v>
      </c>
      <c r="K111" t="str">
        <f t="shared" si="14"/>
        <v>Home</v>
      </c>
      <c r="L111" t="str">
        <f t="shared" si="15"/>
        <v>Win</v>
      </c>
    </row>
    <row r="112" spans="1:12" x14ac:dyDescent="0.3">
      <c r="A112" t="s">
        <v>268</v>
      </c>
      <c r="B112" t="s">
        <v>373</v>
      </c>
      <c r="C112" t="s">
        <v>32</v>
      </c>
      <c r="D112">
        <v>4</v>
      </c>
      <c r="E112">
        <v>2</v>
      </c>
      <c r="F112" t="s">
        <v>3</v>
      </c>
      <c r="G112" t="s">
        <v>33</v>
      </c>
      <c r="H112" t="s">
        <v>34</v>
      </c>
      <c r="I112">
        <f t="shared" si="12"/>
        <v>4</v>
      </c>
      <c r="J112">
        <f t="shared" si="13"/>
        <v>2</v>
      </c>
      <c r="K112" t="str">
        <f t="shared" si="14"/>
        <v>Home</v>
      </c>
      <c r="L112" t="str">
        <f t="shared" si="15"/>
        <v>Win</v>
      </c>
    </row>
    <row r="113" spans="1:12" x14ac:dyDescent="0.3">
      <c r="A113" t="s">
        <v>269</v>
      </c>
      <c r="B113" t="s">
        <v>373</v>
      </c>
      <c r="C113" t="s">
        <v>30</v>
      </c>
      <c r="D113">
        <v>3</v>
      </c>
      <c r="E113">
        <v>3</v>
      </c>
      <c r="F113" t="s">
        <v>32</v>
      </c>
      <c r="G113" t="s">
        <v>105</v>
      </c>
      <c r="H113" t="s">
        <v>30</v>
      </c>
      <c r="I113">
        <f t="shared" si="12"/>
        <v>3</v>
      </c>
      <c r="J113">
        <f t="shared" si="13"/>
        <v>3</v>
      </c>
      <c r="K113" t="str">
        <f t="shared" si="14"/>
        <v>Away</v>
      </c>
      <c r="L113" t="str">
        <f t="shared" si="15"/>
        <v>Draw</v>
      </c>
    </row>
    <row r="114" spans="1:12" x14ac:dyDescent="0.3">
      <c r="A114" t="s">
        <v>270</v>
      </c>
      <c r="B114" t="s">
        <v>373</v>
      </c>
      <c r="C114" t="s">
        <v>32</v>
      </c>
      <c r="D114">
        <v>4</v>
      </c>
      <c r="E114">
        <v>0</v>
      </c>
      <c r="F114" t="s">
        <v>44</v>
      </c>
      <c r="G114" t="s">
        <v>33</v>
      </c>
      <c r="H114" t="s">
        <v>34</v>
      </c>
      <c r="I114">
        <f t="shared" si="12"/>
        <v>4</v>
      </c>
      <c r="J114">
        <f t="shared" si="13"/>
        <v>0</v>
      </c>
      <c r="K114" t="str">
        <f t="shared" si="14"/>
        <v>Home</v>
      </c>
      <c r="L114" t="str">
        <f t="shared" si="15"/>
        <v>Win</v>
      </c>
    </row>
    <row r="115" spans="1:12" x14ac:dyDescent="0.3">
      <c r="A115" t="s">
        <v>271</v>
      </c>
      <c r="B115" t="s">
        <v>373</v>
      </c>
      <c r="C115" t="s">
        <v>21</v>
      </c>
      <c r="D115">
        <v>0</v>
      </c>
      <c r="E115">
        <v>2</v>
      </c>
      <c r="F115" t="s">
        <v>32</v>
      </c>
      <c r="G115" t="s">
        <v>61</v>
      </c>
      <c r="H115" t="s">
        <v>14</v>
      </c>
      <c r="I115">
        <f t="shared" si="12"/>
        <v>2</v>
      </c>
      <c r="J115">
        <f t="shared" si="13"/>
        <v>0</v>
      </c>
      <c r="K115" t="str">
        <f t="shared" si="14"/>
        <v>Away</v>
      </c>
      <c r="L115" t="str">
        <f t="shared" si="15"/>
        <v>Win</v>
      </c>
    </row>
    <row r="116" spans="1:12" x14ac:dyDescent="0.3">
      <c r="A116" t="s">
        <v>111</v>
      </c>
      <c r="B116" t="s">
        <v>374</v>
      </c>
      <c r="C116" t="s">
        <v>32</v>
      </c>
      <c r="D116">
        <v>3</v>
      </c>
      <c r="E116">
        <v>2</v>
      </c>
      <c r="F116" t="s">
        <v>36</v>
      </c>
      <c r="G116" t="s">
        <v>33</v>
      </c>
      <c r="H116" t="s">
        <v>34</v>
      </c>
      <c r="I116">
        <f t="shared" si="12"/>
        <v>3</v>
      </c>
      <c r="J116">
        <f t="shared" si="13"/>
        <v>2</v>
      </c>
      <c r="K116" t="str">
        <f t="shared" si="14"/>
        <v>Home</v>
      </c>
      <c r="L116" t="str">
        <f t="shared" si="15"/>
        <v>Win</v>
      </c>
    </row>
    <row r="117" spans="1:12" x14ac:dyDescent="0.3">
      <c r="A117" t="s">
        <v>272</v>
      </c>
      <c r="B117" t="s">
        <v>374</v>
      </c>
      <c r="C117" t="s">
        <v>21</v>
      </c>
      <c r="D117">
        <v>2</v>
      </c>
      <c r="E117">
        <v>2</v>
      </c>
      <c r="F117" t="s">
        <v>32</v>
      </c>
      <c r="G117" t="s">
        <v>61</v>
      </c>
      <c r="H117" t="s">
        <v>14</v>
      </c>
      <c r="I117">
        <f t="shared" si="12"/>
        <v>2</v>
      </c>
      <c r="J117">
        <f t="shared" si="13"/>
        <v>2</v>
      </c>
      <c r="K117" t="str">
        <f t="shared" si="14"/>
        <v>Away</v>
      </c>
      <c r="L117" t="str">
        <f t="shared" si="15"/>
        <v>Draw</v>
      </c>
    </row>
    <row r="118" spans="1:12" x14ac:dyDescent="0.3">
      <c r="A118" t="s">
        <v>273</v>
      </c>
      <c r="B118" t="s">
        <v>374</v>
      </c>
      <c r="C118" t="s">
        <v>40</v>
      </c>
      <c r="D118">
        <v>1</v>
      </c>
      <c r="E118">
        <v>5</v>
      </c>
      <c r="F118" t="s">
        <v>32</v>
      </c>
      <c r="G118" t="s">
        <v>108</v>
      </c>
      <c r="H118" t="s">
        <v>109</v>
      </c>
      <c r="I118">
        <f t="shared" si="12"/>
        <v>5</v>
      </c>
      <c r="J118">
        <f t="shared" si="13"/>
        <v>1</v>
      </c>
      <c r="K118" t="str">
        <f t="shared" si="14"/>
        <v>Away</v>
      </c>
      <c r="L118" t="str">
        <f t="shared" si="15"/>
        <v>Win</v>
      </c>
    </row>
    <row r="119" spans="1:12" x14ac:dyDescent="0.3">
      <c r="A119" t="s">
        <v>114</v>
      </c>
      <c r="B119" t="s">
        <v>374</v>
      </c>
      <c r="C119" t="s">
        <v>32</v>
      </c>
      <c r="D119">
        <v>5</v>
      </c>
      <c r="E119">
        <v>0</v>
      </c>
      <c r="F119" t="s">
        <v>30</v>
      </c>
      <c r="G119" t="s">
        <v>33</v>
      </c>
      <c r="H119" t="s">
        <v>34</v>
      </c>
      <c r="I119">
        <f t="shared" si="12"/>
        <v>5</v>
      </c>
      <c r="J119">
        <f t="shared" si="13"/>
        <v>0</v>
      </c>
      <c r="K119" t="str">
        <f t="shared" si="14"/>
        <v>Home</v>
      </c>
      <c r="L119" t="str">
        <f t="shared" si="15"/>
        <v>Win</v>
      </c>
    </row>
    <row r="120" spans="1:12" x14ac:dyDescent="0.3">
      <c r="A120" t="s">
        <v>115</v>
      </c>
      <c r="B120" t="s">
        <v>374</v>
      </c>
      <c r="C120" t="s">
        <v>94</v>
      </c>
      <c r="D120">
        <v>0</v>
      </c>
      <c r="E120">
        <v>4</v>
      </c>
      <c r="F120" t="s">
        <v>32</v>
      </c>
      <c r="G120" t="s">
        <v>95</v>
      </c>
      <c r="H120" t="s">
        <v>94</v>
      </c>
      <c r="I120">
        <f t="shared" si="12"/>
        <v>4</v>
      </c>
      <c r="J120">
        <f t="shared" si="13"/>
        <v>0</v>
      </c>
      <c r="K120" t="str">
        <f t="shared" si="14"/>
        <v>Away</v>
      </c>
      <c r="L120" t="str">
        <f t="shared" si="15"/>
        <v>Win</v>
      </c>
    </row>
    <row r="121" spans="1:12" x14ac:dyDescent="0.3">
      <c r="A121" t="s">
        <v>274</v>
      </c>
      <c r="B121" t="s">
        <v>374</v>
      </c>
      <c r="C121" t="s">
        <v>32</v>
      </c>
      <c r="D121">
        <v>5</v>
      </c>
      <c r="E121">
        <v>1</v>
      </c>
      <c r="F121" t="s">
        <v>120</v>
      </c>
      <c r="G121" t="s">
        <v>33</v>
      </c>
      <c r="H121" t="s">
        <v>34</v>
      </c>
      <c r="I121">
        <f t="shared" si="12"/>
        <v>5</v>
      </c>
      <c r="J121">
        <f t="shared" si="13"/>
        <v>1</v>
      </c>
      <c r="K121" t="str">
        <f t="shared" si="14"/>
        <v>Home</v>
      </c>
      <c r="L121" t="str">
        <f t="shared" si="15"/>
        <v>Win</v>
      </c>
    </row>
    <row r="122" spans="1:12" x14ac:dyDescent="0.3">
      <c r="A122" t="s">
        <v>275</v>
      </c>
      <c r="B122" t="s">
        <v>374</v>
      </c>
      <c r="C122" t="s">
        <v>32</v>
      </c>
      <c r="D122">
        <v>3</v>
      </c>
      <c r="E122">
        <v>0</v>
      </c>
      <c r="F122" t="s">
        <v>6</v>
      </c>
      <c r="G122" t="s">
        <v>33</v>
      </c>
      <c r="H122" t="s">
        <v>34</v>
      </c>
      <c r="I122">
        <f t="shared" si="12"/>
        <v>3</v>
      </c>
      <c r="J122">
        <f t="shared" si="13"/>
        <v>0</v>
      </c>
      <c r="K122" t="str">
        <f t="shared" si="14"/>
        <v>Home</v>
      </c>
      <c r="L122" t="str">
        <f t="shared" si="15"/>
        <v>Win</v>
      </c>
    </row>
    <row r="123" spans="1:12" x14ac:dyDescent="0.3">
      <c r="A123" t="s">
        <v>118</v>
      </c>
      <c r="B123" t="s">
        <v>374</v>
      </c>
      <c r="C123" t="s">
        <v>32</v>
      </c>
      <c r="D123">
        <v>2</v>
      </c>
      <c r="E123">
        <v>2</v>
      </c>
      <c r="F123" t="s">
        <v>2</v>
      </c>
      <c r="G123" t="s">
        <v>33</v>
      </c>
      <c r="H123" t="s">
        <v>34</v>
      </c>
      <c r="I123">
        <f t="shared" si="12"/>
        <v>2</v>
      </c>
      <c r="J123">
        <f t="shared" si="13"/>
        <v>2</v>
      </c>
      <c r="K123" t="str">
        <f t="shared" si="14"/>
        <v>Home</v>
      </c>
      <c r="L123" t="str">
        <f t="shared" si="15"/>
        <v>Draw</v>
      </c>
    </row>
    <row r="124" spans="1:12" x14ac:dyDescent="0.3">
      <c r="A124" t="s">
        <v>119</v>
      </c>
      <c r="B124" t="s">
        <v>374</v>
      </c>
      <c r="C124" t="s">
        <v>76</v>
      </c>
      <c r="D124">
        <v>0</v>
      </c>
      <c r="E124">
        <v>2</v>
      </c>
      <c r="F124" t="s">
        <v>32</v>
      </c>
      <c r="G124" t="s">
        <v>83</v>
      </c>
      <c r="H124" t="s">
        <v>76</v>
      </c>
      <c r="I124">
        <f t="shared" si="12"/>
        <v>2</v>
      </c>
      <c r="J124">
        <f t="shared" si="13"/>
        <v>0</v>
      </c>
      <c r="K124" t="str">
        <f t="shared" si="14"/>
        <v>Away</v>
      </c>
      <c r="L124" t="str">
        <f t="shared" si="15"/>
        <v>Win</v>
      </c>
    </row>
    <row r="125" spans="1:12" x14ac:dyDescent="0.3">
      <c r="A125" t="s">
        <v>276</v>
      </c>
      <c r="B125" t="s">
        <v>374</v>
      </c>
      <c r="C125" t="s">
        <v>3</v>
      </c>
      <c r="D125">
        <v>0</v>
      </c>
      <c r="E125">
        <v>0</v>
      </c>
      <c r="F125" t="s">
        <v>32</v>
      </c>
      <c r="G125" t="s">
        <v>103</v>
      </c>
      <c r="H125" t="s">
        <v>14</v>
      </c>
      <c r="I125">
        <f t="shared" si="12"/>
        <v>0</v>
      </c>
      <c r="J125">
        <f t="shared" si="13"/>
        <v>0</v>
      </c>
      <c r="K125" t="str">
        <f t="shared" si="14"/>
        <v>Away</v>
      </c>
      <c r="L125" t="str">
        <f t="shared" si="15"/>
        <v>Draw</v>
      </c>
    </row>
    <row r="126" spans="1:12" x14ac:dyDescent="0.3">
      <c r="A126" t="s">
        <v>277</v>
      </c>
      <c r="B126" t="s">
        <v>374</v>
      </c>
      <c r="C126" t="s">
        <v>32</v>
      </c>
      <c r="D126">
        <v>4</v>
      </c>
      <c r="E126">
        <v>1</v>
      </c>
      <c r="F126" t="s">
        <v>56</v>
      </c>
      <c r="G126" t="s">
        <v>33</v>
      </c>
      <c r="H126" t="s">
        <v>34</v>
      </c>
      <c r="I126">
        <f t="shared" si="12"/>
        <v>4</v>
      </c>
      <c r="J126">
        <f t="shared" si="13"/>
        <v>1</v>
      </c>
      <c r="K126" t="str">
        <f t="shared" si="14"/>
        <v>Home</v>
      </c>
      <c r="L126" t="str">
        <f t="shared" si="15"/>
        <v>Win</v>
      </c>
    </row>
    <row r="127" spans="1:12" x14ac:dyDescent="0.3">
      <c r="A127" t="s">
        <v>278</v>
      </c>
      <c r="B127" t="s">
        <v>374</v>
      </c>
      <c r="C127" t="s">
        <v>26</v>
      </c>
      <c r="D127">
        <v>0</v>
      </c>
      <c r="E127">
        <v>1</v>
      </c>
      <c r="F127" t="s">
        <v>32</v>
      </c>
      <c r="G127" t="s">
        <v>42</v>
      </c>
      <c r="H127" t="s">
        <v>2</v>
      </c>
      <c r="I127">
        <f t="shared" si="12"/>
        <v>1</v>
      </c>
      <c r="J127">
        <f t="shared" si="13"/>
        <v>0</v>
      </c>
      <c r="K127" t="str">
        <f t="shared" si="14"/>
        <v>Away</v>
      </c>
      <c r="L127" t="str">
        <f t="shared" si="15"/>
        <v>Win</v>
      </c>
    </row>
    <row r="128" spans="1:12" x14ac:dyDescent="0.3">
      <c r="A128" t="s">
        <v>125</v>
      </c>
      <c r="B128" t="s">
        <v>374</v>
      </c>
      <c r="C128" t="s">
        <v>32</v>
      </c>
      <c r="D128">
        <v>2</v>
      </c>
      <c r="E128">
        <v>3</v>
      </c>
      <c r="F128" t="s">
        <v>16</v>
      </c>
      <c r="G128" t="s">
        <v>33</v>
      </c>
      <c r="H128" t="s">
        <v>34</v>
      </c>
      <c r="I128">
        <f t="shared" si="12"/>
        <v>2</v>
      </c>
      <c r="J128">
        <f t="shared" si="13"/>
        <v>3</v>
      </c>
      <c r="K128" t="str">
        <f t="shared" si="14"/>
        <v>Home</v>
      </c>
      <c r="L128" t="str">
        <f t="shared" si="15"/>
        <v>Loss</v>
      </c>
    </row>
    <row r="129" spans="1:12" x14ac:dyDescent="0.3">
      <c r="A129" t="s">
        <v>279</v>
      </c>
      <c r="B129" t="s">
        <v>374</v>
      </c>
      <c r="C129" t="s">
        <v>126</v>
      </c>
      <c r="D129">
        <v>0</v>
      </c>
      <c r="E129">
        <v>4</v>
      </c>
      <c r="F129" t="s">
        <v>32</v>
      </c>
      <c r="G129" t="s">
        <v>280</v>
      </c>
      <c r="H129" t="s">
        <v>126</v>
      </c>
      <c r="I129">
        <f t="shared" si="12"/>
        <v>4</v>
      </c>
      <c r="J129">
        <f t="shared" si="13"/>
        <v>0</v>
      </c>
      <c r="K129" t="str">
        <f t="shared" si="14"/>
        <v>Away</v>
      </c>
      <c r="L129" t="str">
        <f t="shared" si="15"/>
        <v>Win</v>
      </c>
    </row>
    <row r="130" spans="1:12" x14ac:dyDescent="0.3">
      <c r="A130" t="s">
        <v>281</v>
      </c>
      <c r="B130" t="s">
        <v>374</v>
      </c>
      <c r="C130" t="s">
        <v>32</v>
      </c>
      <c r="D130">
        <v>2</v>
      </c>
      <c r="E130">
        <v>0</v>
      </c>
      <c r="F130" t="s">
        <v>49</v>
      </c>
      <c r="G130" t="s">
        <v>33</v>
      </c>
      <c r="H130" t="s">
        <v>34</v>
      </c>
      <c r="I130">
        <f t="shared" ref="I130:I161" si="16">IF(K130="Home", D130, E130)</f>
        <v>2</v>
      </c>
      <c r="J130">
        <f t="shared" ref="J130:J161" si="17">IF(K130="Home", E130, D130)</f>
        <v>0</v>
      </c>
      <c r="K130" t="str">
        <f t="shared" ref="K130:K161" si="18">IF(ISNUMBER(SEARCH("Man City", TRIM(C130))), "Home", "Away")</f>
        <v>Home</v>
      </c>
      <c r="L130" t="str">
        <f t="shared" ref="L130:L161" si="19">IF(I130 &gt; J130, "Win", IF(I130 &lt; J130, "Loss", "Draw"))</f>
        <v>Win</v>
      </c>
    </row>
    <row r="131" spans="1:12" x14ac:dyDescent="0.3">
      <c r="A131" t="s">
        <v>282</v>
      </c>
      <c r="B131" t="s">
        <v>374</v>
      </c>
      <c r="C131" t="s">
        <v>28</v>
      </c>
      <c r="D131">
        <v>1</v>
      </c>
      <c r="E131">
        <v>1</v>
      </c>
      <c r="F131" t="s">
        <v>32</v>
      </c>
      <c r="G131" t="s">
        <v>85</v>
      </c>
      <c r="H131" t="s">
        <v>28</v>
      </c>
      <c r="I131">
        <f t="shared" si="16"/>
        <v>1</v>
      </c>
      <c r="J131">
        <f t="shared" si="17"/>
        <v>1</v>
      </c>
      <c r="K131" t="str">
        <f t="shared" si="18"/>
        <v>Away</v>
      </c>
      <c r="L131" t="str">
        <f t="shared" si="19"/>
        <v>Draw</v>
      </c>
    </row>
    <row r="132" spans="1:12" x14ac:dyDescent="0.3">
      <c r="A132" t="s">
        <v>283</v>
      </c>
      <c r="B132" t="s">
        <v>374</v>
      </c>
      <c r="C132" t="s">
        <v>32</v>
      </c>
      <c r="D132">
        <v>1</v>
      </c>
      <c r="E132">
        <v>0</v>
      </c>
      <c r="F132" t="s">
        <v>12</v>
      </c>
      <c r="G132" t="s">
        <v>33</v>
      </c>
      <c r="H132" t="s">
        <v>34</v>
      </c>
      <c r="I132">
        <f t="shared" si="16"/>
        <v>1</v>
      </c>
      <c r="J132">
        <f t="shared" si="17"/>
        <v>0</v>
      </c>
      <c r="K132" t="str">
        <f t="shared" si="18"/>
        <v>Home</v>
      </c>
      <c r="L132" t="str">
        <f t="shared" si="19"/>
        <v>Win</v>
      </c>
    </row>
    <row r="133" spans="1:12" x14ac:dyDescent="0.3">
      <c r="A133" t="s">
        <v>284</v>
      </c>
      <c r="B133" t="s">
        <v>374</v>
      </c>
      <c r="C133" t="s">
        <v>10</v>
      </c>
      <c r="D133">
        <v>1</v>
      </c>
      <c r="E133">
        <v>2</v>
      </c>
      <c r="F133" t="s">
        <v>32</v>
      </c>
      <c r="G133" t="s">
        <v>78</v>
      </c>
      <c r="H133" t="s">
        <v>14</v>
      </c>
      <c r="I133">
        <f t="shared" si="16"/>
        <v>2</v>
      </c>
      <c r="J133">
        <f t="shared" si="17"/>
        <v>1</v>
      </c>
      <c r="K133" t="str">
        <f t="shared" si="18"/>
        <v>Away</v>
      </c>
      <c r="L133" t="str">
        <f t="shared" si="19"/>
        <v>Win</v>
      </c>
    </row>
    <row r="134" spans="1:12" x14ac:dyDescent="0.3">
      <c r="A134" t="s">
        <v>285</v>
      </c>
      <c r="B134" t="s">
        <v>374</v>
      </c>
      <c r="C134" t="s">
        <v>49</v>
      </c>
      <c r="D134">
        <v>0</v>
      </c>
      <c r="E134">
        <v>1</v>
      </c>
      <c r="F134" t="s">
        <v>32</v>
      </c>
      <c r="G134" t="s">
        <v>50</v>
      </c>
      <c r="H134" t="s">
        <v>49</v>
      </c>
      <c r="I134">
        <f t="shared" si="16"/>
        <v>1</v>
      </c>
      <c r="J134">
        <f t="shared" si="17"/>
        <v>0</v>
      </c>
      <c r="K134" t="str">
        <f t="shared" si="18"/>
        <v>Away</v>
      </c>
      <c r="L134" t="str">
        <f t="shared" si="19"/>
        <v>Win</v>
      </c>
    </row>
    <row r="135" spans="1:12" x14ac:dyDescent="0.3">
      <c r="A135" t="s">
        <v>286</v>
      </c>
      <c r="B135" t="s">
        <v>374</v>
      </c>
      <c r="C135" t="s">
        <v>32</v>
      </c>
      <c r="D135">
        <v>6</v>
      </c>
      <c r="E135">
        <v>3</v>
      </c>
      <c r="F135" t="s">
        <v>18</v>
      </c>
      <c r="G135" t="s">
        <v>33</v>
      </c>
      <c r="H135" t="s">
        <v>34</v>
      </c>
      <c r="I135">
        <f t="shared" si="16"/>
        <v>6</v>
      </c>
      <c r="J135">
        <f t="shared" si="17"/>
        <v>3</v>
      </c>
      <c r="K135" t="str">
        <f t="shared" si="18"/>
        <v>Home</v>
      </c>
      <c r="L135" t="str">
        <f t="shared" si="19"/>
        <v>Win</v>
      </c>
    </row>
    <row r="136" spans="1:12" x14ac:dyDescent="0.3">
      <c r="A136" t="s">
        <v>287</v>
      </c>
      <c r="B136" t="s">
        <v>374</v>
      </c>
      <c r="C136" t="s">
        <v>30</v>
      </c>
      <c r="D136">
        <v>0</v>
      </c>
      <c r="E136">
        <v>4</v>
      </c>
      <c r="F136" t="s">
        <v>32</v>
      </c>
      <c r="G136" t="s">
        <v>105</v>
      </c>
      <c r="H136" t="s">
        <v>30</v>
      </c>
      <c r="I136">
        <f t="shared" si="16"/>
        <v>4</v>
      </c>
      <c r="J136">
        <f t="shared" si="17"/>
        <v>0</v>
      </c>
      <c r="K136" t="str">
        <f t="shared" si="18"/>
        <v>Away</v>
      </c>
      <c r="L136" t="str">
        <f t="shared" si="19"/>
        <v>Win</v>
      </c>
    </row>
    <row r="137" spans="1:12" x14ac:dyDescent="0.3">
      <c r="A137" t="s">
        <v>288</v>
      </c>
      <c r="B137" t="s">
        <v>374</v>
      </c>
      <c r="C137" t="s">
        <v>32</v>
      </c>
      <c r="D137">
        <v>7</v>
      </c>
      <c r="E137">
        <v>0</v>
      </c>
      <c r="F137" t="s">
        <v>94</v>
      </c>
      <c r="G137" t="s">
        <v>33</v>
      </c>
      <c r="H137" t="s">
        <v>34</v>
      </c>
      <c r="I137">
        <f t="shared" si="16"/>
        <v>7</v>
      </c>
      <c r="J137">
        <f t="shared" si="17"/>
        <v>0</v>
      </c>
      <c r="K137" t="str">
        <f t="shared" si="18"/>
        <v>Home</v>
      </c>
      <c r="L137" t="str">
        <f t="shared" si="19"/>
        <v>Win</v>
      </c>
    </row>
    <row r="138" spans="1:12" x14ac:dyDescent="0.3">
      <c r="A138" t="s">
        <v>289</v>
      </c>
      <c r="B138" t="s">
        <v>374</v>
      </c>
      <c r="C138" t="s">
        <v>32</v>
      </c>
      <c r="D138">
        <v>1</v>
      </c>
      <c r="E138">
        <v>0</v>
      </c>
      <c r="F138" t="s">
        <v>40</v>
      </c>
      <c r="G138" t="s">
        <v>33</v>
      </c>
      <c r="H138" t="s">
        <v>34</v>
      </c>
      <c r="I138">
        <f t="shared" si="16"/>
        <v>1</v>
      </c>
      <c r="J138">
        <f t="shared" si="17"/>
        <v>0</v>
      </c>
      <c r="K138" t="str">
        <f t="shared" si="18"/>
        <v>Home</v>
      </c>
      <c r="L138" t="str">
        <f t="shared" si="19"/>
        <v>Win</v>
      </c>
    </row>
    <row r="139" spans="1:12" x14ac:dyDescent="0.3">
      <c r="A139" t="s">
        <v>290</v>
      </c>
      <c r="B139" t="s">
        <v>374</v>
      </c>
      <c r="C139" t="s">
        <v>120</v>
      </c>
      <c r="D139">
        <v>1</v>
      </c>
      <c r="E139">
        <v>3</v>
      </c>
      <c r="F139" t="s">
        <v>32</v>
      </c>
      <c r="G139" t="s">
        <v>291</v>
      </c>
      <c r="H139" t="s">
        <v>120</v>
      </c>
      <c r="I139">
        <f t="shared" si="16"/>
        <v>3</v>
      </c>
      <c r="J139">
        <f t="shared" si="17"/>
        <v>1</v>
      </c>
      <c r="K139" t="str">
        <f t="shared" si="18"/>
        <v>Away</v>
      </c>
      <c r="L139" t="str">
        <f t="shared" si="19"/>
        <v>Win</v>
      </c>
    </row>
    <row r="140" spans="1:12" x14ac:dyDescent="0.3">
      <c r="A140" t="s">
        <v>292</v>
      </c>
      <c r="B140" t="s">
        <v>374</v>
      </c>
      <c r="C140" t="s">
        <v>36</v>
      </c>
      <c r="D140">
        <v>1</v>
      </c>
      <c r="E140">
        <v>2</v>
      </c>
      <c r="F140" t="s">
        <v>32</v>
      </c>
      <c r="G140" t="s">
        <v>37</v>
      </c>
      <c r="H140" t="s">
        <v>38</v>
      </c>
      <c r="I140">
        <f t="shared" si="16"/>
        <v>2</v>
      </c>
      <c r="J140">
        <f t="shared" si="17"/>
        <v>1</v>
      </c>
      <c r="K140" t="str">
        <f t="shared" si="18"/>
        <v>Away</v>
      </c>
      <c r="L140" t="str">
        <f t="shared" si="19"/>
        <v>Win</v>
      </c>
    </row>
    <row r="141" spans="1:12" x14ac:dyDescent="0.3">
      <c r="A141" t="s">
        <v>293</v>
      </c>
      <c r="B141" t="s">
        <v>374</v>
      </c>
      <c r="C141" t="s">
        <v>32</v>
      </c>
      <c r="D141">
        <v>2</v>
      </c>
      <c r="E141">
        <v>1</v>
      </c>
      <c r="F141" t="s">
        <v>21</v>
      </c>
      <c r="G141" t="s">
        <v>33</v>
      </c>
      <c r="H141" t="s">
        <v>34</v>
      </c>
      <c r="I141">
        <f t="shared" si="16"/>
        <v>2</v>
      </c>
      <c r="J141">
        <f t="shared" si="17"/>
        <v>1</v>
      </c>
      <c r="K141" t="str">
        <f t="shared" si="18"/>
        <v>Home</v>
      </c>
      <c r="L141" t="str">
        <f t="shared" si="19"/>
        <v>Win</v>
      </c>
    </row>
    <row r="142" spans="1:12" x14ac:dyDescent="0.3">
      <c r="A142" t="s">
        <v>294</v>
      </c>
      <c r="B142" t="s">
        <v>374</v>
      </c>
      <c r="C142" t="s">
        <v>32</v>
      </c>
      <c r="D142">
        <v>3</v>
      </c>
      <c r="E142">
        <v>0</v>
      </c>
      <c r="F142" t="s">
        <v>26</v>
      </c>
      <c r="G142" t="s">
        <v>33</v>
      </c>
      <c r="H142" t="s">
        <v>34</v>
      </c>
      <c r="I142">
        <f t="shared" si="16"/>
        <v>3</v>
      </c>
      <c r="J142">
        <f t="shared" si="17"/>
        <v>0</v>
      </c>
      <c r="K142" t="str">
        <f t="shared" si="18"/>
        <v>Home</v>
      </c>
      <c r="L142" t="str">
        <f t="shared" si="19"/>
        <v>Win</v>
      </c>
    </row>
    <row r="143" spans="1:12" x14ac:dyDescent="0.3">
      <c r="A143" t="s">
        <v>295</v>
      </c>
      <c r="B143" t="s">
        <v>374</v>
      </c>
      <c r="C143" t="s">
        <v>56</v>
      </c>
      <c r="D143">
        <v>0</v>
      </c>
      <c r="E143">
        <v>2</v>
      </c>
      <c r="F143" t="s">
        <v>32</v>
      </c>
      <c r="G143" t="s">
        <v>66</v>
      </c>
      <c r="H143" t="s">
        <v>34</v>
      </c>
      <c r="I143">
        <f t="shared" si="16"/>
        <v>2</v>
      </c>
      <c r="J143">
        <f t="shared" si="17"/>
        <v>0</v>
      </c>
      <c r="K143" t="str">
        <f t="shared" si="18"/>
        <v>Away</v>
      </c>
      <c r="L143" t="str">
        <f t="shared" si="19"/>
        <v>Win</v>
      </c>
    </row>
    <row r="144" spans="1:12" x14ac:dyDescent="0.3">
      <c r="A144" t="s">
        <v>296</v>
      </c>
      <c r="B144" t="s">
        <v>374</v>
      </c>
      <c r="C144" t="s">
        <v>32</v>
      </c>
      <c r="D144">
        <v>0</v>
      </c>
      <c r="E144">
        <v>2</v>
      </c>
      <c r="F144" t="s">
        <v>3</v>
      </c>
      <c r="G144" t="s">
        <v>33</v>
      </c>
      <c r="H144" t="s">
        <v>34</v>
      </c>
      <c r="I144">
        <f t="shared" si="16"/>
        <v>0</v>
      </c>
      <c r="J144">
        <f t="shared" si="17"/>
        <v>2</v>
      </c>
      <c r="K144" t="str">
        <f t="shared" si="18"/>
        <v>Home</v>
      </c>
      <c r="L144" t="str">
        <f t="shared" si="19"/>
        <v>Loss</v>
      </c>
    </row>
    <row r="145" spans="1:12" x14ac:dyDescent="0.3">
      <c r="A145" t="s">
        <v>297</v>
      </c>
      <c r="B145" t="s">
        <v>374</v>
      </c>
      <c r="C145" t="s">
        <v>6</v>
      </c>
      <c r="D145">
        <v>1</v>
      </c>
      <c r="E145">
        <v>4</v>
      </c>
      <c r="F145" t="s">
        <v>32</v>
      </c>
      <c r="G145" t="s">
        <v>7</v>
      </c>
      <c r="H145" t="s">
        <v>8</v>
      </c>
      <c r="I145">
        <f t="shared" si="16"/>
        <v>4</v>
      </c>
      <c r="J145">
        <f t="shared" si="17"/>
        <v>1</v>
      </c>
      <c r="K145" t="str">
        <f t="shared" si="18"/>
        <v>Away</v>
      </c>
      <c r="L145" t="str">
        <f t="shared" si="19"/>
        <v>Win</v>
      </c>
    </row>
    <row r="146" spans="1:12" x14ac:dyDescent="0.3">
      <c r="A146" t="s">
        <v>298</v>
      </c>
      <c r="B146" t="s">
        <v>374</v>
      </c>
      <c r="C146" t="s">
        <v>32</v>
      </c>
      <c r="D146">
        <v>2</v>
      </c>
      <c r="E146">
        <v>0</v>
      </c>
      <c r="F146" t="s">
        <v>76</v>
      </c>
      <c r="G146" t="s">
        <v>33</v>
      </c>
      <c r="H146" t="s">
        <v>34</v>
      </c>
      <c r="I146">
        <f t="shared" si="16"/>
        <v>2</v>
      </c>
      <c r="J146">
        <f t="shared" si="17"/>
        <v>0</v>
      </c>
      <c r="K146" t="str">
        <f t="shared" si="18"/>
        <v>Home</v>
      </c>
      <c r="L146" t="str">
        <f t="shared" si="19"/>
        <v>Win</v>
      </c>
    </row>
    <row r="147" spans="1:12" x14ac:dyDescent="0.3">
      <c r="A147" t="s">
        <v>299</v>
      </c>
      <c r="B147" t="s">
        <v>374</v>
      </c>
      <c r="C147" t="s">
        <v>2</v>
      </c>
      <c r="D147">
        <v>2</v>
      </c>
      <c r="E147">
        <v>2</v>
      </c>
      <c r="F147" t="s">
        <v>32</v>
      </c>
      <c r="G147" t="s">
        <v>4</v>
      </c>
      <c r="H147" t="s">
        <v>2</v>
      </c>
      <c r="I147">
        <f t="shared" si="16"/>
        <v>2</v>
      </c>
      <c r="J147">
        <f t="shared" si="17"/>
        <v>2</v>
      </c>
      <c r="K147" t="str">
        <f t="shared" si="18"/>
        <v>Away</v>
      </c>
      <c r="L147" t="str">
        <f t="shared" si="19"/>
        <v>Draw</v>
      </c>
    </row>
    <row r="148" spans="1:12" x14ac:dyDescent="0.3">
      <c r="A148" t="s">
        <v>300</v>
      </c>
      <c r="B148" t="s">
        <v>374</v>
      </c>
      <c r="C148" t="s">
        <v>12</v>
      </c>
      <c r="D148">
        <v>0</v>
      </c>
      <c r="E148">
        <v>1</v>
      </c>
      <c r="F148" t="s">
        <v>32</v>
      </c>
      <c r="G148" t="s">
        <v>13</v>
      </c>
      <c r="H148" t="s">
        <v>14</v>
      </c>
      <c r="I148">
        <f t="shared" si="16"/>
        <v>1</v>
      </c>
      <c r="J148">
        <f t="shared" si="17"/>
        <v>0</v>
      </c>
      <c r="K148" t="str">
        <f t="shared" si="18"/>
        <v>Away</v>
      </c>
      <c r="L148" t="str">
        <f t="shared" si="19"/>
        <v>Win</v>
      </c>
    </row>
    <row r="149" spans="1:12" x14ac:dyDescent="0.3">
      <c r="A149" t="s">
        <v>301</v>
      </c>
      <c r="B149" t="s">
        <v>374</v>
      </c>
      <c r="C149" t="s">
        <v>32</v>
      </c>
      <c r="D149">
        <v>0</v>
      </c>
      <c r="E149">
        <v>0</v>
      </c>
      <c r="F149" t="s">
        <v>28</v>
      </c>
      <c r="G149" t="s">
        <v>33</v>
      </c>
      <c r="H149" t="s">
        <v>34</v>
      </c>
      <c r="I149">
        <f t="shared" si="16"/>
        <v>0</v>
      </c>
      <c r="J149">
        <f t="shared" si="17"/>
        <v>0</v>
      </c>
      <c r="K149" t="str">
        <f t="shared" si="18"/>
        <v>Home</v>
      </c>
      <c r="L149" t="str">
        <f t="shared" si="19"/>
        <v>Draw</v>
      </c>
    </row>
    <row r="150" spans="1:12" x14ac:dyDescent="0.3">
      <c r="A150" t="s">
        <v>302</v>
      </c>
      <c r="B150" t="s">
        <v>374</v>
      </c>
      <c r="C150" t="s">
        <v>18</v>
      </c>
      <c r="D150">
        <v>0</v>
      </c>
      <c r="E150">
        <v>1</v>
      </c>
      <c r="F150" t="s">
        <v>32</v>
      </c>
      <c r="G150" t="s">
        <v>19</v>
      </c>
      <c r="H150" t="s">
        <v>18</v>
      </c>
      <c r="I150">
        <f t="shared" si="16"/>
        <v>1</v>
      </c>
      <c r="J150">
        <f t="shared" si="17"/>
        <v>0</v>
      </c>
      <c r="K150" t="str">
        <f t="shared" si="18"/>
        <v>Away</v>
      </c>
      <c r="L150" t="str">
        <f t="shared" si="19"/>
        <v>Win</v>
      </c>
    </row>
    <row r="151" spans="1:12" x14ac:dyDescent="0.3">
      <c r="A151" t="s">
        <v>303</v>
      </c>
      <c r="B151" t="s">
        <v>374</v>
      </c>
      <c r="C151" t="s">
        <v>32</v>
      </c>
      <c r="D151">
        <v>5</v>
      </c>
      <c r="E151">
        <v>0</v>
      </c>
      <c r="F151" t="s">
        <v>10</v>
      </c>
      <c r="G151" t="s">
        <v>33</v>
      </c>
      <c r="H151" t="s">
        <v>34</v>
      </c>
      <c r="I151">
        <f t="shared" si="16"/>
        <v>5</v>
      </c>
      <c r="J151">
        <f t="shared" si="17"/>
        <v>0</v>
      </c>
      <c r="K151" t="str">
        <f t="shared" si="18"/>
        <v>Home</v>
      </c>
      <c r="L151" t="str">
        <f t="shared" si="19"/>
        <v>Win</v>
      </c>
    </row>
    <row r="152" spans="1:12" x14ac:dyDescent="0.3">
      <c r="A152" t="s">
        <v>304</v>
      </c>
      <c r="B152" t="s">
        <v>374</v>
      </c>
      <c r="C152" t="s">
        <v>32</v>
      </c>
      <c r="D152">
        <v>5</v>
      </c>
      <c r="E152">
        <v>0</v>
      </c>
      <c r="F152" t="s">
        <v>126</v>
      </c>
      <c r="G152" t="s">
        <v>33</v>
      </c>
      <c r="H152" t="s">
        <v>34</v>
      </c>
      <c r="I152">
        <f t="shared" si="16"/>
        <v>5</v>
      </c>
      <c r="J152">
        <f t="shared" si="17"/>
        <v>0</v>
      </c>
      <c r="K152" t="str">
        <f t="shared" si="18"/>
        <v>Home</v>
      </c>
      <c r="L152" t="str">
        <f t="shared" si="19"/>
        <v>Win</v>
      </c>
    </row>
    <row r="153" spans="1:12" x14ac:dyDescent="0.3">
      <c r="A153" t="s">
        <v>305</v>
      </c>
      <c r="B153" t="s">
        <v>374</v>
      </c>
      <c r="C153" t="s">
        <v>16</v>
      </c>
      <c r="D153">
        <v>1</v>
      </c>
      <c r="E153">
        <v>0</v>
      </c>
      <c r="F153" t="s">
        <v>32</v>
      </c>
      <c r="G153" t="s">
        <v>157</v>
      </c>
      <c r="H153" t="s">
        <v>14</v>
      </c>
      <c r="I153">
        <f t="shared" si="16"/>
        <v>0</v>
      </c>
      <c r="J153">
        <f t="shared" si="17"/>
        <v>1</v>
      </c>
      <c r="K153" t="str">
        <f t="shared" si="18"/>
        <v>Away</v>
      </c>
      <c r="L153" t="str">
        <f t="shared" si="19"/>
        <v>Loss</v>
      </c>
    </row>
    <row r="154" spans="1:12" x14ac:dyDescent="0.3">
      <c r="A154" t="s">
        <v>133</v>
      </c>
      <c r="B154" t="s">
        <v>375</v>
      </c>
      <c r="C154" t="s">
        <v>32</v>
      </c>
      <c r="D154">
        <v>5</v>
      </c>
      <c r="E154">
        <v>0</v>
      </c>
      <c r="F154" t="s">
        <v>26</v>
      </c>
      <c r="G154" t="s">
        <v>33</v>
      </c>
      <c r="H154" t="s">
        <v>34</v>
      </c>
      <c r="I154">
        <f t="shared" si="16"/>
        <v>5</v>
      </c>
      <c r="J154">
        <f t="shared" si="17"/>
        <v>0</v>
      </c>
      <c r="K154" t="str">
        <f t="shared" si="18"/>
        <v>Home</v>
      </c>
      <c r="L154" t="str">
        <f t="shared" si="19"/>
        <v>Win</v>
      </c>
    </row>
    <row r="155" spans="1:12" x14ac:dyDescent="0.3">
      <c r="A155" t="s">
        <v>306</v>
      </c>
      <c r="B155" t="s">
        <v>375</v>
      </c>
      <c r="C155" t="s">
        <v>6</v>
      </c>
      <c r="D155">
        <v>3</v>
      </c>
      <c r="E155">
        <v>2</v>
      </c>
      <c r="F155" t="s">
        <v>32</v>
      </c>
      <c r="G155" t="s">
        <v>7</v>
      </c>
      <c r="H155" t="s">
        <v>8</v>
      </c>
      <c r="I155">
        <f t="shared" si="16"/>
        <v>2</v>
      </c>
      <c r="J155">
        <f t="shared" si="17"/>
        <v>3</v>
      </c>
      <c r="K155" t="str">
        <f t="shared" si="18"/>
        <v>Away</v>
      </c>
      <c r="L155" t="str">
        <f t="shared" si="19"/>
        <v>Loss</v>
      </c>
    </row>
    <row r="156" spans="1:12" x14ac:dyDescent="0.3">
      <c r="A156" t="s">
        <v>307</v>
      </c>
      <c r="B156" t="s">
        <v>375</v>
      </c>
      <c r="C156" t="s">
        <v>30</v>
      </c>
      <c r="D156">
        <v>3</v>
      </c>
      <c r="E156">
        <v>4</v>
      </c>
      <c r="F156" t="s">
        <v>32</v>
      </c>
      <c r="G156" t="s">
        <v>105</v>
      </c>
      <c r="H156" t="s">
        <v>30</v>
      </c>
      <c r="I156">
        <f t="shared" si="16"/>
        <v>4</v>
      </c>
      <c r="J156">
        <f t="shared" si="17"/>
        <v>3</v>
      </c>
      <c r="K156" t="str">
        <f t="shared" si="18"/>
        <v>Away</v>
      </c>
      <c r="L156" t="str">
        <f t="shared" si="19"/>
        <v>Win</v>
      </c>
    </row>
    <row r="157" spans="1:12" x14ac:dyDescent="0.3">
      <c r="A157" t="s">
        <v>308</v>
      </c>
      <c r="B157" t="s">
        <v>375</v>
      </c>
      <c r="C157" t="s">
        <v>32</v>
      </c>
      <c r="D157">
        <v>1</v>
      </c>
      <c r="E157">
        <v>2</v>
      </c>
      <c r="F157" t="s">
        <v>12</v>
      </c>
      <c r="G157" t="s">
        <v>33</v>
      </c>
      <c r="H157" t="s">
        <v>34</v>
      </c>
      <c r="I157">
        <f t="shared" si="16"/>
        <v>1</v>
      </c>
      <c r="J157">
        <f t="shared" si="17"/>
        <v>2</v>
      </c>
      <c r="K157" t="str">
        <f t="shared" si="18"/>
        <v>Home</v>
      </c>
      <c r="L157" t="str">
        <f t="shared" si="19"/>
        <v>Loss</v>
      </c>
    </row>
    <row r="158" spans="1:12" x14ac:dyDescent="0.3">
      <c r="A158" t="s">
        <v>309</v>
      </c>
      <c r="B158" t="s">
        <v>375</v>
      </c>
      <c r="C158" t="s">
        <v>3</v>
      </c>
      <c r="D158">
        <v>0</v>
      </c>
      <c r="E158">
        <v>2</v>
      </c>
      <c r="F158" t="s">
        <v>32</v>
      </c>
      <c r="G158" t="s">
        <v>103</v>
      </c>
      <c r="H158" t="s">
        <v>14</v>
      </c>
      <c r="I158">
        <f t="shared" si="16"/>
        <v>2</v>
      </c>
      <c r="J158">
        <f t="shared" si="17"/>
        <v>0</v>
      </c>
      <c r="K158" t="str">
        <f t="shared" si="18"/>
        <v>Away</v>
      </c>
      <c r="L158" t="str">
        <f t="shared" si="19"/>
        <v>Win</v>
      </c>
    </row>
    <row r="159" spans="1:12" x14ac:dyDescent="0.3">
      <c r="A159" t="s">
        <v>310</v>
      </c>
      <c r="B159" t="s">
        <v>375</v>
      </c>
      <c r="C159" t="s">
        <v>36</v>
      </c>
      <c r="D159">
        <v>1</v>
      </c>
      <c r="E159">
        <v>2</v>
      </c>
      <c r="F159" t="s">
        <v>32</v>
      </c>
      <c r="G159" t="s">
        <v>37</v>
      </c>
      <c r="H159" t="s">
        <v>38</v>
      </c>
      <c r="I159">
        <f t="shared" si="16"/>
        <v>2</v>
      </c>
      <c r="J159">
        <f t="shared" si="17"/>
        <v>1</v>
      </c>
      <c r="K159" t="str">
        <f t="shared" si="18"/>
        <v>Away</v>
      </c>
      <c r="L159" t="str">
        <f t="shared" si="19"/>
        <v>Win</v>
      </c>
    </row>
    <row r="160" spans="1:12" x14ac:dyDescent="0.3">
      <c r="A160" t="s">
        <v>143</v>
      </c>
      <c r="B160" t="s">
        <v>375</v>
      </c>
      <c r="C160" t="s">
        <v>32</v>
      </c>
      <c r="D160">
        <v>1</v>
      </c>
      <c r="E160">
        <v>2</v>
      </c>
      <c r="F160" t="s">
        <v>94</v>
      </c>
      <c r="G160" t="s">
        <v>33</v>
      </c>
      <c r="H160" t="s">
        <v>34</v>
      </c>
      <c r="I160">
        <f t="shared" si="16"/>
        <v>1</v>
      </c>
      <c r="J160">
        <f t="shared" si="17"/>
        <v>2</v>
      </c>
      <c r="K160" t="str">
        <f t="shared" si="18"/>
        <v>Home</v>
      </c>
      <c r="L160" t="str">
        <f t="shared" si="19"/>
        <v>Loss</v>
      </c>
    </row>
    <row r="161" spans="1:12" x14ac:dyDescent="0.3">
      <c r="A161" t="s">
        <v>311</v>
      </c>
      <c r="B161" t="s">
        <v>375</v>
      </c>
      <c r="C161" t="s">
        <v>18</v>
      </c>
      <c r="D161">
        <v>0</v>
      </c>
      <c r="E161">
        <v>2</v>
      </c>
      <c r="F161" t="s">
        <v>32</v>
      </c>
      <c r="G161" t="s">
        <v>19</v>
      </c>
      <c r="H161" t="s">
        <v>18</v>
      </c>
      <c r="I161">
        <f t="shared" si="16"/>
        <v>2</v>
      </c>
      <c r="J161">
        <f t="shared" si="17"/>
        <v>0</v>
      </c>
      <c r="K161" t="str">
        <f t="shared" si="18"/>
        <v>Away</v>
      </c>
      <c r="L161" t="str">
        <f t="shared" si="19"/>
        <v>Win</v>
      </c>
    </row>
    <row r="162" spans="1:12" x14ac:dyDescent="0.3">
      <c r="A162" t="s">
        <v>312</v>
      </c>
      <c r="B162" t="s">
        <v>375</v>
      </c>
      <c r="C162" t="s">
        <v>23</v>
      </c>
      <c r="D162">
        <v>0</v>
      </c>
      <c r="E162">
        <v>3</v>
      </c>
      <c r="F162" t="s">
        <v>32</v>
      </c>
      <c r="G162" t="s">
        <v>24</v>
      </c>
      <c r="H162" t="s">
        <v>14</v>
      </c>
      <c r="I162">
        <f t="shared" ref="I162:I191" si="20">IF(K162="Home", D162, E162)</f>
        <v>3</v>
      </c>
      <c r="J162">
        <f t="shared" ref="J162:J191" si="21">IF(K162="Home", E162, D162)</f>
        <v>0</v>
      </c>
      <c r="K162" t="str">
        <f t="shared" ref="K162:K191" si="22">IF(ISNUMBER(SEARCH("Man City", TRIM(C162))), "Home", "Away")</f>
        <v>Away</v>
      </c>
      <c r="L162" t="str">
        <f t="shared" ref="L162:L191" si="23">IF(I162 &gt; J162, "Win", IF(I162 &lt; J162, "Loss", "Draw"))</f>
        <v>Win</v>
      </c>
    </row>
    <row r="163" spans="1:12" x14ac:dyDescent="0.3">
      <c r="A163" t="s">
        <v>313</v>
      </c>
      <c r="B163" t="s">
        <v>375</v>
      </c>
      <c r="C163" t="s">
        <v>32</v>
      </c>
      <c r="D163">
        <v>5</v>
      </c>
      <c r="E163">
        <v>2</v>
      </c>
      <c r="F163" t="s">
        <v>28</v>
      </c>
      <c r="G163" t="s">
        <v>33</v>
      </c>
      <c r="H163" t="s">
        <v>34</v>
      </c>
      <c r="I163">
        <f t="shared" si="20"/>
        <v>5</v>
      </c>
      <c r="J163">
        <f t="shared" si="21"/>
        <v>2</v>
      </c>
      <c r="K163" t="str">
        <f t="shared" si="22"/>
        <v>Home</v>
      </c>
      <c r="L163" t="str">
        <f t="shared" si="23"/>
        <v>Win</v>
      </c>
    </row>
    <row r="164" spans="1:12" x14ac:dyDescent="0.3">
      <c r="A164" t="s">
        <v>146</v>
      </c>
      <c r="B164" t="s">
        <v>375</v>
      </c>
      <c r="C164" t="s">
        <v>32</v>
      </c>
      <c r="D164">
        <v>0</v>
      </c>
      <c r="E164">
        <v>2</v>
      </c>
      <c r="F164" t="s">
        <v>56</v>
      </c>
      <c r="G164" t="s">
        <v>33</v>
      </c>
      <c r="H164" t="s">
        <v>34</v>
      </c>
      <c r="I164">
        <f t="shared" si="20"/>
        <v>0</v>
      </c>
      <c r="J164">
        <f t="shared" si="21"/>
        <v>2</v>
      </c>
      <c r="K164" t="str">
        <f t="shared" si="22"/>
        <v>Home</v>
      </c>
      <c r="L164" t="str">
        <f t="shared" si="23"/>
        <v>Loss</v>
      </c>
    </row>
    <row r="165" spans="1:12" x14ac:dyDescent="0.3">
      <c r="A165" t="s">
        <v>314</v>
      </c>
      <c r="B165" t="s">
        <v>375</v>
      </c>
      <c r="C165" t="s">
        <v>32</v>
      </c>
      <c r="D165">
        <v>4</v>
      </c>
      <c r="E165">
        <v>1</v>
      </c>
      <c r="F165" t="s">
        <v>40</v>
      </c>
      <c r="G165" t="s">
        <v>33</v>
      </c>
      <c r="H165" t="s">
        <v>34</v>
      </c>
      <c r="I165">
        <f t="shared" si="20"/>
        <v>4</v>
      </c>
      <c r="J165">
        <f t="shared" si="21"/>
        <v>1</v>
      </c>
      <c r="K165" t="str">
        <f t="shared" si="22"/>
        <v>Home</v>
      </c>
      <c r="L165" t="str">
        <f t="shared" si="23"/>
        <v>Win</v>
      </c>
    </row>
    <row r="166" spans="1:12" x14ac:dyDescent="0.3">
      <c r="A166" t="s">
        <v>315</v>
      </c>
      <c r="B166" t="s">
        <v>375</v>
      </c>
      <c r="C166" t="s">
        <v>32</v>
      </c>
      <c r="D166">
        <v>2</v>
      </c>
      <c r="E166">
        <v>1</v>
      </c>
      <c r="F166" t="s">
        <v>21</v>
      </c>
      <c r="G166" t="s">
        <v>33</v>
      </c>
      <c r="H166" t="s">
        <v>34</v>
      </c>
      <c r="I166">
        <f t="shared" si="20"/>
        <v>2</v>
      </c>
      <c r="J166">
        <f t="shared" si="21"/>
        <v>1</v>
      </c>
      <c r="K166" t="str">
        <f t="shared" si="22"/>
        <v>Home</v>
      </c>
      <c r="L166" t="str">
        <f t="shared" si="23"/>
        <v>Win</v>
      </c>
    </row>
    <row r="167" spans="1:12" x14ac:dyDescent="0.3">
      <c r="A167" t="s">
        <v>316</v>
      </c>
      <c r="B167" t="s">
        <v>375</v>
      </c>
      <c r="C167" t="s">
        <v>10</v>
      </c>
      <c r="D167">
        <v>0</v>
      </c>
      <c r="E167">
        <v>1</v>
      </c>
      <c r="F167" t="s">
        <v>32</v>
      </c>
      <c r="G167" t="s">
        <v>78</v>
      </c>
      <c r="H167" t="s">
        <v>14</v>
      </c>
      <c r="I167">
        <f t="shared" si="20"/>
        <v>1</v>
      </c>
      <c r="J167">
        <f t="shared" si="21"/>
        <v>0</v>
      </c>
      <c r="K167" t="str">
        <f t="shared" si="22"/>
        <v>Away</v>
      </c>
      <c r="L167" t="str">
        <f t="shared" si="23"/>
        <v>Win</v>
      </c>
    </row>
    <row r="168" spans="1:12" x14ac:dyDescent="0.3">
      <c r="A168" t="s">
        <v>317</v>
      </c>
      <c r="B168" t="s">
        <v>375</v>
      </c>
      <c r="C168" t="s">
        <v>26</v>
      </c>
      <c r="D168">
        <v>1</v>
      </c>
      <c r="E168">
        <v>3</v>
      </c>
      <c r="F168" t="s">
        <v>32</v>
      </c>
      <c r="G168" t="s">
        <v>42</v>
      </c>
      <c r="H168" t="s">
        <v>2</v>
      </c>
      <c r="I168">
        <f t="shared" si="20"/>
        <v>3</v>
      </c>
      <c r="J168">
        <f t="shared" si="21"/>
        <v>1</v>
      </c>
      <c r="K168" t="str">
        <f t="shared" si="22"/>
        <v>Away</v>
      </c>
      <c r="L168" t="str">
        <f t="shared" si="23"/>
        <v>Win</v>
      </c>
    </row>
    <row r="169" spans="1:12" x14ac:dyDescent="0.3">
      <c r="A169" t="s">
        <v>152</v>
      </c>
      <c r="B169" t="s">
        <v>375</v>
      </c>
      <c r="C169" t="s">
        <v>32</v>
      </c>
      <c r="D169">
        <v>3</v>
      </c>
      <c r="E169">
        <v>0</v>
      </c>
      <c r="F169" t="s">
        <v>16</v>
      </c>
      <c r="G169" t="s">
        <v>33</v>
      </c>
      <c r="H169" t="s">
        <v>34</v>
      </c>
      <c r="I169">
        <f t="shared" si="20"/>
        <v>3</v>
      </c>
      <c r="J169">
        <f t="shared" si="21"/>
        <v>0</v>
      </c>
      <c r="K169" t="str">
        <f t="shared" si="22"/>
        <v>Home</v>
      </c>
      <c r="L169" t="str">
        <f t="shared" si="23"/>
        <v>Win</v>
      </c>
    </row>
    <row r="170" spans="1:12" x14ac:dyDescent="0.3">
      <c r="A170" t="s">
        <v>153</v>
      </c>
      <c r="B170" t="s">
        <v>375</v>
      </c>
      <c r="C170" t="s">
        <v>2</v>
      </c>
      <c r="D170">
        <v>1</v>
      </c>
      <c r="E170">
        <v>4</v>
      </c>
      <c r="F170" t="s">
        <v>32</v>
      </c>
      <c r="G170" t="s">
        <v>4</v>
      </c>
      <c r="H170" t="s">
        <v>2</v>
      </c>
      <c r="I170">
        <f t="shared" si="20"/>
        <v>4</v>
      </c>
      <c r="J170">
        <f t="shared" si="21"/>
        <v>1</v>
      </c>
      <c r="K170" t="str">
        <f t="shared" si="22"/>
        <v>Away</v>
      </c>
      <c r="L170" t="str">
        <f t="shared" si="23"/>
        <v>Win</v>
      </c>
    </row>
    <row r="171" spans="1:12" x14ac:dyDescent="0.3">
      <c r="A171" t="s">
        <v>318</v>
      </c>
      <c r="B171" t="s">
        <v>375</v>
      </c>
      <c r="C171" t="s">
        <v>76</v>
      </c>
      <c r="D171">
        <v>0</v>
      </c>
      <c r="E171">
        <v>2</v>
      </c>
      <c r="F171" t="s">
        <v>32</v>
      </c>
      <c r="G171" t="s">
        <v>83</v>
      </c>
      <c r="H171" t="s">
        <v>76</v>
      </c>
      <c r="I171">
        <f t="shared" si="20"/>
        <v>2</v>
      </c>
      <c r="J171">
        <f t="shared" si="21"/>
        <v>0</v>
      </c>
      <c r="K171" t="str">
        <f t="shared" si="22"/>
        <v>Away</v>
      </c>
      <c r="L171" t="str">
        <f t="shared" si="23"/>
        <v>Win</v>
      </c>
    </row>
    <row r="172" spans="1:12" x14ac:dyDescent="0.3">
      <c r="A172" t="s">
        <v>319</v>
      </c>
      <c r="B172" t="s">
        <v>375</v>
      </c>
      <c r="C172" t="s">
        <v>32</v>
      </c>
      <c r="D172">
        <v>1</v>
      </c>
      <c r="E172">
        <v>0</v>
      </c>
      <c r="F172" t="s">
        <v>68</v>
      </c>
      <c r="G172" t="s">
        <v>33</v>
      </c>
      <c r="H172" t="s">
        <v>34</v>
      </c>
      <c r="I172">
        <f t="shared" si="20"/>
        <v>1</v>
      </c>
      <c r="J172">
        <f t="shared" si="21"/>
        <v>0</v>
      </c>
      <c r="K172" t="str">
        <f t="shared" si="22"/>
        <v>Home</v>
      </c>
      <c r="L172" t="str">
        <f t="shared" si="23"/>
        <v>Win</v>
      </c>
    </row>
    <row r="173" spans="1:12" x14ac:dyDescent="0.3">
      <c r="A173" t="s">
        <v>320</v>
      </c>
      <c r="B173" t="s">
        <v>375</v>
      </c>
      <c r="C173" t="s">
        <v>136</v>
      </c>
      <c r="D173">
        <v>0</v>
      </c>
      <c r="E173">
        <v>5</v>
      </c>
      <c r="F173" t="s">
        <v>32</v>
      </c>
      <c r="G173" t="s">
        <v>137</v>
      </c>
      <c r="H173" t="s">
        <v>138</v>
      </c>
      <c r="I173">
        <f t="shared" si="20"/>
        <v>5</v>
      </c>
      <c r="J173">
        <f t="shared" si="21"/>
        <v>0</v>
      </c>
      <c r="K173" t="str">
        <f t="shared" si="22"/>
        <v>Away</v>
      </c>
      <c r="L173" t="str">
        <f t="shared" si="23"/>
        <v>Win</v>
      </c>
    </row>
    <row r="174" spans="1:12" x14ac:dyDescent="0.3">
      <c r="A174" t="s">
        <v>321</v>
      </c>
      <c r="B174" t="s">
        <v>375</v>
      </c>
      <c r="C174" t="s">
        <v>32</v>
      </c>
      <c r="D174">
        <v>2</v>
      </c>
      <c r="E174">
        <v>0</v>
      </c>
      <c r="F174" t="s">
        <v>36</v>
      </c>
      <c r="G174" t="s">
        <v>33</v>
      </c>
      <c r="H174" t="s">
        <v>34</v>
      </c>
      <c r="I174">
        <f t="shared" si="20"/>
        <v>2</v>
      </c>
      <c r="J174">
        <f t="shared" si="21"/>
        <v>0</v>
      </c>
      <c r="K174" t="str">
        <f t="shared" si="22"/>
        <v>Home</v>
      </c>
      <c r="L174" t="str">
        <f t="shared" si="23"/>
        <v>Win</v>
      </c>
    </row>
    <row r="175" spans="1:12" x14ac:dyDescent="0.3">
      <c r="A175" t="s">
        <v>322</v>
      </c>
      <c r="B175" t="s">
        <v>375</v>
      </c>
      <c r="C175" t="s">
        <v>32</v>
      </c>
      <c r="D175">
        <v>4</v>
      </c>
      <c r="E175">
        <v>0</v>
      </c>
      <c r="F175" t="s">
        <v>3</v>
      </c>
      <c r="G175" t="s">
        <v>33</v>
      </c>
      <c r="H175" t="s">
        <v>34</v>
      </c>
      <c r="I175">
        <f t="shared" si="20"/>
        <v>4</v>
      </c>
      <c r="J175">
        <f t="shared" si="21"/>
        <v>0</v>
      </c>
      <c r="K175" t="str">
        <f t="shared" si="22"/>
        <v>Home</v>
      </c>
      <c r="L175" t="str">
        <f t="shared" si="23"/>
        <v>Win</v>
      </c>
    </row>
    <row r="176" spans="1:12" x14ac:dyDescent="0.3">
      <c r="A176" t="s">
        <v>323</v>
      </c>
      <c r="B176" t="s">
        <v>375</v>
      </c>
      <c r="C176" t="s">
        <v>32</v>
      </c>
      <c r="D176">
        <v>1</v>
      </c>
      <c r="E176">
        <v>0</v>
      </c>
      <c r="F176" t="s">
        <v>6</v>
      </c>
      <c r="G176" t="s">
        <v>33</v>
      </c>
      <c r="H176" t="s">
        <v>34</v>
      </c>
      <c r="I176">
        <f t="shared" si="20"/>
        <v>1</v>
      </c>
      <c r="J176">
        <f t="shared" si="21"/>
        <v>0</v>
      </c>
      <c r="K176" t="str">
        <f t="shared" si="22"/>
        <v>Home</v>
      </c>
      <c r="L176" t="str">
        <f t="shared" si="23"/>
        <v>Win</v>
      </c>
    </row>
    <row r="177" spans="1:12" x14ac:dyDescent="0.3">
      <c r="A177" t="s">
        <v>324</v>
      </c>
      <c r="B177" t="s">
        <v>375</v>
      </c>
      <c r="C177" t="s">
        <v>12</v>
      </c>
      <c r="D177">
        <v>1</v>
      </c>
      <c r="E177">
        <v>3</v>
      </c>
      <c r="F177" t="s">
        <v>32</v>
      </c>
      <c r="G177" t="s">
        <v>13</v>
      </c>
      <c r="H177" t="s">
        <v>14</v>
      </c>
      <c r="I177">
        <f t="shared" si="20"/>
        <v>3</v>
      </c>
      <c r="J177">
        <f t="shared" si="21"/>
        <v>1</v>
      </c>
      <c r="K177" t="str">
        <f t="shared" si="22"/>
        <v>Away</v>
      </c>
      <c r="L177" t="str">
        <f t="shared" si="23"/>
        <v>Win</v>
      </c>
    </row>
    <row r="178" spans="1:12" x14ac:dyDescent="0.3">
      <c r="A178" t="s">
        <v>162</v>
      </c>
      <c r="B178" t="s">
        <v>375</v>
      </c>
      <c r="C178" t="s">
        <v>32</v>
      </c>
      <c r="D178">
        <v>2</v>
      </c>
      <c r="E178">
        <v>0</v>
      </c>
      <c r="F178" t="s">
        <v>30</v>
      </c>
      <c r="G178" t="s">
        <v>33</v>
      </c>
      <c r="H178" t="s">
        <v>34</v>
      </c>
      <c r="I178">
        <f t="shared" si="20"/>
        <v>2</v>
      </c>
      <c r="J178">
        <f t="shared" si="21"/>
        <v>0</v>
      </c>
      <c r="K178" t="str">
        <f t="shared" si="22"/>
        <v>Home</v>
      </c>
      <c r="L178" t="str">
        <f t="shared" si="23"/>
        <v>Win</v>
      </c>
    </row>
    <row r="179" spans="1:12" x14ac:dyDescent="0.3">
      <c r="A179" t="s">
        <v>163</v>
      </c>
      <c r="B179" t="s">
        <v>375</v>
      </c>
      <c r="C179" t="s">
        <v>28</v>
      </c>
      <c r="D179">
        <v>0</v>
      </c>
      <c r="E179">
        <v>1</v>
      </c>
      <c r="F179" t="s">
        <v>32</v>
      </c>
      <c r="G179" t="s">
        <v>85</v>
      </c>
      <c r="H179" t="s">
        <v>28</v>
      </c>
      <c r="I179">
        <f t="shared" si="20"/>
        <v>1</v>
      </c>
      <c r="J179">
        <f t="shared" si="21"/>
        <v>0</v>
      </c>
      <c r="K179" t="str">
        <f t="shared" si="22"/>
        <v>Away</v>
      </c>
      <c r="L179" t="str">
        <f t="shared" si="23"/>
        <v>Win</v>
      </c>
    </row>
    <row r="180" spans="1:12" x14ac:dyDescent="0.3">
      <c r="A180" t="s">
        <v>325</v>
      </c>
      <c r="B180" t="s">
        <v>375</v>
      </c>
      <c r="C180" t="s">
        <v>32</v>
      </c>
      <c r="D180">
        <v>1</v>
      </c>
      <c r="E180">
        <v>1</v>
      </c>
      <c r="F180" t="s">
        <v>136</v>
      </c>
      <c r="G180" t="s">
        <v>33</v>
      </c>
      <c r="H180" t="s">
        <v>34</v>
      </c>
      <c r="I180">
        <f t="shared" si="20"/>
        <v>1</v>
      </c>
      <c r="J180">
        <f t="shared" si="21"/>
        <v>1</v>
      </c>
      <c r="K180" t="str">
        <f t="shared" si="22"/>
        <v>Home</v>
      </c>
      <c r="L180" t="str">
        <f t="shared" si="23"/>
        <v>Draw</v>
      </c>
    </row>
    <row r="181" spans="1:12" x14ac:dyDescent="0.3">
      <c r="A181" t="s">
        <v>326</v>
      </c>
      <c r="B181" t="s">
        <v>375</v>
      </c>
      <c r="C181" t="s">
        <v>56</v>
      </c>
      <c r="D181">
        <v>0</v>
      </c>
      <c r="E181">
        <v>0</v>
      </c>
      <c r="F181" t="s">
        <v>32</v>
      </c>
      <c r="G181" t="s">
        <v>66</v>
      </c>
      <c r="H181" t="s">
        <v>34</v>
      </c>
      <c r="I181">
        <f t="shared" si="20"/>
        <v>0</v>
      </c>
      <c r="J181">
        <f t="shared" si="21"/>
        <v>0</v>
      </c>
      <c r="K181" t="str">
        <f t="shared" si="22"/>
        <v>Away</v>
      </c>
      <c r="L181" t="str">
        <f t="shared" si="23"/>
        <v>Draw</v>
      </c>
    </row>
    <row r="182" spans="1:12" x14ac:dyDescent="0.3">
      <c r="A182" t="s">
        <v>327</v>
      </c>
      <c r="B182" t="s">
        <v>375</v>
      </c>
      <c r="C182" t="s">
        <v>32</v>
      </c>
      <c r="D182">
        <v>2</v>
      </c>
      <c r="E182">
        <v>0</v>
      </c>
      <c r="F182" t="s">
        <v>23</v>
      </c>
      <c r="G182" t="s">
        <v>33</v>
      </c>
      <c r="H182" t="s">
        <v>34</v>
      </c>
      <c r="I182">
        <f t="shared" si="20"/>
        <v>2</v>
      </c>
      <c r="J182">
        <f t="shared" si="21"/>
        <v>0</v>
      </c>
      <c r="K182" t="str">
        <f t="shared" si="22"/>
        <v>Home</v>
      </c>
      <c r="L182" t="str">
        <f t="shared" si="23"/>
        <v>Win</v>
      </c>
    </row>
    <row r="183" spans="1:12" x14ac:dyDescent="0.3">
      <c r="A183" t="s">
        <v>167</v>
      </c>
      <c r="B183" t="s">
        <v>375</v>
      </c>
      <c r="C183" t="s">
        <v>32</v>
      </c>
      <c r="D183">
        <v>5</v>
      </c>
      <c r="E183">
        <v>0</v>
      </c>
      <c r="F183" t="s">
        <v>76</v>
      </c>
      <c r="G183" t="s">
        <v>33</v>
      </c>
      <c r="H183" t="s">
        <v>34</v>
      </c>
      <c r="I183">
        <f t="shared" si="20"/>
        <v>5</v>
      </c>
      <c r="J183">
        <f t="shared" si="21"/>
        <v>0</v>
      </c>
      <c r="K183" t="str">
        <f t="shared" si="22"/>
        <v>Home</v>
      </c>
      <c r="L183" t="str">
        <f t="shared" si="23"/>
        <v>Win</v>
      </c>
    </row>
    <row r="184" spans="1:12" x14ac:dyDescent="0.3">
      <c r="A184" t="s">
        <v>328</v>
      </c>
      <c r="B184" t="s">
        <v>375</v>
      </c>
      <c r="C184" t="s">
        <v>16</v>
      </c>
      <c r="D184">
        <v>2</v>
      </c>
      <c r="E184">
        <v>0</v>
      </c>
      <c r="F184" t="s">
        <v>32</v>
      </c>
      <c r="G184" t="s">
        <v>157</v>
      </c>
      <c r="H184" t="s">
        <v>14</v>
      </c>
      <c r="I184">
        <f t="shared" si="20"/>
        <v>0</v>
      </c>
      <c r="J184">
        <f t="shared" si="21"/>
        <v>2</v>
      </c>
      <c r="K184" t="str">
        <f t="shared" si="22"/>
        <v>Away</v>
      </c>
      <c r="L184" t="str">
        <f t="shared" si="23"/>
        <v>Loss</v>
      </c>
    </row>
    <row r="185" spans="1:12" x14ac:dyDescent="0.3">
      <c r="A185" t="s">
        <v>169</v>
      </c>
      <c r="B185" t="s">
        <v>375</v>
      </c>
      <c r="C185" t="s">
        <v>32</v>
      </c>
      <c r="D185">
        <v>1</v>
      </c>
      <c r="E185">
        <v>1</v>
      </c>
      <c r="F185" t="s">
        <v>2</v>
      </c>
      <c r="G185" t="s">
        <v>33</v>
      </c>
      <c r="H185" t="s">
        <v>34</v>
      </c>
      <c r="I185">
        <f t="shared" si="20"/>
        <v>1</v>
      </c>
      <c r="J185">
        <f t="shared" si="21"/>
        <v>1</v>
      </c>
      <c r="K185" t="str">
        <f t="shared" si="22"/>
        <v>Home</v>
      </c>
      <c r="L185" t="str">
        <f t="shared" si="23"/>
        <v>Draw</v>
      </c>
    </row>
    <row r="186" spans="1:12" x14ac:dyDescent="0.3">
      <c r="A186" t="s">
        <v>170</v>
      </c>
      <c r="B186" t="s">
        <v>375</v>
      </c>
      <c r="C186" t="s">
        <v>68</v>
      </c>
      <c r="D186">
        <v>0</v>
      </c>
      <c r="E186">
        <v>1</v>
      </c>
      <c r="F186" t="s">
        <v>32</v>
      </c>
      <c r="G186" t="s">
        <v>149</v>
      </c>
      <c r="H186" t="s">
        <v>150</v>
      </c>
      <c r="I186">
        <f t="shared" si="20"/>
        <v>1</v>
      </c>
      <c r="J186">
        <f t="shared" si="21"/>
        <v>0</v>
      </c>
      <c r="K186" t="str">
        <f t="shared" si="22"/>
        <v>Away</v>
      </c>
      <c r="L186" t="str">
        <f t="shared" si="23"/>
        <v>Win</v>
      </c>
    </row>
    <row r="187" spans="1:12" x14ac:dyDescent="0.3">
      <c r="A187" t="s">
        <v>329</v>
      </c>
      <c r="B187" t="s">
        <v>375</v>
      </c>
      <c r="C187" t="s">
        <v>21</v>
      </c>
      <c r="D187">
        <v>1</v>
      </c>
      <c r="E187">
        <v>1</v>
      </c>
      <c r="F187" t="s">
        <v>32</v>
      </c>
      <c r="G187" t="s">
        <v>61</v>
      </c>
      <c r="H187" t="s">
        <v>14</v>
      </c>
      <c r="I187">
        <f t="shared" si="20"/>
        <v>1</v>
      </c>
      <c r="J187">
        <f t="shared" si="21"/>
        <v>1</v>
      </c>
      <c r="K187" t="str">
        <f t="shared" si="22"/>
        <v>Away</v>
      </c>
      <c r="L187" t="str">
        <f t="shared" si="23"/>
        <v>Draw</v>
      </c>
    </row>
    <row r="188" spans="1:12" x14ac:dyDescent="0.3">
      <c r="A188" t="s">
        <v>172</v>
      </c>
      <c r="B188" t="s">
        <v>375</v>
      </c>
      <c r="C188" t="s">
        <v>32</v>
      </c>
      <c r="D188">
        <v>1</v>
      </c>
      <c r="E188">
        <v>0</v>
      </c>
      <c r="F188" t="s">
        <v>10</v>
      </c>
      <c r="G188" t="s">
        <v>33</v>
      </c>
      <c r="H188" t="s">
        <v>34</v>
      </c>
      <c r="I188">
        <f t="shared" si="20"/>
        <v>1</v>
      </c>
      <c r="J188">
        <f t="shared" si="21"/>
        <v>0</v>
      </c>
      <c r="K188" t="str">
        <f t="shared" si="22"/>
        <v>Home</v>
      </c>
      <c r="L188" t="str">
        <f t="shared" si="23"/>
        <v>Win</v>
      </c>
    </row>
    <row r="189" spans="1:12" x14ac:dyDescent="0.3">
      <c r="A189" t="s">
        <v>330</v>
      </c>
      <c r="B189" t="s">
        <v>375</v>
      </c>
      <c r="C189" t="s">
        <v>94</v>
      </c>
      <c r="D189">
        <v>1</v>
      </c>
      <c r="E189">
        <v>1</v>
      </c>
      <c r="F189" t="s">
        <v>32</v>
      </c>
      <c r="G189" t="s">
        <v>95</v>
      </c>
      <c r="H189" t="s">
        <v>94</v>
      </c>
      <c r="I189">
        <f t="shared" si="20"/>
        <v>1</v>
      </c>
      <c r="J189">
        <f t="shared" si="21"/>
        <v>1</v>
      </c>
      <c r="K189" t="str">
        <f t="shared" si="22"/>
        <v>Away</v>
      </c>
      <c r="L189" t="str">
        <f t="shared" si="23"/>
        <v>Draw</v>
      </c>
    </row>
    <row r="190" spans="1:12" x14ac:dyDescent="0.3">
      <c r="A190" t="s">
        <v>331</v>
      </c>
      <c r="B190" t="s">
        <v>375</v>
      </c>
      <c r="C190" t="s">
        <v>32</v>
      </c>
      <c r="D190">
        <v>2</v>
      </c>
      <c r="E190">
        <v>5</v>
      </c>
      <c r="F190" t="s">
        <v>18</v>
      </c>
      <c r="G190" t="s">
        <v>33</v>
      </c>
      <c r="H190" t="s">
        <v>34</v>
      </c>
      <c r="I190">
        <f t="shared" si="20"/>
        <v>2</v>
      </c>
      <c r="J190">
        <f t="shared" si="21"/>
        <v>5</v>
      </c>
      <c r="K190" t="str">
        <f t="shared" si="22"/>
        <v>Home</v>
      </c>
      <c r="L190" t="str">
        <f t="shared" si="23"/>
        <v>Loss</v>
      </c>
    </row>
    <row r="191" spans="1:12" x14ac:dyDescent="0.3">
      <c r="A191" t="s">
        <v>332</v>
      </c>
      <c r="B191" t="s">
        <v>375</v>
      </c>
      <c r="C191" t="s">
        <v>40</v>
      </c>
      <c r="D191">
        <v>1</v>
      </c>
      <c r="E191">
        <v>3</v>
      </c>
      <c r="F191" t="s">
        <v>32</v>
      </c>
      <c r="G191" t="s">
        <v>108</v>
      </c>
      <c r="H191" t="s">
        <v>109</v>
      </c>
      <c r="I191">
        <f t="shared" si="20"/>
        <v>3</v>
      </c>
      <c r="J191">
        <f t="shared" si="21"/>
        <v>1</v>
      </c>
      <c r="K191" t="str">
        <f t="shared" si="22"/>
        <v>Away</v>
      </c>
      <c r="L191" t="str">
        <f t="shared" si="23"/>
        <v>Win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90E5-1C59-4C36-974C-6E27BB7AA42E}">
  <dimension ref="A1:D96"/>
  <sheetViews>
    <sheetView workbookViewId="0">
      <selection sqref="A1:A96"/>
    </sheetView>
  </sheetViews>
  <sheetFormatPr defaultRowHeight="14.4" x14ac:dyDescent="0.3"/>
  <cols>
    <col min="1" max="1" width="17" bestFit="1" customWidth="1"/>
    <col min="2" max="2" width="18" bestFit="1" customWidth="1"/>
    <col min="3" max="3" width="17" bestFit="1" customWidth="1"/>
    <col min="4" max="4" width="16.33203125" bestFit="1" customWidth="1"/>
  </cols>
  <sheetData>
    <row r="1" spans="1:4" x14ac:dyDescent="0.3">
      <c r="A1" t="s">
        <v>400</v>
      </c>
      <c r="B1" t="s">
        <v>401</v>
      </c>
      <c r="C1" t="s">
        <v>386</v>
      </c>
      <c r="D1" t="s">
        <v>387</v>
      </c>
    </row>
    <row r="2" spans="1:4" x14ac:dyDescent="0.3">
      <c r="A2">
        <v>1</v>
      </c>
      <c r="B2">
        <v>2</v>
      </c>
      <c r="C2">
        <v>3</v>
      </c>
      <c r="D2">
        <v>2</v>
      </c>
    </row>
    <row r="3" spans="1:4" x14ac:dyDescent="0.3">
      <c r="A3">
        <v>2</v>
      </c>
      <c r="B3">
        <v>1</v>
      </c>
      <c r="C3">
        <v>1</v>
      </c>
      <c r="D3">
        <v>0</v>
      </c>
    </row>
    <row r="4" spans="1:4" x14ac:dyDescent="0.3">
      <c r="A4">
        <v>5</v>
      </c>
      <c r="B4">
        <v>1</v>
      </c>
      <c r="C4">
        <v>2</v>
      </c>
      <c r="D4">
        <v>2</v>
      </c>
    </row>
    <row r="5" spans="1:4" x14ac:dyDescent="0.3">
      <c r="A5">
        <v>2</v>
      </c>
      <c r="B5">
        <v>2</v>
      </c>
      <c r="C5">
        <v>5</v>
      </c>
      <c r="D5">
        <v>0</v>
      </c>
    </row>
    <row r="6" spans="1:4" x14ac:dyDescent="0.3">
      <c r="A6">
        <v>1</v>
      </c>
      <c r="B6">
        <v>2</v>
      </c>
      <c r="C6">
        <v>2</v>
      </c>
      <c r="D6">
        <v>0</v>
      </c>
    </row>
    <row r="7" spans="1:4" x14ac:dyDescent="0.3">
      <c r="A7">
        <v>3</v>
      </c>
      <c r="B7">
        <v>2</v>
      </c>
      <c r="C7">
        <v>2</v>
      </c>
      <c r="D7">
        <v>1</v>
      </c>
    </row>
    <row r="8" spans="1:4" x14ac:dyDescent="0.3">
      <c r="A8">
        <v>2</v>
      </c>
      <c r="B8">
        <v>2</v>
      </c>
      <c r="C8">
        <v>0</v>
      </c>
      <c r="D8">
        <v>1</v>
      </c>
    </row>
    <row r="9" spans="1:4" x14ac:dyDescent="0.3">
      <c r="A9">
        <v>2</v>
      </c>
      <c r="B9">
        <v>2</v>
      </c>
      <c r="C9">
        <v>4</v>
      </c>
      <c r="D9">
        <v>6</v>
      </c>
    </row>
    <row r="10" spans="1:4" x14ac:dyDescent="0.3">
      <c r="A10">
        <v>4</v>
      </c>
      <c r="B10">
        <v>2</v>
      </c>
      <c r="C10">
        <v>3</v>
      </c>
      <c r="D10">
        <v>2</v>
      </c>
    </row>
    <row r="11" spans="1:4" x14ac:dyDescent="0.3">
      <c r="A11">
        <v>2</v>
      </c>
      <c r="B11">
        <v>1</v>
      </c>
      <c r="C11">
        <v>4</v>
      </c>
      <c r="D11">
        <v>2</v>
      </c>
    </row>
    <row r="12" spans="1:4" x14ac:dyDescent="0.3">
      <c r="A12">
        <v>3</v>
      </c>
      <c r="B12">
        <v>5</v>
      </c>
      <c r="C12">
        <v>1</v>
      </c>
      <c r="D12">
        <v>1</v>
      </c>
    </row>
    <row r="13" spans="1:4" x14ac:dyDescent="0.3">
      <c r="A13">
        <v>2</v>
      </c>
      <c r="B13">
        <v>6</v>
      </c>
      <c r="C13">
        <v>1</v>
      </c>
      <c r="D13">
        <v>2</v>
      </c>
    </row>
    <row r="14" spans="1:4" x14ac:dyDescent="0.3">
      <c r="A14">
        <v>2</v>
      </c>
      <c r="B14">
        <v>3</v>
      </c>
      <c r="C14">
        <v>3</v>
      </c>
      <c r="D14">
        <v>0</v>
      </c>
    </row>
    <row r="15" spans="1:4" x14ac:dyDescent="0.3">
      <c r="A15">
        <v>2</v>
      </c>
      <c r="B15">
        <v>3</v>
      </c>
      <c r="C15">
        <v>0</v>
      </c>
      <c r="D15">
        <v>1</v>
      </c>
    </row>
    <row r="16" spans="1:4" x14ac:dyDescent="0.3">
      <c r="A16">
        <v>2</v>
      </c>
      <c r="B16">
        <v>2</v>
      </c>
      <c r="C16">
        <v>1</v>
      </c>
      <c r="D16">
        <v>1</v>
      </c>
    </row>
    <row r="17" spans="1:4" x14ac:dyDescent="0.3">
      <c r="A17">
        <v>2</v>
      </c>
      <c r="B17">
        <v>1</v>
      </c>
      <c r="C17">
        <v>3</v>
      </c>
      <c r="D17">
        <v>2</v>
      </c>
    </row>
    <row r="18" spans="1:4" x14ac:dyDescent="0.3">
      <c r="A18">
        <v>3</v>
      </c>
      <c r="B18">
        <v>2</v>
      </c>
      <c r="C18">
        <v>2</v>
      </c>
      <c r="D18">
        <v>1</v>
      </c>
    </row>
    <row r="19" spans="1:4" x14ac:dyDescent="0.3">
      <c r="A19">
        <v>0</v>
      </c>
      <c r="B19">
        <v>3</v>
      </c>
      <c r="C19">
        <v>2</v>
      </c>
      <c r="D19">
        <v>3</v>
      </c>
    </row>
    <row r="20" spans="1:4" x14ac:dyDescent="0.3">
      <c r="A20">
        <v>2</v>
      </c>
      <c r="B20">
        <v>2</v>
      </c>
      <c r="C20">
        <v>4</v>
      </c>
      <c r="D20">
        <v>2</v>
      </c>
    </row>
    <row r="21" spans="1:4" x14ac:dyDescent="0.3">
      <c r="A21">
        <v>2</v>
      </c>
      <c r="B21">
        <v>3</v>
      </c>
      <c r="C21">
        <v>3</v>
      </c>
      <c r="D21">
        <v>2</v>
      </c>
    </row>
    <row r="22" spans="1:4" x14ac:dyDescent="0.3">
      <c r="A22">
        <v>4</v>
      </c>
      <c r="B22">
        <v>2</v>
      </c>
      <c r="C22">
        <v>5</v>
      </c>
      <c r="D22">
        <v>4</v>
      </c>
    </row>
    <row r="23" spans="1:4" x14ac:dyDescent="0.3">
      <c r="A23">
        <v>0</v>
      </c>
      <c r="B23">
        <v>0</v>
      </c>
      <c r="C23">
        <v>5</v>
      </c>
      <c r="D23">
        <v>2</v>
      </c>
    </row>
    <row r="24" spans="1:4" x14ac:dyDescent="0.3">
      <c r="A24">
        <v>3</v>
      </c>
      <c r="B24">
        <v>3</v>
      </c>
      <c r="C24">
        <v>4</v>
      </c>
      <c r="D24">
        <v>4</v>
      </c>
    </row>
    <row r="25" spans="1:4" x14ac:dyDescent="0.3">
      <c r="A25">
        <v>2</v>
      </c>
      <c r="B25">
        <v>2</v>
      </c>
      <c r="C25">
        <v>0</v>
      </c>
      <c r="D25">
        <v>4</v>
      </c>
    </row>
    <row r="26" spans="1:4" x14ac:dyDescent="0.3">
      <c r="A26">
        <v>1</v>
      </c>
      <c r="B26">
        <v>1</v>
      </c>
      <c r="C26">
        <v>3</v>
      </c>
      <c r="D26">
        <v>1</v>
      </c>
    </row>
    <row r="27" spans="1:4" x14ac:dyDescent="0.3">
      <c r="A27">
        <v>4</v>
      </c>
      <c r="B27">
        <v>4</v>
      </c>
      <c r="C27">
        <v>1</v>
      </c>
      <c r="D27">
        <v>1</v>
      </c>
    </row>
    <row r="28" spans="1:4" x14ac:dyDescent="0.3">
      <c r="A28">
        <v>3</v>
      </c>
      <c r="B28">
        <v>1</v>
      </c>
      <c r="C28">
        <v>1</v>
      </c>
      <c r="D28">
        <v>3</v>
      </c>
    </row>
    <row r="29" spans="1:4" x14ac:dyDescent="0.3">
      <c r="A29">
        <v>4</v>
      </c>
      <c r="B29">
        <v>4</v>
      </c>
      <c r="C29">
        <v>2</v>
      </c>
      <c r="D29">
        <v>3</v>
      </c>
    </row>
    <row r="30" spans="1:4" x14ac:dyDescent="0.3">
      <c r="A30">
        <v>4</v>
      </c>
      <c r="B30">
        <v>2</v>
      </c>
      <c r="C30">
        <v>3</v>
      </c>
      <c r="D30">
        <v>3</v>
      </c>
    </row>
    <row r="31" spans="1:4" x14ac:dyDescent="0.3">
      <c r="A31">
        <v>1</v>
      </c>
      <c r="B31">
        <v>2</v>
      </c>
      <c r="C31">
        <v>2</v>
      </c>
      <c r="D31">
        <v>2</v>
      </c>
    </row>
    <row r="32" spans="1:4" x14ac:dyDescent="0.3">
      <c r="A32">
        <v>0</v>
      </c>
      <c r="B32">
        <v>2</v>
      </c>
      <c r="C32">
        <v>2</v>
      </c>
      <c r="D32">
        <v>0</v>
      </c>
    </row>
    <row r="33" spans="1:4" x14ac:dyDescent="0.3">
      <c r="A33">
        <v>4</v>
      </c>
      <c r="B33">
        <v>1</v>
      </c>
      <c r="C33">
        <v>3</v>
      </c>
      <c r="D33">
        <v>4</v>
      </c>
    </row>
    <row r="34" spans="1:4" x14ac:dyDescent="0.3">
      <c r="A34">
        <v>3</v>
      </c>
      <c r="B34">
        <v>1</v>
      </c>
      <c r="C34">
        <v>1</v>
      </c>
      <c r="D34">
        <v>3</v>
      </c>
    </row>
    <row r="35" spans="1:4" x14ac:dyDescent="0.3">
      <c r="A35">
        <v>3</v>
      </c>
      <c r="B35">
        <v>2</v>
      </c>
      <c r="C35">
        <v>6</v>
      </c>
      <c r="D35">
        <v>0</v>
      </c>
    </row>
    <row r="36" spans="1:4" x14ac:dyDescent="0.3">
      <c r="A36">
        <v>2</v>
      </c>
      <c r="B36">
        <v>1</v>
      </c>
      <c r="C36">
        <v>2</v>
      </c>
      <c r="D36">
        <v>1</v>
      </c>
    </row>
    <row r="37" spans="1:4" x14ac:dyDescent="0.3">
      <c r="A37">
        <v>3</v>
      </c>
      <c r="B37">
        <v>3</v>
      </c>
      <c r="C37">
        <v>2</v>
      </c>
      <c r="D37">
        <v>3</v>
      </c>
    </row>
    <row r="38" spans="1:4" x14ac:dyDescent="0.3">
      <c r="A38">
        <v>3</v>
      </c>
      <c r="B38">
        <v>2</v>
      </c>
      <c r="C38">
        <v>5</v>
      </c>
      <c r="D38">
        <v>2</v>
      </c>
    </row>
    <row r="39" spans="1:4" x14ac:dyDescent="0.3">
      <c r="A39">
        <v>3</v>
      </c>
      <c r="B39">
        <v>1</v>
      </c>
      <c r="C39">
        <v>1</v>
      </c>
      <c r="D39">
        <v>3</v>
      </c>
    </row>
    <row r="40" spans="1:4" x14ac:dyDescent="0.3">
      <c r="A40">
        <v>1</v>
      </c>
      <c r="B40">
        <v>4</v>
      </c>
      <c r="C40">
        <v>1</v>
      </c>
      <c r="D40">
        <v>0</v>
      </c>
    </row>
    <row r="41" spans="1:4" x14ac:dyDescent="0.3">
      <c r="A41">
        <v>1</v>
      </c>
      <c r="B41">
        <v>3</v>
      </c>
      <c r="C41">
        <v>2</v>
      </c>
      <c r="D41">
        <v>1</v>
      </c>
    </row>
    <row r="42" spans="1:4" x14ac:dyDescent="0.3">
      <c r="A42">
        <v>1</v>
      </c>
      <c r="B42">
        <v>2</v>
      </c>
      <c r="C42">
        <v>3</v>
      </c>
      <c r="D42">
        <v>3</v>
      </c>
    </row>
    <row r="43" spans="1:4" x14ac:dyDescent="0.3">
      <c r="A43">
        <v>4</v>
      </c>
      <c r="B43">
        <v>6</v>
      </c>
      <c r="C43">
        <v>4</v>
      </c>
      <c r="D43">
        <v>2</v>
      </c>
    </row>
    <row r="44" spans="1:4" x14ac:dyDescent="0.3">
      <c r="A44">
        <v>3</v>
      </c>
      <c r="B44">
        <v>0</v>
      </c>
      <c r="C44">
        <v>3</v>
      </c>
      <c r="D44">
        <v>4</v>
      </c>
    </row>
    <row r="45" spans="1:4" x14ac:dyDescent="0.3">
      <c r="A45">
        <v>2</v>
      </c>
      <c r="B45">
        <v>1</v>
      </c>
      <c r="C45">
        <v>4</v>
      </c>
      <c r="D45">
        <v>1</v>
      </c>
    </row>
    <row r="46" spans="1:4" x14ac:dyDescent="0.3">
      <c r="A46">
        <v>7</v>
      </c>
      <c r="B46">
        <v>0</v>
      </c>
      <c r="C46">
        <v>2</v>
      </c>
      <c r="D46">
        <v>4</v>
      </c>
    </row>
    <row r="47" spans="1:4" x14ac:dyDescent="0.3">
      <c r="A47">
        <v>2</v>
      </c>
      <c r="B47">
        <v>0</v>
      </c>
      <c r="C47">
        <v>3</v>
      </c>
      <c r="D47">
        <v>1</v>
      </c>
    </row>
    <row r="48" spans="1:4" x14ac:dyDescent="0.3">
      <c r="A48">
        <v>2</v>
      </c>
      <c r="B48">
        <v>2</v>
      </c>
      <c r="C48">
        <v>3</v>
      </c>
      <c r="D48">
        <v>3</v>
      </c>
    </row>
    <row r="49" spans="1:4" x14ac:dyDescent="0.3">
      <c r="A49">
        <v>0</v>
      </c>
      <c r="B49">
        <v>0</v>
      </c>
      <c r="C49">
        <v>4</v>
      </c>
      <c r="D49">
        <v>0</v>
      </c>
    </row>
    <row r="50" spans="1:4" x14ac:dyDescent="0.3">
      <c r="A50">
        <v>2</v>
      </c>
      <c r="B50">
        <v>0</v>
      </c>
      <c r="C50">
        <v>1</v>
      </c>
      <c r="D50">
        <v>1</v>
      </c>
    </row>
    <row r="51" spans="1:4" x14ac:dyDescent="0.3">
      <c r="A51">
        <v>3</v>
      </c>
      <c r="B51">
        <v>1</v>
      </c>
      <c r="C51">
        <v>1</v>
      </c>
      <c r="D51">
        <v>1</v>
      </c>
    </row>
    <row r="52" spans="1:4" x14ac:dyDescent="0.3">
      <c r="A52">
        <v>1</v>
      </c>
      <c r="B52">
        <v>3</v>
      </c>
      <c r="C52">
        <v>2</v>
      </c>
      <c r="D52">
        <v>3</v>
      </c>
    </row>
    <row r="53" spans="1:4" x14ac:dyDescent="0.3">
      <c r="A53">
        <v>1</v>
      </c>
      <c r="B53">
        <v>2</v>
      </c>
      <c r="C53">
        <v>3</v>
      </c>
      <c r="D53">
        <v>1</v>
      </c>
    </row>
    <row r="54" spans="1:4" x14ac:dyDescent="0.3">
      <c r="A54">
        <v>1</v>
      </c>
      <c r="B54">
        <v>0</v>
      </c>
      <c r="C54">
        <v>4</v>
      </c>
      <c r="D54">
        <v>0</v>
      </c>
    </row>
    <row r="55" spans="1:4" x14ac:dyDescent="0.3">
      <c r="A55">
        <v>3</v>
      </c>
      <c r="B55">
        <v>2</v>
      </c>
      <c r="C55">
        <v>6</v>
      </c>
      <c r="D55">
        <v>3</v>
      </c>
    </row>
    <row r="56" spans="1:4" x14ac:dyDescent="0.3">
      <c r="A56">
        <v>2</v>
      </c>
      <c r="B56">
        <v>0</v>
      </c>
      <c r="C56">
        <v>6</v>
      </c>
      <c r="D56">
        <v>1</v>
      </c>
    </row>
    <row r="57" spans="1:4" x14ac:dyDescent="0.3">
      <c r="A57">
        <v>9</v>
      </c>
      <c r="B57">
        <v>1</v>
      </c>
      <c r="C57">
        <v>4</v>
      </c>
      <c r="D57">
        <v>3</v>
      </c>
    </row>
    <row r="58" spans="1:4" x14ac:dyDescent="0.3">
      <c r="A58">
        <v>1</v>
      </c>
      <c r="B58">
        <v>2</v>
      </c>
      <c r="C58">
        <v>4</v>
      </c>
      <c r="D58">
        <v>2</v>
      </c>
    </row>
    <row r="59" spans="1:4" x14ac:dyDescent="0.3">
      <c r="A59">
        <v>3</v>
      </c>
      <c r="B59">
        <v>2</v>
      </c>
      <c r="C59">
        <v>3</v>
      </c>
      <c r="D59">
        <v>2</v>
      </c>
    </row>
    <row r="60" spans="1:4" x14ac:dyDescent="0.3">
      <c r="A60">
        <v>1</v>
      </c>
      <c r="B60">
        <v>2</v>
      </c>
      <c r="C60">
        <v>5</v>
      </c>
      <c r="D60">
        <v>5</v>
      </c>
    </row>
    <row r="61" spans="1:4" x14ac:dyDescent="0.3">
      <c r="A61">
        <v>2</v>
      </c>
      <c r="B61">
        <v>1</v>
      </c>
      <c r="C61">
        <v>5</v>
      </c>
      <c r="D61">
        <v>4</v>
      </c>
    </row>
    <row r="62" spans="1:4" x14ac:dyDescent="0.3">
      <c r="A62">
        <v>4</v>
      </c>
      <c r="B62">
        <v>2</v>
      </c>
      <c r="C62">
        <v>3</v>
      </c>
      <c r="D62">
        <v>2</v>
      </c>
    </row>
    <row r="63" spans="1:4" x14ac:dyDescent="0.3">
      <c r="A63">
        <v>2</v>
      </c>
      <c r="B63">
        <v>2</v>
      </c>
      <c r="C63">
        <v>2</v>
      </c>
      <c r="D63">
        <v>0</v>
      </c>
    </row>
    <row r="64" spans="1:4" x14ac:dyDescent="0.3">
      <c r="A64">
        <v>1</v>
      </c>
      <c r="B64">
        <v>2</v>
      </c>
      <c r="C64">
        <v>4</v>
      </c>
      <c r="D64">
        <v>1</v>
      </c>
    </row>
    <row r="65" spans="1:4" x14ac:dyDescent="0.3">
      <c r="A65">
        <v>6</v>
      </c>
      <c r="B65">
        <v>1</v>
      </c>
      <c r="C65">
        <v>2</v>
      </c>
      <c r="D65">
        <v>4</v>
      </c>
    </row>
    <row r="66" spans="1:4" x14ac:dyDescent="0.3">
      <c r="A66">
        <v>3</v>
      </c>
      <c r="B66">
        <v>3</v>
      </c>
      <c r="C66">
        <v>2</v>
      </c>
      <c r="D66">
        <v>1</v>
      </c>
    </row>
    <row r="67" spans="1:4" x14ac:dyDescent="0.3">
      <c r="A67">
        <v>2</v>
      </c>
      <c r="B67">
        <v>2</v>
      </c>
      <c r="C67">
        <v>1</v>
      </c>
      <c r="D67">
        <v>2</v>
      </c>
    </row>
    <row r="68" spans="1:4" x14ac:dyDescent="0.3">
      <c r="A68">
        <v>3</v>
      </c>
      <c r="B68">
        <v>0</v>
      </c>
      <c r="C68">
        <v>6</v>
      </c>
      <c r="D68">
        <v>1</v>
      </c>
    </row>
    <row r="69" spans="1:4" x14ac:dyDescent="0.3">
      <c r="A69">
        <v>3</v>
      </c>
      <c r="B69">
        <v>2</v>
      </c>
      <c r="C69">
        <v>7</v>
      </c>
      <c r="D69">
        <v>4</v>
      </c>
    </row>
    <row r="70" spans="1:4" x14ac:dyDescent="0.3">
      <c r="A70">
        <v>1</v>
      </c>
      <c r="B70">
        <v>1</v>
      </c>
      <c r="C70">
        <v>1</v>
      </c>
      <c r="D70">
        <v>3</v>
      </c>
    </row>
    <row r="71" spans="1:4" x14ac:dyDescent="0.3">
      <c r="A71">
        <v>4</v>
      </c>
      <c r="B71">
        <v>4</v>
      </c>
      <c r="C71">
        <v>2</v>
      </c>
      <c r="D71">
        <v>2</v>
      </c>
    </row>
    <row r="72" spans="1:4" x14ac:dyDescent="0.3">
      <c r="A72">
        <v>4</v>
      </c>
      <c r="B72">
        <v>2</v>
      </c>
      <c r="C72">
        <v>3</v>
      </c>
      <c r="D72">
        <v>2</v>
      </c>
    </row>
    <row r="73" spans="1:4" x14ac:dyDescent="0.3">
      <c r="A73">
        <v>2</v>
      </c>
      <c r="B73">
        <v>5</v>
      </c>
      <c r="C73">
        <v>0</v>
      </c>
      <c r="D73">
        <v>4</v>
      </c>
    </row>
    <row r="74" spans="1:4" x14ac:dyDescent="0.3">
      <c r="A74">
        <v>2</v>
      </c>
      <c r="B74">
        <v>5</v>
      </c>
      <c r="C74">
        <v>2</v>
      </c>
      <c r="D74">
        <v>2</v>
      </c>
    </row>
    <row r="75" spans="1:4" x14ac:dyDescent="0.3">
      <c r="A75">
        <v>3</v>
      </c>
      <c r="B75">
        <v>3</v>
      </c>
      <c r="C75">
        <v>0</v>
      </c>
      <c r="D75">
        <v>1</v>
      </c>
    </row>
    <row r="76" spans="1:4" x14ac:dyDescent="0.3">
      <c r="A76">
        <v>1</v>
      </c>
      <c r="B76">
        <v>3</v>
      </c>
      <c r="C76">
        <v>5</v>
      </c>
      <c r="D76">
        <v>1</v>
      </c>
    </row>
    <row r="77" spans="1:4" x14ac:dyDescent="0.3">
      <c r="A77">
        <v>2</v>
      </c>
      <c r="B77">
        <v>3</v>
      </c>
      <c r="C77">
        <v>5</v>
      </c>
      <c r="D77">
        <v>0</v>
      </c>
    </row>
    <row r="78" spans="1:4" x14ac:dyDescent="0.3">
      <c r="A78">
        <v>2</v>
      </c>
      <c r="B78">
        <v>3</v>
      </c>
      <c r="C78">
        <v>5</v>
      </c>
      <c r="D78">
        <v>2</v>
      </c>
    </row>
    <row r="79" spans="1:4" x14ac:dyDescent="0.3">
      <c r="A79">
        <v>2</v>
      </c>
      <c r="B79">
        <v>2</v>
      </c>
      <c r="C79">
        <v>1</v>
      </c>
      <c r="D79">
        <v>4</v>
      </c>
    </row>
    <row r="80" spans="1:4" x14ac:dyDescent="0.3">
      <c r="A80">
        <v>1</v>
      </c>
      <c r="B80">
        <v>4</v>
      </c>
      <c r="C80">
        <v>1</v>
      </c>
      <c r="D80">
        <v>2</v>
      </c>
    </row>
    <row r="81" spans="1:4" x14ac:dyDescent="0.3">
      <c r="A81">
        <v>2</v>
      </c>
      <c r="B81">
        <v>1</v>
      </c>
      <c r="C81">
        <v>5</v>
      </c>
      <c r="D81">
        <v>2</v>
      </c>
    </row>
    <row r="82" spans="1:4" x14ac:dyDescent="0.3">
      <c r="A82">
        <v>0</v>
      </c>
      <c r="B82">
        <v>3</v>
      </c>
      <c r="C82">
        <v>0</v>
      </c>
      <c r="D82">
        <v>2</v>
      </c>
    </row>
    <row r="83" spans="1:4" x14ac:dyDescent="0.3">
      <c r="A83">
        <v>0</v>
      </c>
      <c r="B83">
        <v>1</v>
      </c>
      <c r="C83">
        <v>4</v>
      </c>
      <c r="D83">
        <v>3</v>
      </c>
    </row>
    <row r="84" spans="1:4" x14ac:dyDescent="0.3">
      <c r="A84">
        <v>0</v>
      </c>
      <c r="B84">
        <v>2</v>
      </c>
      <c r="C84">
        <v>2</v>
      </c>
      <c r="D84">
        <v>1</v>
      </c>
    </row>
    <row r="85" spans="1:4" x14ac:dyDescent="0.3">
      <c r="A85">
        <v>1</v>
      </c>
      <c r="B85">
        <v>1</v>
      </c>
      <c r="C85">
        <v>3</v>
      </c>
      <c r="D85">
        <v>3</v>
      </c>
    </row>
    <row r="86" spans="1:4" x14ac:dyDescent="0.3">
      <c r="A86">
        <v>0</v>
      </c>
      <c r="B86">
        <v>3</v>
      </c>
      <c r="C86">
        <v>1</v>
      </c>
      <c r="D86">
        <v>4</v>
      </c>
    </row>
    <row r="87" spans="1:4" x14ac:dyDescent="0.3">
      <c r="A87">
        <v>0</v>
      </c>
      <c r="B87">
        <v>3</v>
      </c>
      <c r="C87">
        <v>2</v>
      </c>
      <c r="D87">
        <v>2</v>
      </c>
    </row>
    <row r="88" spans="1:4" x14ac:dyDescent="0.3">
      <c r="A88">
        <v>0</v>
      </c>
      <c r="B88">
        <v>0</v>
      </c>
      <c r="C88">
        <v>4</v>
      </c>
      <c r="D88">
        <v>5</v>
      </c>
    </row>
    <row r="89" spans="1:4" x14ac:dyDescent="0.3">
      <c r="A89">
        <v>1</v>
      </c>
      <c r="B89">
        <v>0</v>
      </c>
      <c r="C89">
        <v>1</v>
      </c>
      <c r="D89">
        <v>3</v>
      </c>
    </row>
    <row r="90" spans="1:4" x14ac:dyDescent="0.3">
      <c r="A90">
        <v>2</v>
      </c>
      <c r="B90">
        <v>7</v>
      </c>
      <c r="C90">
        <v>2</v>
      </c>
      <c r="D90">
        <v>1</v>
      </c>
    </row>
    <row r="91" spans="1:4" x14ac:dyDescent="0.3">
      <c r="A91">
        <v>4</v>
      </c>
      <c r="B91">
        <v>1</v>
      </c>
      <c r="C91">
        <v>1</v>
      </c>
      <c r="D91">
        <v>0</v>
      </c>
    </row>
    <row r="92" spans="1:4" x14ac:dyDescent="0.3">
      <c r="A92">
        <v>3</v>
      </c>
      <c r="B92">
        <v>1</v>
      </c>
      <c r="C92">
        <v>2</v>
      </c>
      <c r="D92">
        <v>0</v>
      </c>
    </row>
    <row r="93" spans="1:4" x14ac:dyDescent="0.3">
      <c r="A93">
        <v>2</v>
      </c>
      <c r="B93">
        <v>1</v>
      </c>
      <c r="C93">
        <v>5</v>
      </c>
      <c r="D93">
        <v>1</v>
      </c>
    </row>
    <row r="94" spans="1:4" x14ac:dyDescent="0.3">
      <c r="A94">
        <v>2</v>
      </c>
      <c r="B94">
        <v>2</v>
      </c>
      <c r="C94">
        <v>1</v>
      </c>
      <c r="D94">
        <v>1</v>
      </c>
    </row>
    <row r="95" spans="1:4" x14ac:dyDescent="0.3">
      <c r="A95">
        <v>3</v>
      </c>
      <c r="B95">
        <v>2</v>
      </c>
      <c r="C95">
        <v>1</v>
      </c>
      <c r="D95">
        <v>1</v>
      </c>
    </row>
    <row r="96" spans="1:4" x14ac:dyDescent="0.3">
      <c r="A96">
        <v>4</v>
      </c>
      <c r="B96">
        <v>2</v>
      </c>
      <c r="C96">
        <v>2</v>
      </c>
      <c r="D96">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C9094-3837-4830-872D-E5AE0D0A04C3}">
  <dimension ref="A1:J29"/>
  <sheetViews>
    <sheetView zoomScale="86" workbookViewId="0">
      <selection activeCell="A8" sqref="A8:G8"/>
    </sheetView>
  </sheetViews>
  <sheetFormatPr defaultRowHeight="14.4" x14ac:dyDescent="0.3"/>
  <cols>
    <col min="1" max="1" width="40.6640625" bestFit="1" customWidth="1"/>
    <col min="2" max="2" width="17.77734375" bestFit="1" customWidth="1"/>
    <col min="3" max="3" width="17" bestFit="1" customWidth="1"/>
    <col min="5" max="5" width="50.21875" bestFit="1" customWidth="1"/>
    <col min="6" max="6" width="17.77734375" bestFit="1" customWidth="1"/>
    <col min="7" max="7" width="17" bestFit="1" customWidth="1"/>
    <col min="8" max="8" width="17.77734375" bestFit="1" customWidth="1"/>
    <col min="9" max="9" width="17" bestFit="1" customWidth="1"/>
  </cols>
  <sheetData>
    <row r="1" spans="1:10" x14ac:dyDescent="0.3">
      <c r="A1" s="19" t="s">
        <v>403</v>
      </c>
      <c r="B1" s="20"/>
      <c r="C1" s="20"/>
      <c r="D1" s="20"/>
      <c r="E1" s="20"/>
      <c r="F1" s="20"/>
      <c r="G1" s="20"/>
      <c r="H1" s="20"/>
      <c r="I1" s="20"/>
      <c r="J1" s="20"/>
    </row>
    <row r="3" spans="1:10" x14ac:dyDescent="0.3">
      <c r="A3" s="6" t="s">
        <v>406</v>
      </c>
    </row>
    <row r="4" spans="1:10" x14ac:dyDescent="0.3">
      <c r="A4" t="s">
        <v>404</v>
      </c>
    </row>
    <row r="5" spans="1:10" x14ac:dyDescent="0.3">
      <c r="A5" t="s">
        <v>405</v>
      </c>
    </row>
    <row r="7" spans="1:10" x14ac:dyDescent="0.3">
      <c r="A7" s="6" t="s">
        <v>413</v>
      </c>
    </row>
    <row r="8" spans="1:10" x14ac:dyDescent="0.3">
      <c r="A8" s="21" t="s">
        <v>407</v>
      </c>
      <c r="B8" s="21"/>
      <c r="C8" s="21"/>
      <c r="D8" s="21"/>
      <c r="E8" s="21"/>
      <c r="F8" s="21"/>
      <c r="G8" s="21"/>
    </row>
    <row r="9" spans="1:10" x14ac:dyDescent="0.3">
      <c r="A9" s="21" t="s">
        <v>408</v>
      </c>
      <c r="B9" s="21"/>
      <c r="C9" s="21"/>
      <c r="D9" s="21"/>
      <c r="E9" s="21"/>
      <c r="F9" s="21"/>
      <c r="G9" s="21"/>
    </row>
    <row r="11" spans="1:10" x14ac:dyDescent="0.3">
      <c r="A11" t="s">
        <v>388</v>
      </c>
      <c r="E11" t="s">
        <v>388</v>
      </c>
    </row>
    <row r="12" spans="1:10" ht="15" thickBot="1" x14ac:dyDescent="0.35"/>
    <row r="13" spans="1:10" x14ac:dyDescent="0.3">
      <c r="A13" s="3"/>
      <c r="B13" s="3" t="s">
        <v>400</v>
      </c>
      <c r="C13" s="3" t="s">
        <v>401</v>
      </c>
      <c r="E13" s="3"/>
      <c r="F13" s="3" t="s">
        <v>386</v>
      </c>
      <c r="G13" s="3" t="s">
        <v>387</v>
      </c>
    </row>
    <row r="14" spans="1:10" x14ac:dyDescent="0.3">
      <c r="A14" t="s">
        <v>389</v>
      </c>
      <c r="B14">
        <v>2.263157894736842</v>
      </c>
      <c r="C14">
        <v>2.0421052631578949</v>
      </c>
      <c r="E14" t="s">
        <v>389</v>
      </c>
      <c r="F14">
        <v>2.6842105263157894</v>
      </c>
      <c r="G14">
        <v>1.9894736842105263</v>
      </c>
    </row>
    <row r="15" spans="1:10" x14ac:dyDescent="0.3">
      <c r="A15" t="s">
        <v>390</v>
      </c>
      <c r="B15">
        <v>2.3236282194848825</v>
      </c>
      <c r="C15">
        <v>1.9769316909294514</v>
      </c>
      <c r="E15" t="s">
        <v>390</v>
      </c>
      <c r="F15">
        <v>2.7290033594624856</v>
      </c>
      <c r="G15">
        <v>1.8828667413213884</v>
      </c>
    </row>
    <row r="16" spans="1:10" x14ac:dyDescent="0.3">
      <c r="A16" t="s">
        <v>391</v>
      </c>
      <c r="B16">
        <v>95</v>
      </c>
      <c r="C16">
        <v>95</v>
      </c>
      <c r="E16" t="s">
        <v>391</v>
      </c>
      <c r="F16">
        <v>95</v>
      </c>
      <c r="G16">
        <v>95</v>
      </c>
    </row>
    <row r="17" spans="1:8" x14ac:dyDescent="0.3">
      <c r="A17" t="s">
        <v>392</v>
      </c>
      <c r="B17">
        <v>0</v>
      </c>
      <c r="E17" t="s">
        <v>392</v>
      </c>
      <c r="F17">
        <v>0</v>
      </c>
    </row>
    <row r="18" spans="1:8" x14ac:dyDescent="0.3">
      <c r="A18" t="s">
        <v>393</v>
      </c>
      <c r="B18">
        <v>187</v>
      </c>
      <c r="E18" t="s">
        <v>393</v>
      </c>
      <c r="F18">
        <v>182</v>
      </c>
    </row>
    <row r="19" spans="1:8" x14ac:dyDescent="0.3">
      <c r="A19" t="s">
        <v>394</v>
      </c>
      <c r="B19">
        <v>1.0389508220029313</v>
      </c>
      <c r="E19" t="s">
        <v>394</v>
      </c>
      <c r="F19">
        <v>3.1531425106245501</v>
      </c>
    </row>
    <row r="20" spans="1:8" x14ac:dyDescent="0.3">
      <c r="A20" t="s">
        <v>395</v>
      </c>
      <c r="B20">
        <v>0.15008454856398035</v>
      </c>
      <c r="E20" t="s">
        <v>395</v>
      </c>
      <c r="F20">
        <v>9.4479869136228638E-4</v>
      </c>
    </row>
    <row r="21" spans="1:8" x14ac:dyDescent="0.3">
      <c r="A21" t="s">
        <v>396</v>
      </c>
      <c r="B21">
        <v>1.6530428889466318</v>
      </c>
      <c r="E21" t="s">
        <v>396</v>
      </c>
      <c r="F21">
        <v>1.6532690237054619</v>
      </c>
    </row>
    <row r="22" spans="1:8" x14ac:dyDescent="0.3">
      <c r="A22" t="s">
        <v>397</v>
      </c>
      <c r="B22">
        <v>0.30016909712796069</v>
      </c>
      <c r="E22" t="s">
        <v>397</v>
      </c>
      <c r="F22">
        <v>1.8895973827245728E-3</v>
      </c>
    </row>
    <row r="23" spans="1:8" ht="15" thickBot="1" x14ac:dyDescent="0.35">
      <c r="A23" s="2" t="s">
        <v>398</v>
      </c>
      <c r="B23" s="2">
        <v>1.9727310334089139</v>
      </c>
      <c r="C23" s="2"/>
      <c r="E23" s="2" t="s">
        <v>398</v>
      </c>
      <c r="F23" s="2">
        <v>1.9730840773359002</v>
      </c>
      <c r="G23" s="2"/>
    </row>
    <row r="25" spans="1:8" x14ac:dyDescent="0.3">
      <c r="A25" s="4" t="s">
        <v>402</v>
      </c>
      <c r="B25" s="4"/>
      <c r="C25" s="4"/>
      <c r="D25" s="4"/>
      <c r="E25" s="4" t="s">
        <v>410</v>
      </c>
      <c r="F25" s="4"/>
      <c r="G25" s="4"/>
    </row>
    <row r="26" spans="1:8" x14ac:dyDescent="0.3">
      <c r="A26" t="s">
        <v>409</v>
      </c>
      <c r="E26" t="s">
        <v>411</v>
      </c>
    </row>
    <row r="28" spans="1:8" ht="14.4" customHeight="1" x14ac:dyDescent="0.3">
      <c r="A28" s="18" t="s">
        <v>412</v>
      </c>
      <c r="B28" s="18"/>
      <c r="C28" s="18"/>
      <c r="D28" s="18"/>
      <c r="E28" s="18"/>
      <c r="F28" s="18"/>
      <c r="G28" s="18"/>
      <c r="H28" s="7"/>
    </row>
    <row r="29" spans="1:8" x14ac:dyDescent="0.3">
      <c r="A29" s="18"/>
      <c r="B29" s="18"/>
      <c r="C29" s="18"/>
      <c r="D29" s="18"/>
      <c r="E29" s="18"/>
      <c r="F29" s="18"/>
      <c r="G29" s="18"/>
      <c r="H29" s="7"/>
    </row>
  </sheetData>
  <mergeCells count="4">
    <mergeCell ref="A28:G29"/>
    <mergeCell ref="A1:J1"/>
    <mergeCell ref="A8:G8"/>
    <mergeCell ref="A9:G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9E4A1-D376-4201-8356-DA90BE19FFBD}">
  <dimension ref="A1:R36"/>
  <sheetViews>
    <sheetView topLeftCell="B1" workbookViewId="0">
      <selection activeCell="R11" sqref="R11"/>
    </sheetView>
  </sheetViews>
  <sheetFormatPr defaultRowHeight="14.4" x14ac:dyDescent="0.3"/>
  <cols>
    <col min="1" max="1" width="17.6640625" customWidth="1"/>
    <col min="2" max="2" width="15.5546875" bestFit="1" customWidth="1"/>
    <col min="3" max="3" width="4.6640625" bestFit="1" customWidth="1"/>
    <col min="4" max="4" width="4.21875" bestFit="1" customWidth="1"/>
    <col min="5" max="5" width="10.5546875" bestFit="1" customWidth="1"/>
    <col min="7" max="7" width="17.109375" customWidth="1"/>
    <col min="8" max="8" width="13.33203125" bestFit="1" customWidth="1"/>
    <col min="12" max="12" width="18.109375" customWidth="1"/>
    <col min="13" max="13" width="13.33203125" bestFit="1" customWidth="1"/>
    <col min="17" max="17" width="16.33203125" bestFit="1" customWidth="1"/>
  </cols>
  <sheetData>
    <row r="1" spans="1:18" x14ac:dyDescent="0.3">
      <c r="A1" s="24" t="s">
        <v>432</v>
      </c>
      <c r="B1" s="24"/>
      <c r="C1" s="24"/>
      <c r="D1" s="24"/>
      <c r="E1" s="24"/>
      <c r="F1" s="24"/>
      <c r="G1" s="24"/>
      <c r="H1" s="24"/>
      <c r="I1" s="24"/>
      <c r="J1" s="24"/>
      <c r="K1" s="24"/>
      <c r="L1" s="24"/>
      <c r="M1" s="24"/>
      <c r="N1" s="24"/>
      <c r="O1" s="24"/>
      <c r="P1" s="24"/>
      <c r="Q1" s="24"/>
      <c r="R1" s="24"/>
    </row>
    <row r="2" spans="1:18" x14ac:dyDescent="0.3">
      <c r="A2" s="21"/>
      <c r="B2" s="21"/>
      <c r="C2" s="21"/>
      <c r="D2" s="21"/>
      <c r="E2" s="21"/>
      <c r="F2" s="21"/>
      <c r="G2" s="21"/>
      <c r="H2" s="21"/>
      <c r="I2" s="21"/>
      <c r="J2" s="21"/>
      <c r="K2" s="21"/>
      <c r="L2" s="21"/>
      <c r="M2" s="21"/>
      <c r="N2" s="21"/>
      <c r="O2" s="21"/>
      <c r="P2" s="21"/>
      <c r="Q2" s="21"/>
      <c r="R2" s="21"/>
    </row>
    <row r="3" spans="1:18" x14ac:dyDescent="0.3">
      <c r="A3" s="21" t="s">
        <v>406</v>
      </c>
      <c r="B3" s="21"/>
      <c r="C3" s="21"/>
      <c r="D3" s="21"/>
      <c r="E3" s="21"/>
      <c r="F3" s="21"/>
      <c r="G3" s="21"/>
      <c r="H3" s="21"/>
      <c r="I3" s="21"/>
      <c r="J3" s="21"/>
      <c r="K3" s="21"/>
      <c r="L3" s="21"/>
      <c r="M3" s="21"/>
      <c r="N3" s="21"/>
      <c r="O3" s="21"/>
      <c r="P3" s="21"/>
      <c r="Q3" s="21"/>
      <c r="R3" s="21"/>
    </row>
    <row r="4" spans="1:18" x14ac:dyDescent="0.3">
      <c r="A4" s="21" t="s">
        <v>433</v>
      </c>
      <c r="B4" s="21"/>
      <c r="C4" s="21"/>
      <c r="D4" s="21"/>
      <c r="E4" s="21"/>
      <c r="F4" s="21"/>
      <c r="G4" s="21"/>
      <c r="H4" s="21"/>
      <c r="I4" s="21"/>
      <c r="J4" s="21"/>
      <c r="K4" s="21"/>
      <c r="L4" s="21"/>
      <c r="M4" s="21"/>
      <c r="N4" s="21"/>
      <c r="O4" s="21"/>
      <c r="P4" s="21"/>
      <c r="Q4" s="21"/>
      <c r="R4" s="21"/>
    </row>
    <row r="5" spans="1:18" x14ac:dyDescent="0.3">
      <c r="A5" s="25" t="s">
        <v>434</v>
      </c>
      <c r="B5" s="21"/>
      <c r="C5" s="21"/>
      <c r="D5" s="21"/>
      <c r="E5" s="21"/>
      <c r="F5" s="21"/>
      <c r="G5" s="21"/>
      <c r="H5" s="21"/>
      <c r="I5" s="21"/>
      <c r="J5" s="21"/>
      <c r="K5" s="21"/>
      <c r="L5" s="21"/>
      <c r="M5" s="21"/>
      <c r="N5" s="21"/>
      <c r="O5" s="21"/>
      <c r="P5" s="21"/>
      <c r="Q5" s="21"/>
      <c r="R5" s="21"/>
    </row>
    <row r="6" spans="1:18" x14ac:dyDescent="0.3">
      <c r="A6" s="21"/>
      <c r="B6" s="21"/>
      <c r="C6" s="21"/>
      <c r="D6" s="21"/>
      <c r="E6" s="21"/>
      <c r="F6" s="21"/>
      <c r="G6" s="21"/>
      <c r="H6" s="21"/>
      <c r="I6" s="21"/>
      <c r="J6" s="21"/>
      <c r="K6" s="21"/>
      <c r="L6" s="21"/>
      <c r="M6" s="21"/>
      <c r="N6" s="21"/>
      <c r="O6" s="21"/>
      <c r="P6" s="21"/>
      <c r="Q6" s="21"/>
      <c r="R6" s="21"/>
    </row>
    <row r="7" spans="1:18" x14ac:dyDescent="0.3">
      <c r="A7" s="21" t="s">
        <v>413</v>
      </c>
      <c r="B7" s="21"/>
      <c r="C7" s="21"/>
      <c r="D7" s="21"/>
      <c r="E7" s="21"/>
      <c r="F7" s="21"/>
      <c r="G7" s="21"/>
      <c r="H7" s="21"/>
      <c r="I7" s="21"/>
      <c r="J7" s="21"/>
      <c r="K7" s="21"/>
      <c r="L7" s="21"/>
      <c r="M7" s="21"/>
      <c r="N7" s="21"/>
      <c r="O7" s="21"/>
      <c r="P7" s="21"/>
      <c r="Q7" s="21"/>
      <c r="R7" s="21"/>
    </row>
    <row r="8" spans="1:18" x14ac:dyDescent="0.3">
      <c r="A8" s="21" t="s">
        <v>433</v>
      </c>
      <c r="B8" s="21"/>
      <c r="C8" s="21"/>
      <c r="D8" s="21"/>
      <c r="E8" s="21"/>
      <c r="F8" s="21"/>
      <c r="G8" s="21"/>
      <c r="H8" s="21"/>
      <c r="I8" s="21"/>
      <c r="J8" s="21"/>
      <c r="K8" s="21"/>
      <c r="L8" s="21"/>
      <c r="M8" s="21"/>
      <c r="N8" s="21"/>
      <c r="O8" s="21"/>
      <c r="P8" s="21"/>
      <c r="Q8" s="21"/>
      <c r="R8" s="21"/>
    </row>
    <row r="9" spans="1:18" x14ac:dyDescent="0.3">
      <c r="A9" s="25" t="s">
        <v>434</v>
      </c>
      <c r="B9" s="21"/>
      <c r="C9" s="21"/>
      <c r="D9" s="21"/>
      <c r="E9" s="21"/>
      <c r="F9" s="21"/>
      <c r="G9" s="21"/>
      <c r="H9" s="21"/>
      <c r="I9" s="21"/>
      <c r="J9" s="21"/>
      <c r="K9" s="21"/>
      <c r="L9" s="21"/>
      <c r="M9" s="21"/>
      <c r="N9" s="21"/>
      <c r="O9" s="21"/>
      <c r="P9" s="21"/>
      <c r="Q9" s="21"/>
      <c r="R9" s="21"/>
    </row>
    <row r="11" spans="1:18" x14ac:dyDescent="0.3">
      <c r="A11" s="8" t="s">
        <v>426</v>
      </c>
      <c r="B11" s="8" t="s">
        <v>425</v>
      </c>
      <c r="G11" s="22" t="s">
        <v>427</v>
      </c>
      <c r="H11" s="26"/>
      <c r="I11" s="26"/>
      <c r="J11" s="26"/>
      <c r="L11" s="22" t="s">
        <v>428</v>
      </c>
      <c r="M11" s="26"/>
      <c r="N11" s="26"/>
      <c r="O11" s="26"/>
    </row>
    <row r="12" spans="1:18" x14ac:dyDescent="0.3">
      <c r="A12" s="8" t="s">
        <v>418</v>
      </c>
      <c r="B12" t="s">
        <v>422</v>
      </c>
      <c r="C12" t="s">
        <v>423</v>
      </c>
      <c r="D12" t="s">
        <v>424</v>
      </c>
      <c r="E12" t="s">
        <v>421</v>
      </c>
      <c r="G12" s="9" t="s">
        <v>426</v>
      </c>
      <c r="H12" s="11" t="s">
        <v>425</v>
      </c>
      <c r="I12" s="11"/>
      <c r="J12" s="11"/>
      <c r="L12" s="9" t="s">
        <v>426</v>
      </c>
      <c r="M12" s="11" t="s">
        <v>425</v>
      </c>
      <c r="N12" s="11"/>
      <c r="O12" s="11"/>
      <c r="Q12" s="15" t="s">
        <v>429</v>
      </c>
      <c r="R12" s="17">
        <f>SUM(M14:O15)</f>
        <v>7.7558363675305202</v>
      </c>
    </row>
    <row r="13" spans="1:18" x14ac:dyDescent="0.3">
      <c r="A13" s="5" t="s">
        <v>419</v>
      </c>
      <c r="B13">
        <v>27</v>
      </c>
      <c r="C13">
        <v>19</v>
      </c>
      <c r="D13">
        <v>49</v>
      </c>
      <c r="E13">
        <v>95</v>
      </c>
      <c r="G13" s="10" t="s">
        <v>418</v>
      </c>
      <c r="H13" s="10" t="s">
        <v>422</v>
      </c>
      <c r="I13" s="10" t="s">
        <v>423</v>
      </c>
      <c r="J13" s="10" t="s">
        <v>424</v>
      </c>
      <c r="L13" s="10" t="s">
        <v>418</v>
      </c>
      <c r="M13" s="10" t="s">
        <v>422</v>
      </c>
      <c r="N13" s="10" t="s">
        <v>423</v>
      </c>
      <c r="O13" s="10" t="s">
        <v>424</v>
      </c>
      <c r="Q13" s="16" t="s">
        <v>430</v>
      </c>
      <c r="R13" s="14">
        <f>(2-1)*(3-1)</f>
        <v>2</v>
      </c>
    </row>
    <row r="14" spans="1:18" x14ac:dyDescent="0.3">
      <c r="A14" s="5" t="s">
        <v>420</v>
      </c>
      <c r="B14">
        <v>19</v>
      </c>
      <c r="C14">
        <v>9</v>
      </c>
      <c r="D14">
        <v>67</v>
      </c>
      <c r="E14">
        <v>95</v>
      </c>
      <c r="G14" s="5" t="s">
        <v>419</v>
      </c>
      <c r="H14">
        <f t="shared" ref="H14:J15" si="0">($E13*B$15)/$E$15</f>
        <v>23</v>
      </c>
      <c r="I14">
        <f t="shared" si="0"/>
        <v>14</v>
      </c>
      <c r="J14">
        <f t="shared" si="0"/>
        <v>58</v>
      </c>
      <c r="L14" s="5" t="s">
        <v>419</v>
      </c>
      <c r="M14">
        <f t="shared" ref="M14:O15" si="1">(B13-H14)^2/H14</f>
        <v>0.69565217391304346</v>
      </c>
      <c r="N14">
        <f t="shared" si="1"/>
        <v>1.7857142857142858</v>
      </c>
      <c r="O14">
        <f t="shared" si="1"/>
        <v>1.396551724137931</v>
      </c>
      <c r="Q14" s="15" t="s">
        <v>435</v>
      </c>
      <c r="R14" s="17">
        <f>_xlfn.CHISQ.DIST.RT(R12, R13)</f>
        <v>2.0693861185819621E-2</v>
      </c>
    </row>
    <row r="15" spans="1:18" x14ac:dyDescent="0.3">
      <c r="A15" s="5" t="s">
        <v>421</v>
      </c>
      <c r="B15">
        <v>46</v>
      </c>
      <c r="C15">
        <v>28</v>
      </c>
      <c r="D15">
        <v>116</v>
      </c>
      <c r="E15">
        <v>190</v>
      </c>
      <c r="G15" s="5" t="s">
        <v>420</v>
      </c>
      <c r="H15">
        <f t="shared" si="0"/>
        <v>23</v>
      </c>
      <c r="I15">
        <f t="shared" si="0"/>
        <v>14</v>
      </c>
      <c r="J15">
        <f t="shared" si="0"/>
        <v>58</v>
      </c>
      <c r="L15" s="5" t="s">
        <v>420</v>
      </c>
      <c r="M15">
        <f t="shared" si="1"/>
        <v>0.69565217391304346</v>
      </c>
      <c r="N15">
        <f t="shared" si="1"/>
        <v>1.7857142857142858</v>
      </c>
      <c r="O15">
        <f t="shared" si="1"/>
        <v>1.396551724137931</v>
      </c>
    </row>
    <row r="19" spans="1:18" x14ac:dyDescent="0.3">
      <c r="A19" s="8" t="s">
        <v>431</v>
      </c>
      <c r="B19" s="8" t="s">
        <v>425</v>
      </c>
      <c r="G19" s="12" t="s">
        <v>427</v>
      </c>
      <c r="H19" s="13"/>
      <c r="I19" s="13"/>
      <c r="J19" s="13"/>
      <c r="L19" s="22" t="s">
        <v>428</v>
      </c>
      <c r="M19" s="22"/>
      <c r="N19" s="22"/>
      <c r="O19" s="22"/>
    </row>
    <row r="20" spans="1:18" x14ac:dyDescent="0.3">
      <c r="A20" s="8" t="s">
        <v>418</v>
      </c>
      <c r="B20" t="s">
        <v>422</v>
      </c>
      <c r="C20" t="s">
        <v>423</v>
      </c>
      <c r="D20" t="s">
        <v>424</v>
      </c>
      <c r="E20" t="s">
        <v>421</v>
      </c>
      <c r="G20" s="9" t="s">
        <v>431</v>
      </c>
      <c r="H20" s="9" t="s">
        <v>425</v>
      </c>
      <c r="I20" s="9"/>
      <c r="J20" s="9"/>
      <c r="L20" s="9" t="s">
        <v>431</v>
      </c>
      <c r="M20" s="9" t="s">
        <v>425</v>
      </c>
      <c r="N20" s="9"/>
      <c r="O20" s="9"/>
    </row>
    <row r="21" spans="1:18" x14ac:dyDescent="0.3">
      <c r="A21" s="5" t="s">
        <v>419</v>
      </c>
      <c r="B21">
        <v>18</v>
      </c>
      <c r="C21">
        <v>16</v>
      </c>
      <c r="D21">
        <v>61</v>
      </c>
      <c r="E21">
        <v>95</v>
      </c>
      <c r="G21" s="10" t="s">
        <v>418</v>
      </c>
      <c r="H21" s="10" t="s">
        <v>422</v>
      </c>
      <c r="I21" s="10" t="s">
        <v>423</v>
      </c>
      <c r="J21" s="10" t="s">
        <v>424</v>
      </c>
      <c r="L21" s="10" t="s">
        <v>418</v>
      </c>
      <c r="M21" s="10" t="s">
        <v>422</v>
      </c>
      <c r="N21" s="10" t="s">
        <v>423</v>
      </c>
      <c r="O21" s="10" t="s">
        <v>424</v>
      </c>
      <c r="Q21" s="15" t="s">
        <v>429</v>
      </c>
      <c r="R21" s="17">
        <f>SUM(M22:O23)</f>
        <v>3.1008414336088359</v>
      </c>
    </row>
    <row r="22" spans="1:18" x14ac:dyDescent="0.3">
      <c r="A22" s="5" t="s">
        <v>420</v>
      </c>
      <c r="B22">
        <v>13</v>
      </c>
      <c r="C22">
        <v>10</v>
      </c>
      <c r="D22">
        <v>72</v>
      </c>
      <c r="E22">
        <v>95</v>
      </c>
      <c r="G22" s="5" t="s">
        <v>419</v>
      </c>
      <c r="H22">
        <f t="shared" ref="H22:J23" si="2">($E21*B$23)/$E$23</f>
        <v>15.5</v>
      </c>
      <c r="I22">
        <f t="shared" si="2"/>
        <v>13</v>
      </c>
      <c r="J22">
        <f t="shared" si="2"/>
        <v>66.5</v>
      </c>
      <c r="L22" s="5" t="s">
        <v>419</v>
      </c>
      <c r="M22">
        <f t="shared" ref="M22:O23" si="3">(B21-H22)^2/H22</f>
        <v>0.40322580645161288</v>
      </c>
      <c r="N22">
        <f t="shared" si="3"/>
        <v>0.69230769230769229</v>
      </c>
      <c r="O22">
        <f t="shared" si="3"/>
        <v>0.45488721804511278</v>
      </c>
      <c r="Q22" s="16" t="s">
        <v>430</v>
      </c>
      <c r="R22" s="14">
        <f>(2-1)*(3-1)</f>
        <v>2</v>
      </c>
    </row>
    <row r="23" spans="1:18" x14ac:dyDescent="0.3">
      <c r="A23" s="5" t="s">
        <v>421</v>
      </c>
      <c r="B23">
        <v>31</v>
      </c>
      <c r="C23">
        <v>26</v>
      </c>
      <c r="D23">
        <v>133</v>
      </c>
      <c r="E23">
        <v>190</v>
      </c>
      <c r="G23" s="5" t="s">
        <v>420</v>
      </c>
      <c r="H23">
        <f t="shared" si="2"/>
        <v>15.5</v>
      </c>
      <c r="I23">
        <f t="shared" si="2"/>
        <v>13</v>
      </c>
      <c r="J23">
        <f t="shared" si="2"/>
        <v>66.5</v>
      </c>
      <c r="L23" s="5" t="s">
        <v>420</v>
      </c>
      <c r="M23">
        <f t="shared" si="3"/>
        <v>0.40322580645161288</v>
      </c>
      <c r="N23">
        <f t="shared" si="3"/>
        <v>0.69230769230769229</v>
      </c>
      <c r="O23">
        <f t="shared" si="3"/>
        <v>0.45488721804511278</v>
      </c>
      <c r="Q23" s="15" t="s">
        <v>435</v>
      </c>
      <c r="R23" s="17">
        <f>_xlfn.CHISQ.DIST.RT(R21, R22)</f>
        <v>0.21215869631904122</v>
      </c>
    </row>
    <row r="28" spans="1:18" ht="14.4" customHeight="1" x14ac:dyDescent="0.3">
      <c r="A28" s="18" t="s">
        <v>437</v>
      </c>
      <c r="B28" s="18"/>
      <c r="C28" s="18"/>
      <c r="D28" s="18"/>
      <c r="E28" s="18"/>
      <c r="F28" s="18"/>
      <c r="G28" s="18"/>
      <c r="H28" s="18"/>
      <c r="I28" s="18"/>
      <c r="J28" s="18"/>
      <c r="K28" s="18"/>
      <c r="L28" s="18"/>
      <c r="M28" s="18"/>
      <c r="N28" s="18"/>
      <c r="O28" s="18"/>
      <c r="P28" s="18"/>
      <c r="Q28" s="18"/>
      <c r="R28" s="18"/>
    </row>
    <row r="29" spans="1:18" x14ac:dyDescent="0.3">
      <c r="A29" s="18"/>
      <c r="B29" s="18"/>
      <c r="C29" s="18"/>
      <c r="D29" s="18"/>
      <c r="E29" s="18"/>
      <c r="F29" s="18"/>
      <c r="G29" s="18"/>
      <c r="H29" s="18"/>
      <c r="I29" s="18"/>
      <c r="J29" s="18"/>
      <c r="K29" s="18"/>
      <c r="L29" s="18"/>
      <c r="M29" s="18"/>
      <c r="N29" s="18"/>
      <c r="O29" s="18"/>
      <c r="P29" s="18"/>
      <c r="Q29" s="18"/>
      <c r="R29" s="18"/>
    </row>
    <row r="30" spans="1:18" x14ac:dyDescent="0.3">
      <c r="A30" s="18"/>
      <c r="B30" s="18"/>
      <c r="C30" s="18"/>
      <c r="D30" s="18"/>
      <c r="E30" s="18"/>
      <c r="F30" s="18"/>
      <c r="G30" s="18"/>
      <c r="H30" s="18"/>
      <c r="I30" s="18"/>
      <c r="J30" s="18"/>
      <c r="K30" s="18"/>
      <c r="L30" s="18"/>
      <c r="M30" s="18"/>
      <c r="N30" s="18"/>
      <c r="O30" s="18"/>
      <c r="P30" s="18"/>
      <c r="Q30" s="18"/>
      <c r="R30" s="18"/>
    </row>
    <row r="31" spans="1:18" x14ac:dyDescent="0.3">
      <c r="A31" s="18"/>
      <c r="B31" s="18"/>
      <c r="C31" s="18"/>
      <c r="D31" s="18"/>
      <c r="E31" s="18"/>
      <c r="F31" s="18"/>
      <c r="G31" s="18"/>
      <c r="H31" s="18"/>
      <c r="I31" s="18"/>
      <c r="J31" s="18"/>
      <c r="K31" s="18"/>
      <c r="L31" s="18"/>
      <c r="M31" s="18"/>
      <c r="N31" s="18"/>
      <c r="O31" s="18"/>
      <c r="P31" s="18"/>
      <c r="Q31" s="18"/>
      <c r="R31" s="18"/>
    </row>
    <row r="32" spans="1:18" x14ac:dyDescent="0.3">
      <c r="B32" s="7"/>
      <c r="C32" s="7"/>
      <c r="D32" s="7"/>
      <c r="E32" s="7"/>
      <c r="F32" s="7"/>
      <c r="G32" s="7"/>
      <c r="H32" s="7"/>
      <c r="I32" s="7"/>
      <c r="J32" s="7"/>
      <c r="K32" s="7"/>
      <c r="L32" s="7"/>
      <c r="M32" s="7"/>
      <c r="N32" s="7"/>
      <c r="O32" s="7"/>
      <c r="P32" s="7"/>
      <c r="Q32" s="7"/>
      <c r="R32" s="7"/>
    </row>
    <row r="33" spans="1:18" x14ac:dyDescent="0.3">
      <c r="A33" s="23" t="s">
        <v>436</v>
      </c>
      <c r="B33" s="23"/>
      <c r="C33" s="23"/>
      <c r="D33" s="23"/>
      <c r="E33" s="23"/>
      <c r="F33" s="23"/>
      <c r="G33" s="23"/>
      <c r="H33" s="23"/>
      <c r="I33" s="23"/>
      <c r="J33" s="23"/>
      <c r="K33" s="23"/>
      <c r="L33" s="23"/>
      <c r="M33" s="23"/>
      <c r="N33" s="23"/>
      <c r="O33" s="23"/>
      <c r="P33" s="23"/>
      <c r="Q33" s="23"/>
      <c r="R33" s="23"/>
    </row>
    <row r="34" spans="1:18" x14ac:dyDescent="0.3">
      <c r="A34" s="23"/>
      <c r="B34" s="23"/>
      <c r="C34" s="23"/>
      <c r="D34" s="23"/>
      <c r="E34" s="23"/>
      <c r="F34" s="23"/>
      <c r="G34" s="23"/>
      <c r="H34" s="23"/>
      <c r="I34" s="23"/>
      <c r="J34" s="23"/>
      <c r="K34" s="23"/>
      <c r="L34" s="23"/>
      <c r="M34" s="23"/>
      <c r="N34" s="23"/>
      <c r="O34" s="23"/>
      <c r="P34" s="23"/>
      <c r="Q34" s="23"/>
      <c r="R34" s="23"/>
    </row>
    <row r="35" spans="1:18" x14ac:dyDescent="0.3">
      <c r="A35" s="23"/>
      <c r="B35" s="23"/>
      <c r="C35" s="23"/>
      <c r="D35" s="23"/>
      <c r="E35" s="23"/>
      <c r="F35" s="23"/>
      <c r="G35" s="23"/>
      <c r="H35" s="23"/>
      <c r="I35" s="23"/>
      <c r="J35" s="23"/>
      <c r="K35" s="23"/>
      <c r="L35" s="23"/>
      <c r="M35" s="23"/>
      <c r="N35" s="23"/>
      <c r="O35" s="23"/>
      <c r="P35" s="23"/>
      <c r="Q35" s="23"/>
      <c r="R35" s="23"/>
    </row>
    <row r="36" spans="1:18" x14ac:dyDescent="0.3">
      <c r="A36" s="23"/>
      <c r="B36" s="23"/>
      <c r="C36" s="23"/>
      <c r="D36" s="23"/>
      <c r="E36" s="23"/>
      <c r="F36" s="23"/>
      <c r="G36" s="23"/>
      <c r="H36" s="23"/>
      <c r="I36" s="23"/>
      <c r="J36" s="23"/>
      <c r="K36" s="23"/>
      <c r="L36" s="23"/>
      <c r="M36" s="23"/>
      <c r="N36" s="23"/>
      <c r="O36" s="23"/>
      <c r="P36" s="23"/>
      <c r="Q36" s="23"/>
      <c r="R36" s="23"/>
    </row>
  </sheetData>
  <mergeCells count="14">
    <mergeCell ref="L19:O19"/>
    <mergeCell ref="A28:R31"/>
    <mergeCell ref="A33:R36"/>
    <mergeCell ref="A1:R1"/>
    <mergeCell ref="A2:R2"/>
    <mergeCell ref="A3:R3"/>
    <mergeCell ref="A4:R4"/>
    <mergeCell ref="A5:R5"/>
    <mergeCell ref="A6:R6"/>
    <mergeCell ref="G11:J11"/>
    <mergeCell ref="L11:O11"/>
    <mergeCell ref="A7:R7"/>
    <mergeCell ref="A8:R8"/>
    <mergeCell ref="A9:R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00E7A-AF33-4732-8E1A-FED81427C31A}">
  <dimension ref="A1:I19"/>
  <sheetViews>
    <sheetView tabSelected="1" topLeftCell="A3" zoomScale="153" workbookViewId="0">
      <selection activeCell="A16" sqref="A16"/>
    </sheetView>
  </sheetViews>
  <sheetFormatPr defaultRowHeight="14.4" x14ac:dyDescent="0.3"/>
  <cols>
    <col min="1" max="1" width="21.109375" bestFit="1" customWidth="1"/>
    <col min="2" max="2" width="12.77734375" bestFit="1" customWidth="1"/>
    <col min="3" max="4" width="9" bestFit="1" customWidth="1"/>
    <col min="5" max="5" width="12" bestFit="1" customWidth="1"/>
    <col min="6" max="9" width="9" bestFit="1" customWidth="1"/>
  </cols>
  <sheetData>
    <row r="1" spans="1:9" x14ac:dyDescent="0.3">
      <c r="A1" t="s">
        <v>440</v>
      </c>
    </row>
    <row r="2" spans="1:9" ht="15" thickBot="1" x14ac:dyDescent="0.35"/>
    <row r="3" spans="1:9" x14ac:dyDescent="0.3">
      <c r="A3" s="30" t="s">
        <v>441</v>
      </c>
      <c r="B3" s="30"/>
    </row>
    <row r="4" spans="1:9" x14ac:dyDescent="0.3">
      <c r="A4" s="27" t="s">
        <v>442</v>
      </c>
      <c r="B4" s="27">
        <v>4.249766573874459E-2</v>
      </c>
    </row>
    <row r="5" spans="1:9" x14ac:dyDescent="0.3">
      <c r="A5" s="27" t="s">
        <v>443</v>
      </c>
      <c r="B5" s="27">
        <v>1.8060515932420661E-3</v>
      </c>
    </row>
    <row r="6" spans="1:9" x14ac:dyDescent="0.3">
      <c r="A6" s="27" t="s">
        <v>444</v>
      </c>
      <c r="B6" s="27">
        <v>-8.8698195127125644E-3</v>
      </c>
    </row>
    <row r="7" spans="1:9" x14ac:dyDescent="0.3">
      <c r="A7" s="27" t="s">
        <v>445</v>
      </c>
      <c r="B7" s="27">
        <v>1.4731816330148633</v>
      </c>
    </row>
    <row r="8" spans="1:9" ht="15" thickBot="1" x14ac:dyDescent="0.35">
      <c r="A8" s="28" t="s">
        <v>391</v>
      </c>
      <c r="B8" s="28">
        <v>190</v>
      </c>
    </row>
    <row r="10" spans="1:9" ht="15" thickBot="1" x14ac:dyDescent="0.35">
      <c r="A10" t="s">
        <v>446</v>
      </c>
    </row>
    <row r="11" spans="1:9" x14ac:dyDescent="0.3">
      <c r="A11" s="29"/>
      <c r="B11" s="29" t="s">
        <v>393</v>
      </c>
      <c r="C11" s="29" t="s">
        <v>451</v>
      </c>
      <c r="D11" s="29" t="s">
        <v>452</v>
      </c>
      <c r="E11" s="29" t="s">
        <v>453</v>
      </c>
      <c r="F11" s="29" t="s">
        <v>454</v>
      </c>
    </row>
    <row r="12" spans="1:9" x14ac:dyDescent="0.3">
      <c r="A12" s="27" t="s">
        <v>447</v>
      </c>
      <c r="B12" s="27">
        <v>2</v>
      </c>
      <c r="C12" s="27">
        <v>0.73429305013871726</v>
      </c>
      <c r="D12" s="27">
        <v>0.36714652506935863</v>
      </c>
      <c r="E12" s="27">
        <v>0.16917135616546672</v>
      </c>
      <c r="F12" s="27">
        <v>0.84449328179144556</v>
      </c>
    </row>
    <row r="13" spans="1:9" x14ac:dyDescent="0.3">
      <c r="A13" s="27" t="s">
        <v>448</v>
      </c>
      <c r="B13" s="27">
        <v>187</v>
      </c>
      <c r="C13" s="27">
        <v>405.83939116038738</v>
      </c>
      <c r="D13" s="27">
        <v>2.170264123852339</v>
      </c>
      <c r="E13" s="27"/>
      <c r="F13" s="27"/>
    </row>
    <row r="14" spans="1:9" ht="15" thickBot="1" x14ac:dyDescent="0.35">
      <c r="A14" s="28" t="s">
        <v>449</v>
      </c>
      <c r="B14" s="28">
        <v>189</v>
      </c>
      <c r="C14" s="28">
        <v>406.5736842105261</v>
      </c>
      <c r="D14" s="28"/>
      <c r="E14" s="28"/>
      <c r="F14" s="28"/>
    </row>
    <row r="15" spans="1:9" ht="15" thickBot="1" x14ac:dyDescent="0.35"/>
    <row r="16" spans="1:9" x14ac:dyDescent="0.3">
      <c r="A16" s="29"/>
      <c r="B16" s="29" t="s">
        <v>455</v>
      </c>
      <c r="C16" s="29" t="s">
        <v>445</v>
      </c>
      <c r="D16" s="29" t="s">
        <v>394</v>
      </c>
      <c r="E16" s="29" t="s">
        <v>456</v>
      </c>
      <c r="F16" s="29" t="s">
        <v>457</v>
      </c>
      <c r="G16" s="29" t="s">
        <v>458</v>
      </c>
      <c r="H16" s="29" t="s">
        <v>459</v>
      </c>
      <c r="I16" s="29" t="s">
        <v>460</v>
      </c>
    </row>
    <row r="17" spans="1:9" x14ac:dyDescent="0.3">
      <c r="A17" s="27" t="s">
        <v>450</v>
      </c>
      <c r="B17" s="27">
        <v>2.210850048619434</v>
      </c>
      <c r="C17" s="27">
        <v>0.1464477603837441</v>
      </c>
      <c r="D17" s="27">
        <v>15.096509791793588</v>
      </c>
      <c r="E17" s="27">
        <v>3.4095626273822864E-34</v>
      </c>
      <c r="F17" s="27">
        <v>1.9219480069371895</v>
      </c>
      <c r="G17" s="27">
        <v>2.4997520903016786</v>
      </c>
      <c r="H17" s="27">
        <v>1.9219480069371895</v>
      </c>
      <c r="I17" s="27">
        <v>2.4997520903016786</v>
      </c>
    </row>
    <row r="18" spans="1:9" x14ac:dyDescent="0.3">
      <c r="A18" s="27" t="s">
        <v>414</v>
      </c>
      <c r="B18" s="27">
        <v>-5.6149793084733453E-2</v>
      </c>
      <c r="C18" s="27">
        <v>9.6564793569585972E-2</v>
      </c>
      <c r="D18" s="27">
        <v>-0.58147271908442599</v>
      </c>
      <c r="E18" s="27">
        <v>0.56162214404044497</v>
      </c>
      <c r="F18" s="27">
        <v>-0.24664615809418122</v>
      </c>
      <c r="G18" s="27">
        <v>0.13434657192471433</v>
      </c>
      <c r="H18" s="27">
        <v>-0.24664615809418122</v>
      </c>
      <c r="I18" s="27">
        <v>0.13434657192471433</v>
      </c>
    </row>
    <row r="19" spans="1:9" ht="15" thickBot="1" x14ac:dyDescent="0.35">
      <c r="A19" s="28" t="s">
        <v>438</v>
      </c>
      <c r="B19" s="28">
        <v>0</v>
      </c>
      <c r="C19" s="28">
        <v>0</v>
      </c>
      <c r="D19" s="28">
        <v>65535</v>
      </c>
      <c r="E19" s="28" t="e">
        <v>#NUM!</v>
      </c>
      <c r="F19" s="28">
        <v>0</v>
      </c>
      <c r="G19" s="28">
        <v>0</v>
      </c>
      <c r="H19" s="28">
        <v>0</v>
      </c>
      <c r="I19" s="2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1287-5949-49C3-A340-1B6CC9872946}">
  <dimension ref="A1:I25"/>
  <sheetViews>
    <sheetView topLeftCell="A5" zoomScale="120" workbookViewId="0">
      <selection activeCell="D14" sqref="D14"/>
    </sheetView>
  </sheetViews>
  <sheetFormatPr defaultRowHeight="14.4" x14ac:dyDescent="0.3"/>
  <cols>
    <col min="1" max="1" width="21.109375" bestFit="1" customWidth="1"/>
    <col min="2" max="2" width="12.77734375" bestFit="1" customWidth="1"/>
    <col min="3" max="3" width="13.33203125" bestFit="1" customWidth="1"/>
    <col min="4" max="4" width="12.77734375" bestFit="1" customWidth="1"/>
    <col min="5" max="5" width="12.109375" bestFit="1" customWidth="1"/>
    <col min="6" max="6" width="12.88671875" bestFit="1" customWidth="1"/>
    <col min="7" max="7" width="12" bestFit="1" customWidth="1"/>
    <col min="8" max="8" width="12.6640625" bestFit="1" customWidth="1"/>
    <col min="9" max="9" width="12" bestFit="1" customWidth="1"/>
  </cols>
  <sheetData>
    <row r="1" spans="1:9" x14ac:dyDescent="0.3">
      <c r="A1" t="s">
        <v>440</v>
      </c>
    </row>
    <row r="2" spans="1:9" ht="15" thickBot="1" x14ac:dyDescent="0.35"/>
    <row r="3" spans="1:9" x14ac:dyDescent="0.3">
      <c r="A3" s="30" t="s">
        <v>441</v>
      </c>
      <c r="B3" s="30"/>
    </row>
    <row r="4" spans="1:9" x14ac:dyDescent="0.3">
      <c r="A4" s="27" t="s">
        <v>442</v>
      </c>
      <c r="B4" s="27">
        <v>1</v>
      </c>
    </row>
    <row r="5" spans="1:9" x14ac:dyDescent="0.3">
      <c r="A5" s="27" t="s">
        <v>443</v>
      </c>
      <c r="B5" s="27">
        <v>1</v>
      </c>
    </row>
    <row r="6" spans="1:9" x14ac:dyDescent="0.3">
      <c r="A6" s="27" t="s">
        <v>444</v>
      </c>
      <c r="B6" s="27">
        <v>0.99450549450549453</v>
      </c>
    </row>
    <row r="7" spans="1:9" x14ac:dyDescent="0.3">
      <c r="A7" s="27" t="s">
        <v>445</v>
      </c>
      <c r="B7" s="27">
        <v>1.436929778776634E-15</v>
      </c>
    </row>
    <row r="8" spans="1:9" ht="15" thickBot="1" x14ac:dyDescent="0.35">
      <c r="A8" s="28" t="s">
        <v>391</v>
      </c>
      <c r="B8" s="28">
        <v>190</v>
      </c>
    </row>
    <row r="10" spans="1:9" ht="15" thickBot="1" x14ac:dyDescent="0.35">
      <c r="A10" t="s">
        <v>446</v>
      </c>
    </row>
    <row r="11" spans="1:9" x14ac:dyDescent="0.3">
      <c r="A11" s="29"/>
      <c r="B11" s="29" t="s">
        <v>393</v>
      </c>
      <c r="C11" s="29" t="s">
        <v>451</v>
      </c>
      <c r="D11" s="29" t="s">
        <v>452</v>
      </c>
      <c r="E11" s="29" t="s">
        <v>453</v>
      </c>
      <c r="F11" s="29" t="s">
        <v>454</v>
      </c>
    </row>
    <row r="12" spans="1:9" x14ac:dyDescent="0.3">
      <c r="A12" s="27" t="s">
        <v>447</v>
      </c>
      <c r="B12" s="27">
        <v>8</v>
      </c>
      <c r="C12" s="27">
        <v>406.5736842105261</v>
      </c>
      <c r="D12" s="27">
        <v>50.821710526315762</v>
      </c>
      <c r="E12" s="27">
        <v>2.8130026083739068E+31</v>
      </c>
      <c r="F12" s="27">
        <v>0</v>
      </c>
    </row>
    <row r="13" spans="1:9" x14ac:dyDescent="0.3">
      <c r="A13" s="27" t="s">
        <v>448</v>
      </c>
      <c r="B13" s="27">
        <v>182</v>
      </c>
      <c r="C13" s="27">
        <v>3.7578762842258207E-28</v>
      </c>
      <c r="D13" s="27">
        <v>2.0647671891350662E-30</v>
      </c>
      <c r="E13" s="27"/>
      <c r="F13" s="27"/>
    </row>
    <row r="14" spans="1:9" ht="15" thickBot="1" x14ac:dyDescent="0.35">
      <c r="A14" s="28" t="s">
        <v>449</v>
      </c>
      <c r="B14" s="28">
        <v>190</v>
      </c>
      <c r="C14" s="28">
        <v>406.5736842105261</v>
      </c>
      <c r="D14" s="28"/>
      <c r="E14" s="28"/>
      <c r="F14" s="28"/>
    </row>
    <row r="15" spans="1:9" ht="15" thickBot="1" x14ac:dyDescent="0.35"/>
    <row r="16" spans="1:9" x14ac:dyDescent="0.3">
      <c r="A16" s="29"/>
      <c r="B16" s="29" t="s">
        <v>455</v>
      </c>
      <c r="C16" s="29" t="s">
        <v>445</v>
      </c>
      <c r="D16" s="29" t="s">
        <v>394</v>
      </c>
      <c r="E16" s="29" t="s">
        <v>456</v>
      </c>
      <c r="F16" s="29" t="s">
        <v>457</v>
      </c>
      <c r="G16" s="29" t="s">
        <v>458</v>
      </c>
      <c r="H16" s="29" t="s">
        <v>459</v>
      </c>
      <c r="I16" s="29" t="s">
        <v>460</v>
      </c>
    </row>
    <row r="17" spans="1:9" x14ac:dyDescent="0.3">
      <c r="A17" s="27" t="s">
        <v>450</v>
      </c>
      <c r="B17" s="27">
        <v>1.0791513768592704E-15</v>
      </c>
      <c r="C17" s="27">
        <v>3.1360438569884153E-16</v>
      </c>
      <c r="D17" s="27">
        <v>3.4411233581905125</v>
      </c>
      <c r="E17" s="27">
        <v>7.185101875478052E-4</v>
      </c>
      <c r="F17" s="27">
        <v>4.6038355685417984E-16</v>
      </c>
      <c r="G17" s="27">
        <v>1.6979191968643609E-15</v>
      </c>
      <c r="H17" s="27">
        <v>4.6038355685417984E-16</v>
      </c>
      <c r="I17" s="27">
        <v>1.6979191968643609E-15</v>
      </c>
    </row>
    <row r="18" spans="1:9" x14ac:dyDescent="0.3">
      <c r="A18" s="27" t="s">
        <v>438</v>
      </c>
      <c r="B18" s="27">
        <v>2.154595366242412E-16</v>
      </c>
      <c r="C18" s="27">
        <v>2.1286030031066495E-16</v>
      </c>
      <c r="D18" s="27">
        <v>1.0122109961781633</v>
      </c>
      <c r="E18" s="27">
        <v>0.31278095825110003</v>
      </c>
      <c r="F18" s="27">
        <v>-2.0453173261566979E-16</v>
      </c>
      <c r="G18" s="27">
        <v>6.3545080586415221E-16</v>
      </c>
      <c r="H18" s="27">
        <v>-2.0453173261566979E-16</v>
      </c>
      <c r="I18" s="27">
        <v>6.3545080586415221E-16</v>
      </c>
    </row>
    <row r="19" spans="1:9" x14ac:dyDescent="0.3">
      <c r="A19" s="27" t="s">
        <v>414</v>
      </c>
      <c r="B19" s="27">
        <v>0.99999999999999989</v>
      </c>
      <c r="C19" s="27">
        <v>1.2180639065526919E-16</v>
      </c>
      <c r="D19" s="27">
        <v>8209749871253911</v>
      </c>
      <c r="E19" s="27">
        <v>0</v>
      </c>
      <c r="F19" s="27">
        <v>0.99999999999999967</v>
      </c>
      <c r="G19" s="27">
        <v>1.0000000000000002</v>
      </c>
      <c r="H19" s="27">
        <v>0.99999999999999967</v>
      </c>
      <c r="I19" s="27">
        <v>1.0000000000000002</v>
      </c>
    </row>
    <row r="20" spans="1:9" x14ac:dyDescent="0.3">
      <c r="A20" s="27" t="s">
        <v>461</v>
      </c>
      <c r="B20" s="27">
        <v>0.99999999999999922</v>
      </c>
      <c r="C20" s="27">
        <v>7.2469673635900681E-17</v>
      </c>
      <c r="D20" s="27">
        <v>1.3798875444426042E+16</v>
      </c>
      <c r="E20" s="27">
        <v>0</v>
      </c>
      <c r="F20" s="27">
        <v>0.99999999999999911</v>
      </c>
      <c r="G20" s="27">
        <v>0.99999999999999933</v>
      </c>
      <c r="H20" s="27">
        <v>0.99999999999999911</v>
      </c>
      <c r="I20" s="27">
        <v>0.99999999999999933</v>
      </c>
    </row>
    <row r="21" spans="1:9" x14ac:dyDescent="0.3">
      <c r="A21" s="27" t="s">
        <v>462</v>
      </c>
      <c r="B21" s="27">
        <v>2.7102962527438373E-16</v>
      </c>
      <c r="C21" s="27">
        <v>3.3066973966747995E-16</v>
      </c>
      <c r="D21" s="27">
        <v>0.81963842699041634</v>
      </c>
      <c r="E21" s="27">
        <v>0.41349432985512458</v>
      </c>
      <c r="F21" s="27">
        <v>-3.8140957292032826E-16</v>
      </c>
      <c r="G21" s="27">
        <v>9.2346882346909571E-16</v>
      </c>
      <c r="H21" s="27">
        <v>-3.8140957292032826E-16</v>
      </c>
      <c r="I21" s="27">
        <v>9.2346882346909571E-16</v>
      </c>
    </row>
    <row r="22" spans="1:9" x14ac:dyDescent="0.3">
      <c r="A22" s="27" t="s">
        <v>463</v>
      </c>
      <c r="B22" s="27">
        <v>-8.9886542826897314E-17</v>
      </c>
      <c r="C22" s="27">
        <v>3.3066973966747975E-16</v>
      </c>
      <c r="D22" s="27">
        <v>-0.27183177667628999</v>
      </c>
      <c r="E22" s="27">
        <v>0.78605948130684034</v>
      </c>
      <c r="F22" s="27">
        <v>-7.4232574102160894E-16</v>
      </c>
      <c r="G22" s="27">
        <v>5.6255265536781424E-16</v>
      </c>
      <c r="H22" s="27">
        <v>-7.4232574102160894E-16</v>
      </c>
      <c r="I22" s="27">
        <v>5.6255265536781424E-16</v>
      </c>
    </row>
    <row r="23" spans="1:9" x14ac:dyDescent="0.3">
      <c r="A23" s="27" t="s">
        <v>464</v>
      </c>
      <c r="B23" s="27">
        <v>0</v>
      </c>
      <c r="C23" s="27">
        <v>0</v>
      </c>
      <c r="D23" s="27">
        <v>65535</v>
      </c>
      <c r="E23" s="27" t="e">
        <v>#NUM!</v>
      </c>
      <c r="F23" s="27">
        <v>0</v>
      </c>
      <c r="G23" s="27">
        <v>0</v>
      </c>
      <c r="H23" s="27">
        <v>0</v>
      </c>
      <c r="I23" s="27">
        <v>0</v>
      </c>
    </row>
    <row r="24" spans="1:9" x14ac:dyDescent="0.3">
      <c r="A24" s="27" t="s">
        <v>465</v>
      </c>
      <c r="B24" s="27">
        <v>-4.1481583054004965E-18</v>
      </c>
      <c r="C24" s="27">
        <v>3.3591965914342594E-16</v>
      </c>
      <c r="D24" s="27">
        <v>-1.2348661927015643E-2</v>
      </c>
      <c r="E24" s="27" t="e">
        <v>#NUM!</v>
      </c>
      <c r="F24" s="27">
        <v>-6.6694588902539713E-16</v>
      </c>
      <c r="G24" s="27">
        <v>6.5864957241459618E-16</v>
      </c>
      <c r="H24" s="27">
        <v>-6.6694588902539713E-16</v>
      </c>
      <c r="I24" s="27">
        <v>6.5864957241459618E-16</v>
      </c>
    </row>
    <row r="25" spans="1:9" ht="15" thickBot="1" x14ac:dyDescent="0.35">
      <c r="A25" s="28" t="s">
        <v>466</v>
      </c>
      <c r="B25" s="28">
        <v>-2.1636685312655912E-17</v>
      </c>
      <c r="C25" s="28">
        <v>3.301771505540953E-16</v>
      </c>
      <c r="D25" s="28">
        <v>-6.55305349759841E-2</v>
      </c>
      <c r="E25" s="28">
        <v>0.94782352013798954</v>
      </c>
      <c r="F25" s="28">
        <v>-6.7310396377107965E-16</v>
      </c>
      <c r="G25" s="28">
        <v>6.2983059314576776E-16</v>
      </c>
      <c r="H25" s="28">
        <v>-6.7310396377107965E-16</v>
      </c>
      <c r="I25" s="28">
        <v>6.2983059314576776E-16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19ACE-4B99-4C67-9149-7A129E007C0D}">
  <dimension ref="A1:J191"/>
  <sheetViews>
    <sheetView topLeftCell="C1" workbookViewId="0">
      <selection activeCell="J2" sqref="J2:J191"/>
    </sheetView>
  </sheetViews>
  <sheetFormatPr defaultRowHeight="14.4" x14ac:dyDescent="0.3"/>
  <cols>
    <col min="1" max="1" width="17.5546875" bestFit="1" customWidth="1"/>
    <col min="2" max="2" width="21.109375" bestFit="1" customWidth="1"/>
    <col min="3" max="4" width="17.5546875" bestFit="1" customWidth="1"/>
    <col min="5" max="5" width="21.109375" bestFit="1" customWidth="1"/>
    <col min="6" max="8" width="14" bestFit="1" customWidth="1"/>
    <col min="9" max="9" width="14.88671875" bestFit="1" customWidth="1"/>
    <col min="10" max="10" width="14" bestFit="1" customWidth="1"/>
  </cols>
  <sheetData>
    <row r="1" spans="1:10" x14ac:dyDescent="0.3">
      <c r="A1" t="s">
        <v>377</v>
      </c>
      <c r="B1" t="s">
        <v>399</v>
      </c>
      <c r="C1" t="s">
        <v>438</v>
      </c>
      <c r="D1" t="s">
        <v>414</v>
      </c>
      <c r="E1" t="s">
        <v>461</v>
      </c>
      <c r="F1" t="s">
        <v>462</v>
      </c>
      <c r="G1" t="s">
        <v>463</v>
      </c>
      <c r="H1" t="s">
        <v>464</v>
      </c>
      <c r="I1" t="s">
        <v>465</v>
      </c>
      <c r="J1" t="s">
        <v>466</v>
      </c>
    </row>
    <row r="2" spans="1:10" x14ac:dyDescent="0.3">
      <c r="A2" t="s">
        <v>177</v>
      </c>
      <c r="B2">
        <v>1</v>
      </c>
      <c r="C2">
        <v>0</v>
      </c>
      <c r="D2">
        <v>1</v>
      </c>
      <c r="E2">
        <f>B2-D2</f>
        <v>0</v>
      </c>
      <c r="F2">
        <f>IF(TRIM(A2) ="2025/24",1,0)</f>
        <v>1</v>
      </c>
      <c r="G2">
        <f>IF(TRIM(A2) ="2024/23",1,0)</f>
        <v>0</v>
      </c>
      <c r="H2">
        <f>IF(TRIM(A2) ="2023/22",1,0)</f>
        <v>0</v>
      </c>
      <c r="I2">
        <f>IF(TRIM(A2) ="2022/21",1,0)</f>
        <v>0</v>
      </c>
      <c r="J2">
        <f>IF(TRIM(A2) ="2021/20",1,0)</f>
        <v>0</v>
      </c>
    </row>
    <row r="3" spans="1:10" x14ac:dyDescent="0.3">
      <c r="A3" t="s">
        <v>177</v>
      </c>
      <c r="B3">
        <v>2</v>
      </c>
      <c r="C3">
        <v>1</v>
      </c>
      <c r="D3">
        <v>3</v>
      </c>
      <c r="E3">
        <f t="shared" ref="E3:E66" si="0">B3-D3</f>
        <v>-1</v>
      </c>
      <c r="F3">
        <f>IF(TRIM(A3) ="2025/24",1,0)</f>
        <v>1</v>
      </c>
      <c r="G3">
        <f t="shared" ref="G3:G66" si="1">IF(TRIM(A3) ="2024/23",1,0)</f>
        <v>0</v>
      </c>
      <c r="H3">
        <f t="shared" ref="H3:H66" si="2">IF(TRIM(A3) ="2023/22",1,0)</f>
        <v>0</v>
      </c>
      <c r="I3">
        <f t="shared" ref="I3:I66" si="3">IF(TRIM(A3) ="2022/21",1,0)</f>
        <v>0</v>
      </c>
      <c r="J3">
        <f t="shared" ref="J3:J66" si="4">IF(TRIM(A3) ="2021/20",1,0)</f>
        <v>0</v>
      </c>
    </row>
    <row r="4" spans="1:10" x14ac:dyDescent="0.3">
      <c r="A4" t="s">
        <v>177</v>
      </c>
      <c r="B4">
        <v>2</v>
      </c>
      <c r="C4">
        <v>0</v>
      </c>
      <c r="D4">
        <v>2</v>
      </c>
      <c r="E4">
        <f t="shared" si="0"/>
        <v>0</v>
      </c>
      <c r="F4">
        <f>IF(TRIM(A4) ="2025/24",1,0)</f>
        <v>1</v>
      </c>
      <c r="G4">
        <f t="shared" si="1"/>
        <v>0</v>
      </c>
      <c r="H4">
        <f t="shared" si="2"/>
        <v>0</v>
      </c>
      <c r="I4">
        <f t="shared" si="3"/>
        <v>0</v>
      </c>
      <c r="J4">
        <f t="shared" si="4"/>
        <v>0</v>
      </c>
    </row>
    <row r="5" spans="1:10" x14ac:dyDescent="0.3">
      <c r="A5" t="s">
        <v>177</v>
      </c>
      <c r="B5">
        <v>1</v>
      </c>
      <c r="C5">
        <v>1</v>
      </c>
      <c r="D5">
        <v>3</v>
      </c>
      <c r="E5">
        <f t="shared" si="0"/>
        <v>-2</v>
      </c>
      <c r="F5">
        <f>IF(TRIM(A5) ="2025/24",1,0)</f>
        <v>1</v>
      </c>
      <c r="G5">
        <f t="shared" si="1"/>
        <v>0</v>
      </c>
      <c r="H5">
        <f t="shared" si="2"/>
        <v>0</v>
      </c>
      <c r="I5">
        <f t="shared" si="3"/>
        <v>0</v>
      </c>
      <c r="J5">
        <f t="shared" si="4"/>
        <v>0</v>
      </c>
    </row>
    <row r="6" spans="1:10" x14ac:dyDescent="0.3">
      <c r="A6" t="s">
        <v>177</v>
      </c>
      <c r="B6">
        <v>5</v>
      </c>
      <c r="C6">
        <v>0</v>
      </c>
      <c r="D6">
        <v>1</v>
      </c>
      <c r="E6">
        <f t="shared" si="0"/>
        <v>4</v>
      </c>
      <c r="F6">
        <f>IF(TRIM(A6) ="2025/24",1,0)</f>
        <v>1</v>
      </c>
      <c r="G6">
        <f t="shared" si="1"/>
        <v>0</v>
      </c>
      <c r="H6">
        <f t="shared" si="2"/>
        <v>0</v>
      </c>
      <c r="I6">
        <f t="shared" si="3"/>
        <v>0</v>
      </c>
      <c r="J6">
        <f t="shared" si="4"/>
        <v>0</v>
      </c>
    </row>
    <row r="7" spans="1:10" x14ac:dyDescent="0.3">
      <c r="A7" t="s">
        <v>177</v>
      </c>
      <c r="B7">
        <v>1</v>
      </c>
      <c r="C7">
        <v>1</v>
      </c>
      <c r="D7">
        <v>0</v>
      </c>
      <c r="E7">
        <f t="shared" si="0"/>
        <v>1</v>
      </c>
      <c r="F7">
        <f>IF(TRIM(A7) ="2025/24",1,0)</f>
        <v>1</v>
      </c>
      <c r="G7">
        <f t="shared" si="1"/>
        <v>0</v>
      </c>
      <c r="H7">
        <f t="shared" si="2"/>
        <v>0</v>
      </c>
      <c r="I7">
        <f t="shared" si="3"/>
        <v>0</v>
      </c>
      <c r="J7">
        <f t="shared" si="4"/>
        <v>0</v>
      </c>
    </row>
    <row r="8" spans="1:10" x14ac:dyDescent="0.3">
      <c r="A8" t="s">
        <v>177</v>
      </c>
      <c r="B8">
        <v>2</v>
      </c>
      <c r="C8">
        <v>0</v>
      </c>
      <c r="D8">
        <v>1</v>
      </c>
      <c r="E8">
        <f t="shared" si="0"/>
        <v>1</v>
      </c>
      <c r="F8">
        <f>IF(TRIM(A8) ="2025/24",1,0)</f>
        <v>1</v>
      </c>
      <c r="G8">
        <f t="shared" si="1"/>
        <v>0</v>
      </c>
      <c r="H8">
        <f t="shared" si="2"/>
        <v>0</v>
      </c>
      <c r="I8">
        <f t="shared" si="3"/>
        <v>0</v>
      </c>
      <c r="J8">
        <f t="shared" si="4"/>
        <v>0</v>
      </c>
    </row>
    <row r="9" spans="1:10" x14ac:dyDescent="0.3">
      <c r="A9" t="s">
        <v>177</v>
      </c>
      <c r="B9">
        <v>2</v>
      </c>
      <c r="C9">
        <v>1</v>
      </c>
      <c r="D9">
        <v>3</v>
      </c>
      <c r="E9">
        <f t="shared" si="0"/>
        <v>-1</v>
      </c>
      <c r="F9">
        <f>IF(TRIM(A9) ="2025/24",1,0)</f>
        <v>1</v>
      </c>
      <c r="G9">
        <f t="shared" si="1"/>
        <v>0</v>
      </c>
      <c r="H9">
        <f t="shared" si="2"/>
        <v>0</v>
      </c>
      <c r="I9">
        <f t="shared" si="3"/>
        <v>0</v>
      </c>
      <c r="J9">
        <f t="shared" si="4"/>
        <v>0</v>
      </c>
    </row>
    <row r="10" spans="1:10" x14ac:dyDescent="0.3">
      <c r="A10" t="s">
        <v>177</v>
      </c>
      <c r="B10">
        <v>1</v>
      </c>
      <c r="C10">
        <v>0</v>
      </c>
      <c r="D10">
        <v>0</v>
      </c>
      <c r="E10">
        <f t="shared" si="0"/>
        <v>1</v>
      </c>
      <c r="F10">
        <f>IF(TRIM(A10) ="2025/24",1,0)</f>
        <v>1</v>
      </c>
      <c r="G10">
        <f t="shared" si="1"/>
        <v>0</v>
      </c>
      <c r="H10">
        <f t="shared" si="2"/>
        <v>0</v>
      </c>
      <c r="I10">
        <f t="shared" si="3"/>
        <v>0</v>
      </c>
      <c r="J10">
        <f t="shared" si="4"/>
        <v>0</v>
      </c>
    </row>
    <row r="11" spans="1:10" x14ac:dyDescent="0.3">
      <c r="A11" t="s">
        <v>177</v>
      </c>
      <c r="B11">
        <v>3</v>
      </c>
      <c r="C11">
        <v>0</v>
      </c>
      <c r="D11">
        <v>1</v>
      </c>
      <c r="E11">
        <f t="shared" si="0"/>
        <v>2</v>
      </c>
      <c r="F11">
        <f>IF(TRIM(A11) ="2025/24",1,0)</f>
        <v>1</v>
      </c>
      <c r="G11">
        <f t="shared" si="1"/>
        <v>0</v>
      </c>
      <c r="H11">
        <f t="shared" si="2"/>
        <v>0</v>
      </c>
      <c r="I11">
        <f t="shared" si="3"/>
        <v>0</v>
      </c>
      <c r="J11">
        <f t="shared" si="4"/>
        <v>0</v>
      </c>
    </row>
    <row r="12" spans="1:10" x14ac:dyDescent="0.3">
      <c r="A12" t="s">
        <v>177</v>
      </c>
      <c r="B12">
        <v>2</v>
      </c>
      <c r="C12">
        <v>0</v>
      </c>
      <c r="D12">
        <v>0</v>
      </c>
      <c r="E12">
        <f t="shared" si="0"/>
        <v>2</v>
      </c>
      <c r="F12">
        <f>IF(TRIM(A12) ="2025/24",1,0)</f>
        <v>1</v>
      </c>
      <c r="G12">
        <f t="shared" si="1"/>
        <v>0</v>
      </c>
      <c r="H12">
        <f t="shared" si="2"/>
        <v>0</v>
      </c>
      <c r="I12">
        <f t="shared" si="3"/>
        <v>0</v>
      </c>
      <c r="J12">
        <f t="shared" si="4"/>
        <v>0</v>
      </c>
    </row>
    <row r="13" spans="1:10" x14ac:dyDescent="0.3">
      <c r="A13" t="s">
        <v>177</v>
      </c>
      <c r="B13">
        <v>2</v>
      </c>
      <c r="C13">
        <v>1</v>
      </c>
      <c r="D13">
        <v>0</v>
      </c>
      <c r="E13">
        <f t="shared" si="0"/>
        <v>2</v>
      </c>
      <c r="F13">
        <f>IF(TRIM(A13) ="2025/24",1,0)</f>
        <v>1</v>
      </c>
      <c r="G13">
        <f t="shared" si="1"/>
        <v>0</v>
      </c>
      <c r="H13">
        <f t="shared" si="2"/>
        <v>0</v>
      </c>
      <c r="I13">
        <f t="shared" si="3"/>
        <v>0</v>
      </c>
      <c r="J13">
        <f t="shared" si="4"/>
        <v>0</v>
      </c>
    </row>
    <row r="14" spans="1:10" x14ac:dyDescent="0.3">
      <c r="A14" t="s">
        <v>177</v>
      </c>
      <c r="B14">
        <v>2</v>
      </c>
      <c r="C14">
        <v>1</v>
      </c>
      <c r="D14">
        <v>2</v>
      </c>
      <c r="E14">
        <f t="shared" si="0"/>
        <v>0</v>
      </c>
      <c r="F14">
        <f>IF(TRIM(A14) ="2025/24",1,0)</f>
        <v>1</v>
      </c>
      <c r="G14">
        <f t="shared" si="1"/>
        <v>0</v>
      </c>
      <c r="H14">
        <f t="shared" si="2"/>
        <v>0</v>
      </c>
      <c r="I14">
        <f t="shared" si="3"/>
        <v>0</v>
      </c>
      <c r="J14">
        <f t="shared" si="4"/>
        <v>0</v>
      </c>
    </row>
    <row r="15" spans="1:10" x14ac:dyDescent="0.3">
      <c r="A15" t="s">
        <v>177</v>
      </c>
      <c r="B15">
        <v>2</v>
      </c>
      <c r="C15">
        <v>0</v>
      </c>
      <c r="D15">
        <v>1</v>
      </c>
      <c r="E15">
        <f t="shared" si="0"/>
        <v>1</v>
      </c>
      <c r="F15">
        <f>IF(TRIM(A15) ="2025/24",1,0)</f>
        <v>1</v>
      </c>
      <c r="G15">
        <f t="shared" si="1"/>
        <v>0</v>
      </c>
      <c r="H15">
        <f t="shared" si="2"/>
        <v>0</v>
      </c>
      <c r="I15">
        <f t="shared" si="3"/>
        <v>0</v>
      </c>
      <c r="J15">
        <f t="shared" si="4"/>
        <v>0</v>
      </c>
    </row>
    <row r="16" spans="1:10" x14ac:dyDescent="0.3">
      <c r="A16" t="s">
        <v>177</v>
      </c>
      <c r="B16">
        <v>2</v>
      </c>
      <c r="C16">
        <v>1</v>
      </c>
      <c r="D16">
        <v>2</v>
      </c>
      <c r="E16">
        <f t="shared" si="0"/>
        <v>0</v>
      </c>
      <c r="F16">
        <f>IF(TRIM(A16) ="2025/24",1,0)</f>
        <v>1</v>
      </c>
      <c r="G16">
        <f t="shared" si="1"/>
        <v>0</v>
      </c>
      <c r="H16">
        <f t="shared" si="2"/>
        <v>0</v>
      </c>
      <c r="I16">
        <f t="shared" si="3"/>
        <v>0</v>
      </c>
      <c r="J16">
        <f t="shared" si="4"/>
        <v>0</v>
      </c>
    </row>
    <row r="17" spans="1:10" x14ac:dyDescent="0.3">
      <c r="A17" t="s">
        <v>177</v>
      </c>
      <c r="B17">
        <v>2</v>
      </c>
      <c r="C17">
        <v>1</v>
      </c>
      <c r="D17">
        <v>0</v>
      </c>
      <c r="E17">
        <f t="shared" si="0"/>
        <v>2</v>
      </c>
      <c r="F17">
        <f>IF(TRIM(A17) ="2025/24",1,0)</f>
        <v>1</v>
      </c>
      <c r="G17">
        <f t="shared" si="1"/>
        <v>0</v>
      </c>
      <c r="H17">
        <f t="shared" si="2"/>
        <v>0</v>
      </c>
      <c r="I17">
        <f t="shared" si="3"/>
        <v>0</v>
      </c>
      <c r="J17">
        <f t="shared" si="4"/>
        <v>0</v>
      </c>
    </row>
    <row r="18" spans="1:10" x14ac:dyDescent="0.3">
      <c r="A18" t="s">
        <v>177</v>
      </c>
      <c r="B18">
        <v>4</v>
      </c>
      <c r="C18">
        <v>0</v>
      </c>
      <c r="D18">
        <v>1</v>
      </c>
      <c r="E18">
        <f t="shared" si="0"/>
        <v>3</v>
      </c>
      <c r="F18">
        <f>IF(TRIM(A18) ="2025/24",1,0)</f>
        <v>1</v>
      </c>
      <c r="G18">
        <f t="shared" si="1"/>
        <v>0</v>
      </c>
      <c r="H18">
        <f t="shared" si="2"/>
        <v>0</v>
      </c>
      <c r="I18">
        <f t="shared" si="3"/>
        <v>0</v>
      </c>
      <c r="J18">
        <f t="shared" si="4"/>
        <v>0</v>
      </c>
    </row>
    <row r="19" spans="1:10" x14ac:dyDescent="0.3">
      <c r="A19" t="s">
        <v>177</v>
      </c>
      <c r="B19">
        <v>2</v>
      </c>
      <c r="C19">
        <v>1</v>
      </c>
      <c r="D19">
        <v>0</v>
      </c>
      <c r="E19">
        <f t="shared" si="0"/>
        <v>2</v>
      </c>
      <c r="F19">
        <f>IF(TRIM(A19) ="2025/24",1,0)</f>
        <v>1</v>
      </c>
      <c r="G19">
        <f t="shared" si="1"/>
        <v>0</v>
      </c>
      <c r="H19">
        <f t="shared" si="2"/>
        <v>0</v>
      </c>
      <c r="I19">
        <f t="shared" si="3"/>
        <v>0</v>
      </c>
      <c r="J19">
        <f t="shared" si="4"/>
        <v>0</v>
      </c>
    </row>
    <row r="20" spans="1:10" x14ac:dyDescent="0.3">
      <c r="A20" t="s">
        <v>177</v>
      </c>
      <c r="B20">
        <v>1</v>
      </c>
      <c r="C20">
        <v>1</v>
      </c>
      <c r="D20">
        <v>1</v>
      </c>
      <c r="E20">
        <f t="shared" si="0"/>
        <v>0</v>
      </c>
      <c r="F20">
        <f>IF(TRIM(A20) ="2025/24",1,0)</f>
        <v>1</v>
      </c>
      <c r="G20">
        <f t="shared" si="1"/>
        <v>0</v>
      </c>
      <c r="H20">
        <f t="shared" si="2"/>
        <v>0</v>
      </c>
      <c r="I20">
        <f t="shared" si="3"/>
        <v>0</v>
      </c>
      <c r="J20">
        <f t="shared" si="4"/>
        <v>0</v>
      </c>
    </row>
    <row r="21" spans="1:10" x14ac:dyDescent="0.3">
      <c r="A21" t="s">
        <v>177</v>
      </c>
      <c r="B21">
        <v>2</v>
      </c>
      <c r="C21">
        <v>0</v>
      </c>
      <c r="D21">
        <v>2</v>
      </c>
      <c r="E21">
        <f t="shared" si="0"/>
        <v>0</v>
      </c>
      <c r="F21">
        <f>IF(TRIM(A21) ="2025/24",1,0)</f>
        <v>1</v>
      </c>
      <c r="G21">
        <f t="shared" si="1"/>
        <v>0</v>
      </c>
      <c r="H21">
        <f t="shared" si="2"/>
        <v>0</v>
      </c>
      <c r="I21">
        <f t="shared" si="3"/>
        <v>0</v>
      </c>
      <c r="J21">
        <f t="shared" si="4"/>
        <v>0</v>
      </c>
    </row>
    <row r="22" spans="1:10" x14ac:dyDescent="0.3">
      <c r="A22" t="s">
        <v>177</v>
      </c>
      <c r="B22">
        <v>5</v>
      </c>
      <c r="C22">
        <v>1</v>
      </c>
      <c r="D22">
        <v>0</v>
      </c>
      <c r="E22">
        <f t="shared" si="0"/>
        <v>5</v>
      </c>
      <c r="F22">
        <f>IF(TRIM(A22) ="2025/24",1,0)</f>
        <v>1</v>
      </c>
      <c r="G22">
        <f t="shared" si="1"/>
        <v>0</v>
      </c>
      <c r="H22">
        <f t="shared" si="2"/>
        <v>0</v>
      </c>
      <c r="I22">
        <f t="shared" si="3"/>
        <v>0</v>
      </c>
      <c r="J22">
        <f t="shared" si="4"/>
        <v>0</v>
      </c>
    </row>
    <row r="23" spans="1:10" x14ac:dyDescent="0.3">
      <c r="A23" t="s">
        <v>177</v>
      </c>
      <c r="B23">
        <v>3</v>
      </c>
      <c r="C23">
        <v>0</v>
      </c>
      <c r="D23">
        <v>1</v>
      </c>
      <c r="E23">
        <f t="shared" si="0"/>
        <v>2</v>
      </c>
      <c r="F23">
        <f>IF(TRIM(A23) ="2025/24",1,0)</f>
        <v>1</v>
      </c>
      <c r="G23">
        <f t="shared" si="1"/>
        <v>0</v>
      </c>
      <c r="H23">
        <f t="shared" si="2"/>
        <v>0</v>
      </c>
      <c r="I23">
        <f t="shared" si="3"/>
        <v>0</v>
      </c>
      <c r="J23">
        <f t="shared" si="4"/>
        <v>0</v>
      </c>
    </row>
    <row r="24" spans="1:10" x14ac:dyDescent="0.3">
      <c r="A24" t="s">
        <v>177</v>
      </c>
      <c r="B24">
        <v>6</v>
      </c>
      <c r="C24">
        <v>1</v>
      </c>
      <c r="D24">
        <v>3</v>
      </c>
      <c r="E24">
        <f t="shared" si="0"/>
        <v>3</v>
      </c>
      <c r="F24">
        <f>IF(TRIM(A24) ="2025/24",1,0)</f>
        <v>1</v>
      </c>
      <c r="G24">
        <f t="shared" si="1"/>
        <v>0</v>
      </c>
      <c r="H24">
        <f t="shared" si="2"/>
        <v>0</v>
      </c>
      <c r="I24">
        <f t="shared" si="3"/>
        <v>0</v>
      </c>
      <c r="J24">
        <f t="shared" si="4"/>
        <v>0</v>
      </c>
    </row>
    <row r="25" spans="1:10" x14ac:dyDescent="0.3">
      <c r="A25" t="s">
        <v>177</v>
      </c>
      <c r="B25">
        <v>2</v>
      </c>
      <c r="C25">
        <v>0</v>
      </c>
      <c r="D25">
        <v>2</v>
      </c>
      <c r="E25">
        <f t="shared" si="0"/>
        <v>0</v>
      </c>
      <c r="F25">
        <f>IF(TRIM(A25) ="2025/24",1,0)</f>
        <v>1</v>
      </c>
      <c r="G25">
        <f t="shared" si="1"/>
        <v>0</v>
      </c>
      <c r="H25">
        <f t="shared" si="2"/>
        <v>0</v>
      </c>
      <c r="I25">
        <f t="shared" si="3"/>
        <v>0</v>
      </c>
      <c r="J25">
        <f t="shared" si="4"/>
        <v>0</v>
      </c>
    </row>
    <row r="26" spans="1:10" x14ac:dyDescent="0.3">
      <c r="A26" t="s">
        <v>177</v>
      </c>
      <c r="B26">
        <v>3</v>
      </c>
      <c r="C26">
        <v>1</v>
      </c>
      <c r="D26">
        <v>3</v>
      </c>
      <c r="E26">
        <f t="shared" si="0"/>
        <v>0</v>
      </c>
      <c r="F26">
        <f>IF(TRIM(A26) ="2025/24",1,0)</f>
        <v>1</v>
      </c>
      <c r="G26">
        <f t="shared" si="1"/>
        <v>0</v>
      </c>
      <c r="H26">
        <f t="shared" si="2"/>
        <v>0</v>
      </c>
      <c r="I26">
        <f t="shared" si="3"/>
        <v>0</v>
      </c>
      <c r="J26">
        <f t="shared" si="4"/>
        <v>0</v>
      </c>
    </row>
    <row r="27" spans="1:10" x14ac:dyDescent="0.3">
      <c r="A27" t="s">
        <v>177</v>
      </c>
      <c r="B27">
        <v>2</v>
      </c>
      <c r="C27">
        <v>0</v>
      </c>
      <c r="D27">
        <v>0</v>
      </c>
      <c r="E27">
        <f t="shared" si="0"/>
        <v>2</v>
      </c>
      <c r="F27">
        <f>IF(TRIM(A27) ="2025/24",1,0)</f>
        <v>1</v>
      </c>
      <c r="G27">
        <f t="shared" si="1"/>
        <v>0</v>
      </c>
      <c r="H27">
        <f t="shared" si="2"/>
        <v>0</v>
      </c>
      <c r="I27">
        <f t="shared" si="3"/>
        <v>0</v>
      </c>
      <c r="J27">
        <f t="shared" si="4"/>
        <v>0</v>
      </c>
    </row>
    <row r="28" spans="1:10" x14ac:dyDescent="0.3">
      <c r="A28" t="s">
        <v>177</v>
      </c>
      <c r="B28">
        <v>3</v>
      </c>
      <c r="C28">
        <v>1</v>
      </c>
      <c r="D28">
        <v>2</v>
      </c>
      <c r="E28">
        <f t="shared" si="0"/>
        <v>1</v>
      </c>
      <c r="F28">
        <f>IF(TRIM(A28) ="2025/24",1,0)</f>
        <v>1</v>
      </c>
      <c r="G28">
        <f t="shared" si="1"/>
        <v>0</v>
      </c>
      <c r="H28">
        <f t="shared" si="2"/>
        <v>0</v>
      </c>
      <c r="I28">
        <f t="shared" si="3"/>
        <v>0</v>
      </c>
      <c r="J28">
        <f t="shared" si="4"/>
        <v>0</v>
      </c>
    </row>
    <row r="29" spans="1:10" x14ac:dyDescent="0.3">
      <c r="A29" t="s">
        <v>177</v>
      </c>
      <c r="B29">
        <v>2</v>
      </c>
      <c r="C29">
        <v>0</v>
      </c>
      <c r="D29">
        <v>0</v>
      </c>
      <c r="E29">
        <f t="shared" si="0"/>
        <v>2</v>
      </c>
      <c r="F29">
        <f>IF(TRIM(A29) ="2025/24",1,0)</f>
        <v>1</v>
      </c>
      <c r="G29">
        <f t="shared" si="1"/>
        <v>0</v>
      </c>
      <c r="H29">
        <f t="shared" si="2"/>
        <v>0</v>
      </c>
      <c r="I29">
        <f t="shared" si="3"/>
        <v>0</v>
      </c>
      <c r="J29">
        <f t="shared" si="4"/>
        <v>0</v>
      </c>
    </row>
    <row r="30" spans="1:10" x14ac:dyDescent="0.3">
      <c r="A30" t="s">
        <v>177</v>
      </c>
      <c r="B30">
        <v>2</v>
      </c>
      <c r="C30">
        <v>0</v>
      </c>
      <c r="D30">
        <v>1</v>
      </c>
      <c r="E30">
        <f t="shared" si="0"/>
        <v>1</v>
      </c>
      <c r="F30">
        <f>IF(TRIM(A30) ="2025/24",1,0)</f>
        <v>1</v>
      </c>
      <c r="G30">
        <f t="shared" si="1"/>
        <v>0</v>
      </c>
      <c r="H30">
        <f t="shared" si="2"/>
        <v>0</v>
      </c>
      <c r="I30">
        <f t="shared" si="3"/>
        <v>0</v>
      </c>
      <c r="J30">
        <f t="shared" si="4"/>
        <v>0</v>
      </c>
    </row>
    <row r="31" spans="1:10" x14ac:dyDescent="0.3">
      <c r="A31" t="s">
        <v>177</v>
      </c>
      <c r="B31">
        <v>2</v>
      </c>
      <c r="C31">
        <v>1</v>
      </c>
      <c r="D31">
        <v>2</v>
      </c>
      <c r="E31">
        <f t="shared" si="0"/>
        <v>0</v>
      </c>
      <c r="F31">
        <f>IF(TRIM(A31) ="2025/24",1,0)</f>
        <v>1</v>
      </c>
      <c r="G31">
        <f t="shared" si="1"/>
        <v>0</v>
      </c>
      <c r="H31">
        <f t="shared" si="2"/>
        <v>0</v>
      </c>
      <c r="I31">
        <f t="shared" si="3"/>
        <v>0</v>
      </c>
      <c r="J31">
        <f t="shared" si="4"/>
        <v>0</v>
      </c>
    </row>
    <row r="32" spans="1:10" x14ac:dyDescent="0.3">
      <c r="A32" t="s">
        <v>177</v>
      </c>
      <c r="B32">
        <v>2</v>
      </c>
      <c r="C32">
        <v>0</v>
      </c>
      <c r="D32">
        <v>1</v>
      </c>
      <c r="E32">
        <f t="shared" si="0"/>
        <v>1</v>
      </c>
      <c r="F32">
        <f>IF(TRIM(A32) ="2025/24",1,0)</f>
        <v>1</v>
      </c>
      <c r="G32">
        <f t="shared" si="1"/>
        <v>0</v>
      </c>
      <c r="H32">
        <f t="shared" si="2"/>
        <v>0</v>
      </c>
      <c r="I32">
        <f t="shared" si="3"/>
        <v>0</v>
      </c>
      <c r="J32">
        <f t="shared" si="4"/>
        <v>0</v>
      </c>
    </row>
    <row r="33" spans="1:10" x14ac:dyDescent="0.3">
      <c r="A33" t="s">
        <v>177</v>
      </c>
      <c r="B33">
        <v>1</v>
      </c>
      <c r="C33">
        <v>1</v>
      </c>
      <c r="D33">
        <v>0</v>
      </c>
      <c r="E33">
        <f t="shared" si="0"/>
        <v>1</v>
      </c>
      <c r="F33">
        <f>IF(TRIM(A33) ="2025/24",1,0)</f>
        <v>1</v>
      </c>
      <c r="G33">
        <f t="shared" si="1"/>
        <v>0</v>
      </c>
      <c r="H33">
        <f t="shared" si="2"/>
        <v>0</v>
      </c>
      <c r="I33">
        <f t="shared" si="3"/>
        <v>0</v>
      </c>
      <c r="J33">
        <f t="shared" si="4"/>
        <v>0</v>
      </c>
    </row>
    <row r="34" spans="1:10" x14ac:dyDescent="0.3">
      <c r="A34" t="s">
        <v>177</v>
      </c>
      <c r="B34">
        <v>2</v>
      </c>
      <c r="C34">
        <v>1</v>
      </c>
      <c r="D34">
        <v>1</v>
      </c>
      <c r="E34">
        <f t="shared" si="0"/>
        <v>1</v>
      </c>
      <c r="F34">
        <f>IF(TRIM(A34) ="2025/24",1,0)</f>
        <v>1</v>
      </c>
      <c r="G34">
        <f t="shared" si="1"/>
        <v>0</v>
      </c>
      <c r="H34">
        <f t="shared" si="2"/>
        <v>0</v>
      </c>
      <c r="I34">
        <f t="shared" si="3"/>
        <v>0</v>
      </c>
      <c r="J34">
        <f t="shared" si="4"/>
        <v>0</v>
      </c>
    </row>
    <row r="35" spans="1:10" x14ac:dyDescent="0.3">
      <c r="A35" t="s">
        <v>177</v>
      </c>
      <c r="B35">
        <v>3</v>
      </c>
      <c r="C35">
        <v>0</v>
      </c>
      <c r="D35">
        <v>0</v>
      </c>
      <c r="E35">
        <f t="shared" si="0"/>
        <v>3</v>
      </c>
      <c r="F35">
        <f>IF(TRIM(A35) ="2025/24",1,0)</f>
        <v>1</v>
      </c>
      <c r="G35">
        <f t="shared" si="1"/>
        <v>0</v>
      </c>
      <c r="H35">
        <f t="shared" si="2"/>
        <v>0</v>
      </c>
      <c r="I35">
        <f t="shared" si="3"/>
        <v>0</v>
      </c>
      <c r="J35">
        <f t="shared" si="4"/>
        <v>0</v>
      </c>
    </row>
    <row r="36" spans="1:10" x14ac:dyDescent="0.3">
      <c r="A36" t="s">
        <v>177</v>
      </c>
      <c r="B36">
        <v>0</v>
      </c>
      <c r="C36">
        <v>0</v>
      </c>
      <c r="D36">
        <v>1</v>
      </c>
      <c r="E36">
        <f t="shared" si="0"/>
        <v>-1</v>
      </c>
      <c r="F36">
        <f>IF(TRIM(A36) ="2025/24",1,0)</f>
        <v>1</v>
      </c>
      <c r="G36">
        <f t="shared" si="1"/>
        <v>0</v>
      </c>
      <c r="H36">
        <f t="shared" si="2"/>
        <v>0</v>
      </c>
      <c r="I36">
        <f t="shared" si="3"/>
        <v>0</v>
      </c>
      <c r="J36">
        <f t="shared" si="4"/>
        <v>0</v>
      </c>
    </row>
    <row r="37" spans="1:10" x14ac:dyDescent="0.3">
      <c r="A37" t="s">
        <v>177</v>
      </c>
      <c r="B37">
        <v>3</v>
      </c>
      <c r="C37">
        <v>1</v>
      </c>
      <c r="D37">
        <v>0</v>
      </c>
      <c r="E37">
        <f t="shared" si="0"/>
        <v>3</v>
      </c>
      <c r="F37">
        <f>IF(TRIM(A37) ="2025/24",1,0)</f>
        <v>1</v>
      </c>
      <c r="G37">
        <f t="shared" si="1"/>
        <v>0</v>
      </c>
      <c r="H37">
        <f t="shared" si="2"/>
        <v>0</v>
      </c>
      <c r="I37">
        <f t="shared" si="3"/>
        <v>0</v>
      </c>
      <c r="J37">
        <f t="shared" si="4"/>
        <v>0</v>
      </c>
    </row>
    <row r="38" spans="1:10" x14ac:dyDescent="0.3">
      <c r="A38" t="s">
        <v>177</v>
      </c>
      <c r="B38">
        <v>2</v>
      </c>
      <c r="C38">
        <v>0</v>
      </c>
      <c r="D38">
        <v>0</v>
      </c>
      <c r="E38">
        <f t="shared" si="0"/>
        <v>2</v>
      </c>
      <c r="F38">
        <f>IF(TRIM(A38) ="2025/24",1,0)</f>
        <v>1</v>
      </c>
      <c r="G38">
        <f t="shared" si="1"/>
        <v>0</v>
      </c>
      <c r="H38">
        <f t="shared" si="2"/>
        <v>0</v>
      </c>
      <c r="I38">
        <f t="shared" si="3"/>
        <v>0</v>
      </c>
      <c r="J38">
        <f t="shared" si="4"/>
        <v>0</v>
      </c>
    </row>
    <row r="39" spans="1:10" x14ac:dyDescent="0.3">
      <c r="A39" t="s">
        <v>177</v>
      </c>
      <c r="B39">
        <v>2</v>
      </c>
      <c r="C39">
        <v>1</v>
      </c>
      <c r="D39">
        <v>0</v>
      </c>
      <c r="E39">
        <f t="shared" si="0"/>
        <v>2</v>
      </c>
      <c r="F39">
        <f>IF(TRIM(A39) ="2025/24",1,0)</f>
        <v>1</v>
      </c>
      <c r="G39">
        <f t="shared" si="1"/>
        <v>0</v>
      </c>
      <c r="H39">
        <f t="shared" si="2"/>
        <v>0</v>
      </c>
      <c r="I39">
        <f t="shared" si="3"/>
        <v>0</v>
      </c>
      <c r="J39">
        <f t="shared" si="4"/>
        <v>0</v>
      </c>
    </row>
    <row r="40" spans="1:10" x14ac:dyDescent="0.3">
      <c r="A40" t="s">
        <v>372</v>
      </c>
      <c r="B40">
        <v>2</v>
      </c>
      <c r="C40">
        <v>0</v>
      </c>
      <c r="D40">
        <v>0</v>
      </c>
      <c r="E40">
        <f t="shared" si="0"/>
        <v>2</v>
      </c>
      <c r="F40">
        <f>IF(TRIM(A40) ="2025/24",1,0)</f>
        <v>0</v>
      </c>
      <c r="G40">
        <f t="shared" si="1"/>
        <v>1</v>
      </c>
      <c r="H40">
        <f t="shared" si="2"/>
        <v>0</v>
      </c>
      <c r="I40">
        <f t="shared" si="3"/>
        <v>0</v>
      </c>
      <c r="J40">
        <f t="shared" si="4"/>
        <v>0</v>
      </c>
    </row>
    <row r="41" spans="1:10" x14ac:dyDescent="0.3">
      <c r="A41" t="s">
        <v>372</v>
      </c>
      <c r="B41">
        <v>3</v>
      </c>
      <c r="C41">
        <v>1</v>
      </c>
      <c r="D41">
        <v>3</v>
      </c>
      <c r="E41">
        <f t="shared" si="0"/>
        <v>0</v>
      </c>
      <c r="F41">
        <f>IF(TRIM(A41) ="2025/24",1,0)</f>
        <v>0</v>
      </c>
      <c r="G41">
        <f t="shared" si="1"/>
        <v>1</v>
      </c>
      <c r="H41">
        <f t="shared" si="2"/>
        <v>0</v>
      </c>
      <c r="I41">
        <f t="shared" si="3"/>
        <v>0</v>
      </c>
      <c r="J41">
        <f t="shared" si="4"/>
        <v>0</v>
      </c>
    </row>
    <row r="42" spans="1:10" x14ac:dyDescent="0.3">
      <c r="A42" t="s">
        <v>372</v>
      </c>
      <c r="B42">
        <v>4</v>
      </c>
      <c r="C42">
        <v>0</v>
      </c>
      <c r="D42">
        <v>2</v>
      </c>
      <c r="E42">
        <f t="shared" si="0"/>
        <v>2</v>
      </c>
      <c r="F42">
        <f>IF(TRIM(A42) ="2025/24",1,0)</f>
        <v>0</v>
      </c>
      <c r="G42">
        <f t="shared" si="1"/>
        <v>1</v>
      </c>
      <c r="H42">
        <f t="shared" si="2"/>
        <v>0</v>
      </c>
      <c r="I42">
        <f t="shared" si="3"/>
        <v>0</v>
      </c>
      <c r="J42">
        <f t="shared" si="4"/>
        <v>0</v>
      </c>
    </row>
    <row r="43" spans="1:10" x14ac:dyDescent="0.3">
      <c r="A43" t="s">
        <v>372</v>
      </c>
      <c r="B43">
        <v>2</v>
      </c>
      <c r="C43">
        <v>1</v>
      </c>
      <c r="D43">
        <v>2</v>
      </c>
      <c r="E43">
        <f t="shared" si="0"/>
        <v>0</v>
      </c>
      <c r="F43">
        <f>IF(TRIM(A43) ="2025/24",1,0)</f>
        <v>0</v>
      </c>
      <c r="G43">
        <f t="shared" si="1"/>
        <v>1</v>
      </c>
      <c r="H43">
        <f t="shared" si="2"/>
        <v>0</v>
      </c>
      <c r="I43">
        <f t="shared" si="3"/>
        <v>0</v>
      </c>
      <c r="J43">
        <f t="shared" si="4"/>
        <v>0</v>
      </c>
    </row>
    <row r="44" spans="1:10" x14ac:dyDescent="0.3">
      <c r="A44" t="s">
        <v>372</v>
      </c>
      <c r="B44">
        <v>0</v>
      </c>
      <c r="C44">
        <v>1</v>
      </c>
      <c r="D44">
        <v>2</v>
      </c>
      <c r="E44">
        <f t="shared" si="0"/>
        <v>-2</v>
      </c>
      <c r="F44">
        <f>IF(TRIM(A44) ="2025/24",1,0)</f>
        <v>0</v>
      </c>
      <c r="G44">
        <f t="shared" si="1"/>
        <v>1</v>
      </c>
      <c r="H44">
        <f t="shared" si="2"/>
        <v>0</v>
      </c>
      <c r="I44">
        <f t="shared" si="3"/>
        <v>0</v>
      </c>
      <c r="J44">
        <f t="shared" si="4"/>
        <v>0</v>
      </c>
    </row>
    <row r="45" spans="1:10" x14ac:dyDescent="0.3">
      <c r="A45" t="s">
        <v>372</v>
      </c>
      <c r="B45">
        <v>3</v>
      </c>
      <c r="C45">
        <v>1</v>
      </c>
      <c r="D45">
        <v>1</v>
      </c>
      <c r="E45">
        <f t="shared" si="0"/>
        <v>2</v>
      </c>
      <c r="F45">
        <f>IF(TRIM(A45) ="2025/24",1,0)</f>
        <v>0</v>
      </c>
      <c r="G45">
        <f t="shared" si="1"/>
        <v>1</v>
      </c>
      <c r="H45">
        <f t="shared" si="2"/>
        <v>0</v>
      </c>
      <c r="I45">
        <f t="shared" si="3"/>
        <v>0</v>
      </c>
      <c r="J45">
        <f t="shared" si="4"/>
        <v>0</v>
      </c>
    </row>
    <row r="46" spans="1:10" x14ac:dyDescent="0.3">
      <c r="A46" t="s">
        <v>372</v>
      </c>
      <c r="B46">
        <v>0</v>
      </c>
      <c r="C46">
        <v>0</v>
      </c>
      <c r="D46">
        <v>1</v>
      </c>
      <c r="E46">
        <f t="shared" si="0"/>
        <v>-1</v>
      </c>
      <c r="F46">
        <f>IF(TRIM(A46) ="2025/24",1,0)</f>
        <v>0</v>
      </c>
      <c r="G46">
        <f t="shared" si="1"/>
        <v>1</v>
      </c>
      <c r="H46">
        <f t="shared" si="2"/>
        <v>0</v>
      </c>
      <c r="I46">
        <f t="shared" si="3"/>
        <v>0</v>
      </c>
      <c r="J46">
        <f t="shared" si="4"/>
        <v>0</v>
      </c>
    </row>
    <row r="47" spans="1:10" x14ac:dyDescent="0.3">
      <c r="A47" t="s">
        <v>372</v>
      </c>
      <c r="B47">
        <v>2</v>
      </c>
      <c r="C47">
        <v>1</v>
      </c>
      <c r="D47">
        <v>2</v>
      </c>
      <c r="E47">
        <f t="shared" si="0"/>
        <v>0</v>
      </c>
      <c r="F47">
        <f>IF(TRIM(A47) ="2025/24",1,0)</f>
        <v>0</v>
      </c>
      <c r="G47">
        <f t="shared" si="1"/>
        <v>1</v>
      </c>
      <c r="H47">
        <f t="shared" si="2"/>
        <v>0</v>
      </c>
      <c r="I47">
        <f t="shared" si="3"/>
        <v>0</v>
      </c>
      <c r="J47">
        <f t="shared" si="4"/>
        <v>0</v>
      </c>
    </row>
    <row r="48" spans="1:10" x14ac:dyDescent="0.3">
      <c r="A48" t="s">
        <v>372</v>
      </c>
      <c r="B48">
        <v>3</v>
      </c>
      <c r="C48">
        <v>0</v>
      </c>
      <c r="D48">
        <v>1</v>
      </c>
      <c r="E48">
        <f t="shared" si="0"/>
        <v>2</v>
      </c>
      <c r="F48">
        <f>IF(TRIM(A48) ="2025/24",1,0)</f>
        <v>0</v>
      </c>
      <c r="G48">
        <f t="shared" si="1"/>
        <v>1</v>
      </c>
      <c r="H48">
        <f t="shared" si="2"/>
        <v>0</v>
      </c>
      <c r="I48">
        <f t="shared" si="3"/>
        <v>0</v>
      </c>
      <c r="J48">
        <f t="shared" si="4"/>
        <v>0</v>
      </c>
    </row>
    <row r="49" spans="1:10" x14ac:dyDescent="0.3">
      <c r="A49" t="s">
        <v>372</v>
      </c>
      <c r="B49">
        <v>2</v>
      </c>
      <c r="C49">
        <v>0</v>
      </c>
      <c r="D49">
        <v>1</v>
      </c>
      <c r="E49">
        <f t="shared" si="0"/>
        <v>1</v>
      </c>
      <c r="F49">
        <f>IF(TRIM(A49) ="2025/24",1,0)</f>
        <v>0</v>
      </c>
      <c r="G49">
        <f t="shared" si="1"/>
        <v>1</v>
      </c>
      <c r="H49">
        <f t="shared" si="2"/>
        <v>0</v>
      </c>
      <c r="I49">
        <f t="shared" si="3"/>
        <v>0</v>
      </c>
      <c r="J49">
        <f t="shared" si="4"/>
        <v>0</v>
      </c>
    </row>
    <row r="50" spans="1:10" x14ac:dyDescent="0.3">
      <c r="A50" t="s">
        <v>372</v>
      </c>
      <c r="B50">
        <v>1</v>
      </c>
      <c r="C50">
        <v>0</v>
      </c>
      <c r="D50">
        <v>1</v>
      </c>
      <c r="E50">
        <f t="shared" si="0"/>
        <v>0</v>
      </c>
      <c r="F50">
        <f>IF(TRIM(A50) ="2025/24",1,0)</f>
        <v>0</v>
      </c>
      <c r="G50">
        <f t="shared" si="1"/>
        <v>1</v>
      </c>
      <c r="H50">
        <f t="shared" si="2"/>
        <v>0</v>
      </c>
      <c r="I50">
        <f t="shared" si="3"/>
        <v>0</v>
      </c>
      <c r="J50">
        <f t="shared" si="4"/>
        <v>0</v>
      </c>
    </row>
    <row r="51" spans="1:10" x14ac:dyDescent="0.3">
      <c r="A51" t="s">
        <v>372</v>
      </c>
      <c r="B51">
        <v>1</v>
      </c>
      <c r="C51">
        <v>1</v>
      </c>
      <c r="D51">
        <v>0</v>
      </c>
      <c r="E51">
        <f t="shared" si="0"/>
        <v>1</v>
      </c>
      <c r="F51">
        <f>IF(TRIM(A51) ="2025/24",1,0)</f>
        <v>0</v>
      </c>
      <c r="G51">
        <f t="shared" si="1"/>
        <v>1</v>
      </c>
      <c r="H51">
        <f t="shared" si="2"/>
        <v>0</v>
      </c>
      <c r="I51">
        <f t="shared" si="3"/>
        <v>0</v>
      </c>
      <c r="J51">
        <f t="shared" si="4"/>
        <v>0</v>
      </c>
    </row>
    <row r="52" spans="1:10" x14ac:dyDescent="0.3">
      <c r="A52" t="s">
        <v>372</v>
      </c>
      <c r="B52">
        <v>4</v>
      </c>
      <c r="C52">
        <v>0</v>
      </c>
      <c r="D52">
        <v>1</v>
      </c>
      <c r="E52">
        <f t="shared" si="0"/>
        <v>3</v>
      </c>
      <c r="F52">
        <f>IF(TRIM(A52) ="2025/24",1,0)</f>
        <v>0</v>
      </c>
      <c r="G52">
        <f t="shared" si="1"/>
        <v>1</v>
      </c>
      <c r="H52">
        <f t="shared" si="2"/>
        <v>0</v>
      </c>
      <c r="I52">
        <f t="shared" si="3"/>
        <v>0</v>
      </c>
      <c r="J52">
        <f t="shared" si="4"/>
        <v>0</v>
      </c>
    </row>
    <row r="53" spans="1:10" x14ac:dyDescent="0.3">
      <c r="A53" t="s">
        <v>372</v>
      </c>
      <c r="B53">
        <v>4</v>
      </c>
      <c r="C53">
        <v>1</v>
      </c>
      <c r="D53">
        <v>1</v>
      </c>
      <c r="E53">
        <f t="shared" si="0"/>
        <v>3</v>
      </c>
      <c r="F53">
        <f>IF(TRIM(A53) ="2025/24",1,0)</f>
        <v>0</v>
      </c>
      <c r="G53">
        <f t="shared" si="1"/>
        <v>1</v>
      </c>
      <c r="H53">
        <f t="shared" si="2"/>
        <v>0</v>
      </c>
      <c r="I53">
        <f t="shared" si="3"/>
        <v>0</v>
      </c>
      <c r="J53">
        <f t="shared" si="4"/>
        <v>0</v>
      </c>
    </row>
    <row r="54" spans="1:10" x14ac:dyDescent="0.3">
      <c r="A54" t="s">
        <v>372</v>
      </c>
      <c r="B54">
        <v>3</v>
      </c>
      <c r="C54">
        <v>0</v>
      </c>
      <c r="D54">
        <v>1</v>
      </c>
      <c r="E54">
        <f t="shared" si="0"/>
        <v>2</v>
      </c>
      <c r="F54">
        <f>IF(TRIM(A54) ="2025/24",1,0)</f>
        <v>0</v>
      </c>
      <c r="G54">
        <f t="shared" si="1"/>
        <v>1</v>
      </c>
      <c r="H54">
        <f t="shared" si="2"/>
        <v>0</v>
      </c>
      <c r="I54">
        <f t="shared" si="3"/>
        <v>0</v>
      </c>
      <c r="J54">
        <f t="shared" si="4"/>
        <v>0</v>
      </c>
    </row>
    <row r="55" spans="1:10" x14ac:dyDescent="0.3">
      <c r="A55" t="s">
        <v>372</v>
      </c>
      <c r="B55">
        <v>1</v>
      </c>
      <c r="C55">
        <v>1</v>
      </c>
      <c r="D55">
        <v>3</v>
      </c>
      <c r="E55">
        <f t="shared" si="0"/>
        <v>-2</v>
      </c>
      <c r="F55">
        <f>IF(TRIM(A55) ="2025/24",1,0)</f>
        <v>0</v>
      </c>
      <c r="G55">
        <f t="shared" si="1"/>
        <v>1</v>
      </c>
      <c r="H55">
        <f t="shared" si="2"/>
        <v>0</v>
      </c>
      <c r="I55">
        <f t="shared" si="3"/>
        <v>0</v>
      </c>
      <c r="J55">
        <f t="shared" si="4"/>
        <v>0</v>
      </c>
    </row>
    <row r="56" spans="1:10" x14ac:dyDescent="0.3">
      <c r="A56" t="s">
        <v>372</v>
      </c>
      <c r="B56">
        <v>4</v>
      </c>
      <c r="C56">
        <v>0</v>
      </c>
      <c r="D56">
        <v>1</v>
      </c>
      <c r="E56">
        <f t="shared" si="0"/>
        <v>3</v>
      </c>
      <c r="F56">
        <f>IF(TRIM(A56) ="2025/24",1,0)</f>
        <v>0</v>
      </c>
      <c r="G56">
        <f t="shared" si="1"/>
        <v>1</v>
      </c>
      <c r="H56">
        <f t="shared" si="2"/>
        <v>0</v>
      </c>
      <c r="I56">
        <f t="shared" si="3"/>
        <v>0</v>
      </c>
      <c r="J56">
        <f t="shared" si="4"/>
        <v>0</v>
      </c>
    </row>
    <row r="57" spans="1:10" x14ac:dyDescent="0.3">
      <c r="A57" t="s">
        <v>372</v>
      </c>
      <c r="B57">
        <v>4</v>
      </c>
      <c r="C57">
        <v>1</v>
      </c>
      <c r="D57">
        <v>0</v>
      </c>
      <c r="E57">
        <f t="shared" si="0"/>
        <v>4</v>
      </c>
      <c r="F57">
        <f>IF(TRIM(A57) ="2025/24",1,0)</f>
        <v>0</v>
      </c>
      <c r="G57">
        <f t="shared" si="1"/>
        <v>1</v>
      </c>
      <c r="H57">
        <f t="shared" si="2"/>
        <v>0</v>
      </c>
      <c r="I57">
        <f t="shared" si="3"/>
        <v>0</v>
      </c>
      <c r="J57">
        <f t="shared" si="4"/>
        <v>0</v>
      </c>
    </row>
    <row r="58" spans="1:10" x14ac:dyDescent="0.3">
      <c r="A58" t="s">
        <v>372</v>
      </c>
      <c r="B58">
        <v>4</v>
      </c>
      <c r="C58">
        <v>0</v>
      </c>
      <c r="D58">
        <v>2</v>
      </c>
      <c r="E58">
        <f t="shared" si="0"/>
        <v>2</v>
      </c>
      <c r="F58">
        <f>IF(TRIM(A58) ="2025/24",1,0)</f>
        <v>0</v>
      </c>
      <c r="G58">
        <f t="shared" si="1"/>
        <v>1</v>
      </c>
      <c r="H58">
        <f t="shared" si="2"/>
        <v>0</v>
      </c>
      <c r="I58">
        <f t="shared" si="3"/>
        <v>0</v>
      </c>
      <c r="J58">
        <f t="shared" si="4"/>
        <v>0</v>
      </c>
    </row>
    <row r="59" spans="1:10" x14ac:dyDescent="0.3">
      <c r="A59" t="s">
        <v>372</v>
      </c>
      <c r="B59">
        <v>2</v>
      </c>
      <c r="C59">
        <v>1</v>
      </c>
      <c r="D59">
        <v>0</v>
      </c>
      <c r="E59">
        <f t="shared" si="0"/>
        <v>2</v>
      </c>
      <c r="F59">
        <f>IF(TRIM(A59) ="2025/24",1,0)</f>
        <v>0</v>
      </c>
      <c r="G59">
        <f t="shared" si="1"/>
        <v>1</v>
      </c>
      <c r="H59">
        <f t="shared" si="2"/>
        <v>0</v>
      </c>
      <c r="I59">
        <f t="shared" si="3"/>
        <v>0</v>
      </c>
      <c r="J59">
        <f t="shared" si="4"/>
        <v>0</v>
      </c>
    </row>
    <row r="60" spans="1:10" x14ac:dyDescent="0.3">
      <c r="A60" t="s">
        <v>372</v>
      </c>
      <c r="B60">
        <v>1</v>
      </c>
      <c r="C60">
        <v>0</v>
      </c>
      <c r="D60">
        <v>1</v>
      </c>
      <c r="E60">
        <f t="shared" si="0"/>
        <v>0</v>
      </c>
      <c r="F60">
        <f>IF(TRIM(A60) ="2025/24",1,0)</f>
        <v>0</v>
      </c>
      <c r="G60">
        <f t="shared" si="1"/>
        <v>1</v>
      </c>
      <c r="H60">
        <f t="shared" si="2"/>
        <v>0</v>
      </c>
      <c r="I60">
        <f t="shared" si="3"/>
        <v>0</v>
      </c>
      <c r="J60">
        <f t="shared" si="4"/>
        <v>0</v>
      </c>
    </row>
    <row r="61" spans="1:10" x14ac:dyDescent="0.3">
      <c r="A61" t="s">
        <v>372</v>
      </c>
      <c r="B61">
        <v>0</v>
      </c>
      <c r="C61">
        <v>0</v>
      </c>
      <c r="D61">
        <v>0</v>
      </c>
      <c r="E61">
        <f t="shared" si="0"/>
        <v>0</v>
      </c>
      <c r="F61">
        <f>IF(TRIM(A61) ="2025/24",1,0)</f>
        <v>0</v>
      </c>
      <c r="G61">
        <f t="shared" si="1"/>
        <v>1</v>
      </c>
      <c r="H61">
        <f t="shared" si="2"/>
        <v>0</v>
      </c>
      <c r="I61">
        <f t="shared" si="3"/>
        <v>0</v>
      </c>
      <c r="J61">
        <f t="shared" si="4"/>
        <v>0</v>
      </c>
    </row>
    <row r="62" spans="1:10" x14ac:dyDescent="0.3">
      <c r="A62" t="s">
        <v>372</v>
      </c>
      <c r="B62">
        <v>2</v>
      </c>
      <c r="C62">
        <v>1</v>
      </c>
      <c r="D62">
        <v>1</v>
      </c>
      <c r="E62">
        <f t="shared" si="0"/>
        <v>1</v>
      </c>
      <c r="F62">
        <f>IF(TRIM(A62) ="2025/24",1,0)</f>
        <v>0</v>
      </c>
      <c r="G62">
        <f t="shared" si="1"/>
        <v>1</v>
      </c>
      <c r="H62">
        <f t="shared" si="2"/>
        <v>0</v>
      </c>
      <c r="I62">
        <f t="shared" si="3"/>
        <v>0</v>
      </c>
      <c r="J62">
        <f t="shared" si="4"/>
        <v>0</v>
      </c>
    </row>
    <row r="63" spans="1:10" x14ac:dyDescent="0.3">
      <c r="A63" t="s">
        <v>372</v>
      </c>
      <c r="B63">
        <v>2</v>
      </c>
      <c r="C63">
        <v>1</v>
      </c>
      <c r="D63">
        <v>0</v>
      </c>
      <c r="E63">
        <f t="shared" si="0"/>
        <v>2</v>
      </c>
      <c r="F63">
        <f>IF(TRIM(A63) ="2025/24",1,0)</f>
        <v>0</v>
      </c>
      <c r="G63">
        <f t="shared" si="1"/>
        <v>1</v>
      </c>
      <c r="H63">
        <f t="shared" si="2"/>
        <v>0</v>
      </c>
      <c r="I63">
        <f t="shared" si="3"/>
        <v>0</v>
      </c>
      <c r="J63">
        <f t="shared" si="4"/>
        <v>0</v>
      </c>
    </row>
    <row r="64" spans="1:10" x14ac:dyDescent="0.3">
      <c r="A64" t="s">
        <v>372</v>
      </c>
      <c r="B64">
        <v>4</v>
      </c>
      <c r="C64">
        <v>0</v>
      </c>
      <c r="D64">
        <v>3</v>
      </c>
      <c r="E64">
        <f t="shared" si="0"/>
        <v>1</v>
      </c>
      <c r="F64">
        <f>IF(TRIM(A64) ="2025/24",1,0)</f>
        <v>0</v>
      </c>
      <c r="G64">
        <f t="shared" si="1"/>
        <v>1</v>
      </c>
      <c r="H64">
        <f t="shared" si="2"/>
        <v>0</v>
      </c>
      <c r="I64">
        <f t="shared" si="3"/>
        <v>0</v>
      </c>
      <c r="J64">
        <f t="shared" si="4"/>
        <v>0</v>
      </c>
    </row>
    <row r="65" spans="1:10" x14ac:dyDescent="0.3">
      <c r="A65" t="s">
        <v>372</v>
      </c>
      <c r="B65">
        <v>1</v>
      </c>
      <c r="C65">
        <v>1</v>
      </c>
      <c r="D65">
        <v>1</v>
      </c>
      <c r="E65">
        <f t="shared" si="0"/>
        <v>0</v>
      </c>
      <c r="F65">
        <f>IF(TRIM(A65) ="2025/24",1,0)</f>
        <v>0</v>
      </c>
      <c r="G65">
        <f t="shared" si="1"/>
        <v>1</v>
      </c>
      <c r="H65">
        <f t="shared" si="2"/>
        <v>0</v>
      </c>
      <c r="I65">
        <f t="shared" si="3"/>
        <v>0</v>
      </c>
      <c r="J65">
        <f t="shared" si="4"/>
        <v>0</v>
      </c>
    </row>
    <row r="66" spans="1:10" x14ac:dyDescent="0.3">
      <c r="A66" t="s">
        <v>372</v>
      </c>
      <c r="B66">
        <v>3</v>
      </c>
      <c r="C66">
        <v>0</v>
      </c>
      <c r="D66">
        <v>0</v>
      </c>
      <c r="E66">
        <f t="shared" si="0"/>
        <v>3</v>
      </c>
      <c r="F66">
        <f>IF(TRIM(A66) ="2025/24",1,0)</f>
        <v>0</v>
      </c>
      <c r="G66">
        <f t="shared" si="1"/>
        <v>1</v>
      </c>
      <c r="H66">
        <f t="shared" si="2"/>
        <v>0</v>
      </c>
      <c r="I66">
        <f t="shared" si="3"/>
        <v>0</v>
      </c>
      <c r="J66">
        <f t="shared" si="4"/>
        <v>0</v>
      </c>
    </row>
    <row r="67" spans="1:10" x14ac:dyDescent="0.3">
      <c r="A67" t="s">
        <v>372</v>
      </c>
      <c r="B67">
        <v>1</v>
      </c>
      <c r="C67">
        <v>1</v>
      </c>
      <c r="D67">
        <v>1</v>
      </c>
      <c r="E67">
        <f t="shared" ref="E67:E130" si="5">B67-D67</f>
        <v>0</v>
      </c>
      <c r="F67">
        <f>IF(TRIM(A67) ="2025/24",1,0)</f>
        <v>0</v>
      </c>
      <c r="G67">
        <f t="shared" ref="G67:G130" si="6">IF(TRIM(A67) ="2024/23",1,0)</f>
        <v>1</v>
      </c>
      <c r="H67">
        <f t="shared" ref="H67:H130" si="7">IF(TRIM(A67) ="2023/22",1,0)</f>
        <v>0</v>
      </c>
      <c r="I67">
        <f t="shared" ref="I67:I130" si="8">IF(TRIM(A67) ="2022/21",1,0)</f>
        <v>0</v>
      </c>
      <c r="J67">
        <f t="shared" ref="J67:J130" si="9">IF(TRIM(A67) ="2021/20",1,0)</f>
        <v>0</v>
      </c>
    </row>
    <row r="68" spans="1:10" x14ac:dyDescent="0.3">
      <c r="A68" t="s">
        <v>372</v>
      </c>
      <c r="B68">
        <v>3</v>
      </c>
      <c r="C68">
        <v>0</v>
      </c>
      <c r="D68">
        <v>0</v>
      </c>
      <c r="E68">
        <f t="shared" si="5"/>
        <v>3</v>
      </c>
      <c r="F68">
        <f>IF(TRIM(A68) ="2025/24",1,0)</f>
        <v>0</v>
      </c>
      <c r="G68">
        <f t="shared" si="6"/>
        <v>1</v>
      </c>
      <c r="H68">
        <f t="shared" si="7"/>
        <v>0</v>
      </c>
      <c r="I68">
        <f t="shared" si="8"/>
        <v>0</v>
      </c>
      <c r="J68">
        <f t="shared" si="9"/>
        <v>0</v>
      </c>
    </row>
    <row r="69" spans="1:10" x14ac:dyDescent="0.3">
      <c r="A69" t="s">
        <v>372</v>
      </c>
      <c r="B69">
        <v>2</v>
      </c>
      <c r="C69">
        <v>0</v>
      </c>
      <c r="D69">
        <v>0</v>
      </c>
      <c r="E69">
        <f t="shared" si="5"/>
        <v>2</v>
      </c>
      <c r="F69">
        <f>IF(TRIM(A69) ="2025/24",1,0)</f>
        <v>0</v>
      </c>
      <c r="G69">
        <f t="shared" si="6"/>
        <v>1</v>
      </c>
      <c r="H69">
        <f t="shared" si="7"/>
        <v>0</v>
      </c>
      <c r="I69">
        <f t="shared" si="8"/>
        <v>0</v>
      </c>
      <c r="J69">
        <f t="shared" si="9"/>
        <v>0</v>
      </c>
    </row>
    <row r="70" spans="1:10" x14ac:dyDescent="0.3">
      <c r="A70" t="s">
        <v>372</v>
      </c>
      <c r="B70">
        <v>2</v>
      </c>
      <c r="C70">
        <v>1</v>
      </c>
      <c r="D70">
        <v>2</v>
      </c>
      <c r="E70">
        <f t="shared" si="5"/>
        <v>0</v>
      </c>
      <c r="F70">
        <f>IF(TRIM(A70) ="2025/24",1,0)</f>
        <v>0</v>
      </c>
      <c r="G70">
        <f t="shared" si="6"/>
        <v>1</v>
      </c>
      <c r="H70">
        <f t="shared" si="7"/>
        <v>0</v>
      </c>
      <c r="I70">
        <f t="shared" si="8"/>
        <v>0</v>
      </c>
      <c r="J70">
        <f t="shared" si="9"/>
        <v>0</v>
      </c>
    </row>
    <row r="71" spans="1:10" x14ac:dyDescent="0.3">
      <c r="A71" t="s">
        <v>372</v>
      </c>
      <c r="B71">
        <v>1</v>
      </c>
      <c r="C71">
        <v>1</v>
      </c>
      <c r="D71">
        <v>2</v>
      </c>
      <c r="E71">
        <f t="shared" si="5"/>
        <v>-1</v>
      </c>
      <c r="F71">
        <f>IF(TRIM(A71) ="2025/24",1,0)</f>
        <v>0</v>
      </c>
      <c r="G71">
        <f t="shared" si="6"/>
        <v>1</v>
      </c>
      <c r="H71">
        <f t="shared" si="7"/>
        <v>0</v>
      </c>
      <c r="I71">
        <f t="shared" si="8"/>
        <v>0</v>
      </c>
      <c r="J71">
        <f t="shared" si="9"/>
        <v>0</v>
      </c>
    </row>
    <row r="72" spans="1:10" x14ac:dyDescent="0.3">
      <c r="A72" t="s">
        <v>372</v>
      </c>
      <c r="B72">
        <v>3</v>
      </c>
      <c r="C72">
        <v>0</v>
      </c>
      <c r="D72">
        <v>1</v>
      </c>
      <c r="E72">
        <f t="shared" si="5"/>
        <v>2</v>
      </c>
      <c r="F72">
        <f>IF(TRIM(A72) ="2025/24",1,0)</f>
        <v>0</v>
      </c>
      <c r="G72">
        <f t="shared" si="6"/>
        <v>1</v>
      </c>
      <c r="H72">
        <f t="shared" si="7"/>
        <v>0</v>
      </c>
      <c r="I72">
        <f t="shared" si="8"/>
        <v>0</v>
      </c>
      <c r="J72">
        <f t="shared" si="9"/>
        <v>0</v>
      </c>
    </row>
    <row r="73" spans="1:10" x14ac:dyDescent="0.3">
      <c r="A73" t="s">
        <v>372</v>
      </c>
      <c r="B73">
        <v>3</v>
      </c>
      <c r="C73">
        <v>1</v>
      </c>
      <c r="D73">
        <v>1</v>
      </c>
      <c r="E73">
        <f t="shared" si="5"/>
        <v>2</v>
      </c>
      <c r="F73">
        <f>IF(TRIM(A73) ="2025/24",1,0)</f>
        <v>0</v>
      </c>
      <c r="G73">
        <f t="shared" si="6"/>
        <v>1</v>
      </c>
      <c r="H73">
        <f t="shared" si="7"/>
        <v>0</v>
      </c>
      <c r="I73">
        <f t="shared" si="8"/>
        <v>0</v>
      </c>
      <c r="J73">
        <f t="shared" si="9"/>
        <v>0</v>
      </c>
    </row>
    <row r="74" spans="1:10" x14ac:dyDescent="0.3">
      <c r="A74" t="s">
        <v>372</v>
      </c>
      <c r="B74">
        <v>3</v>
      </c>
      <c r="C74">
        <v>0</v>
      </c>
      <c r="D74">
        <v>0</v>
      </c>
      <c r="E74">
        <f t="shared" si="5"/>
        <v>3</v>
      </c>
      <c r="F74">
        <f>IF(TRIM(A74) ="2025/24",1,0)</f>
        <v>0</v>
      </c>
      <c r="G74">
        <f t="shared" si="6"/>
        <v>1</v>
      </c>
      <c r="H74">
        <f t="shared" si="7"/>
        <v>0</v>
      </c>
      <c r="I74">
        <f t="shared" si="8"/>
        <v>0</v>
      </c>
      <c r="J74">
        <f t="shared" si="9"/>
        <v>0</v>
      </c>
    </row>
    <row r="75" spans="1:10" x14ac:dyDescent="0.3">
      <c r="A75" t="s">
        <v>372</v>
      </c>
      <c r="B75">
        <v>2</v>
      </c>
      <c r="C75">
        <v>1</v>
      </c>
      <c r="D75">
        <v>1</v>
      </c>
      <c r="E75">
        <f t="shared" si="5"/>
        <v>1</v>
      </c>
      <c r="F75">
        <f>IF(TRIM(A75) ="2025/24",1,0)</f>
        <v>0</v>
      </c>
      <c r="G75">
        <f t="shared" si="6"/>
        <v>1</v>
      </c>
      <c r="H75">
        <f t="shared" si="7"/>
        <v>0</v>
      </c>
      <c r="I75">
        <f t="shared" si="8"/>
        <v>0</v>
      </c>
      <c r="J75">
        <f t="shared" si="9"/>
        <v>0</v>
      </c>
    </row>
    <row r="76" spans="1:10" x14ac:dyDescent="0.3">
      <c r="A76" t="s">
        <v>372</v>
      </c>
      <c r="B76">
        <v>3</v>
      </c>
      <c r="C76">
        <v>0</v>
      </c>
      <c r="D76">
        <v>1</v>
      </c>
      <c r="E76">
        <f t="shared" si="5"/>
        <v>2</v>
      </c>
      <c r="F76">
        <f>IF(TRIM(A76) ="2025/24",1,0)</f>
        <v>0</v>
      </c>
      <c r="G76">
        <f t="shared" si="6"/>
        <v>1</v>
      </c>
      <c r="H76">
        <f t="shared" si="7"/>
        <v>0</v>
      </c>
      <c r="I76">
        <f t="shared" si="8"/>
        <v>0</v>
      </c>
      <c r="J76">
        <f t="shared" si="9"/>
        <v>0</v>
      </c>
    </row>
    <row r="77" spans="1:10" x14ac:dyDescent="0.3">
      <c r="A77" t="s">
        <v>372</v>
      </c>
      <c r="B77">
        <v>1</v>
      </c>
      <c r="C77">
        <v>1</v>
      </c>
      <c r="D77">
        <v>1</v>
      </c>
      <c r="E77">
        <f t="shared" si="5"/>
        <v>0</v>
      </c>
      <c r="F77">
        <f>IF(TRIM(A77) ="2025/24",1,0)</f>
        <v>0</v>
      </c>
      <c r="G77">
        <f t="shared" si="6"/>
        <v>1</v>
      </c>
      <c r="H77">
        <f t="shared" si="7"/>
        <v>0</v>
      </c>
      <c r="I77">
        <f t="shared" si="8"/>
        <v>0</v>
      </c>
      <c r="J77">
        <f t="shared" si="9"/>
        <v>0</v>
      </c>
    </row>
    <row r="78" spans="1:10" x14ac:dyDescent="0.3">
      <c r="A78" t="s">
        <v>373</v>
      </c>
      <c r="B78">
        <v>4</v>
      </c>
      <c r="C78">
        <v>1</v>
      </c>
      <c r="D78">
        <v>4</v>
      </c>
      <c r="E78">
        <f t="shared" si="5"/>
        <v>0</v>
      </c>
      <c r="F78">
        <f>IF(TRIM(A78) ="2025/24",1,0)</f>
        <v>0</v>
      </c>
      <c r="G78">
        <f t="shared" si="6"/>
        <v>0</v>
      </c>
      <c r="H78">
        <f t="shared" si="7"/>
        <v>1</v>
      </c>
      <c r="I78">
        <f t="shared" si="8"/>
        <v>0</v>
      </c>
      <c r="J78">
        <f t="shared" si="9"/>
        <v>0</v>
      </c>
    </row>
    <row r="79" spans="1:10" x14ac:dyDescent="0.3">
      <c r="A79" t="s">
        <v>373</v>
      </c>
      <c r="B79">
        <v>1</v>
      </c>
      <c r="C79">
        <v>0</v>
      </c>
      <c r="D79">
        <v>1</v>
      </c>
      <c r="E79">
        <f t="shared" si="5"/>
        <v>0</v>
      </c>
      <c r="F79">
        <f>IF(TRIM(A79) ="2025/24",1,0)</f>
        <v>0</v>
      </c>
      <c r="G79">
        <f t="shared" si="6"/>
        <v>0</v>
      </c>
      <c r="H79">
        <f t="shared" si="7"/>
        <v>1</v>
      </c>
      <c r="I79">
        <f t="shared" si="8"/>
        <v>0</v>
      </c>
      <c r="J79">
        <f t="shared" si="9"/>
        <v>0</v>
      </c>
    </row>
    <row r="80" spans="1:10" x14ac:dyDescent="0.3">
      <c r="A80" t="s">
        <v>373</v>
      </c>
      <c r="B80">
        <v>3</v>
      </c>
      <c r="C80">
        <v>1</v>
      </c>
      <c r="D80">
        <v>0</v>
      </c>
      <c r="E80">
        <f t="shared" si="5"/>
        <v>3</v>
      </c>
      <c r="F80">
        <f>IF(TRIM(A80) ="2025/24",1,0)</f>
        <v>0</v>
      </c>
      <c r="G80">
        <f t="shared" si="6"/>
        <v>0</v>
      </c>
      <c r="H80">
        <f t="shared" si="7"/>
        <v>1</v>
      </c>
      <c r="I80">
        <f t="shared" si="8"/>
        <v>0</v>
      </c>
      <c r="J80">
        <f t="shared" si="9"/>
        <v>0</v>
      </c>
    </row>
    <row r="81" spans="1:10" x14ac:dyDescent="0.3">
      <c r="A81" t="s">
        <v>373</v>
      </c>
      <c r="B81">
        <v>1</v>
      </c>
      <c r="C81">
        <v>0</v>
      </c>
      <c r="D81">
        <v>0</v>
      </c>
      <c r="E81">
        <f t="shared" si="5"/>
        <v>1</v>
      </c>
      <c r="F81">
        <f>IF(TRIM(A81) ="2025/24",1,0)</f>
        <v>0</v>
      </c>
      <c r="G81">
        <f t="shared" si="6"/>
        <v>0</v>
      </c>
      <c r="H81">
        <f t="shared" si="7"/>
        <v>1</v>
      </c>
      <c r="I81">
        <f t="shared" si="8"/>
        <v>0</v>
      </c>
      <c r="J81">
        <f t="shared" si="9"/>
        <v>0</v>
      </c>
    </row>
    <row r="82" spans="1:10" x14ac:dyDescent="0.3">
      <c r="A82" t="s">
        <v>373</v>
      </c>
      <c r="B82">
        <v>1</v>
      </c>
      <c r="C82">
        <v>0</v>
      </c>
      <c r="D82">
        <v>0</v>
      </c>
      <c r="E82">
        <f t="shared" si="5"/>
        <v>1</v>
      </c>
      <c r="F82">
        <f>IF(TRIM(A82) ="2025/24",1,0)</f>
        <v>0</v>
      </c>
      <c r="G82">
        <f t="shared" si="6"/>
        <v>0</v>
      </c>
      <c r="H82">
        <f t="shared" si="7"/>
        <v>1</v>
      </c>
      <c r="I82">
        <f t="shared" si="8"/>
        <v>0</v>
      </c>
      <c r="J82">
        <f t="shared" si="9"/>
        <v>0</v>
      </c>
    </row>
    <row r="83" spans="1:10" x14ac:dyDescent="0.3">
      <c r="A83" t="s">
        <v>373</v>
      </c>
      <c r="B83">
        <v>4</v>
      </c>
      <c r="C83">
        <v>0</v>
      </c>
      <c r="D83">
        <v>3</v>
      </c>
      <c r="E83">
        <f t="shared" si="5"/>
        <v>1</v>
      </c>
      <c r="F83">
        <f>IF(TRIM(A83) ="2025/24",1,0)</f>
        <v>0</v>
      </c>
      <c r="G83">
        <f t="shared" si="6"/>
        <v>0</v>
      </c>
      <c r="H83">
        <f t="shared" si="7"/>
        <v>1</v>
      </c>
      <c r="I83">
        <f t="shared" si="8"/>
        <v>0</v>
      </c>
      <c r="J83">
        <f t="shared" si="9"/>
        <v>0</v>
      </c>
    </row>
    <row r="84" spans="1:10" x14ac:dyDescent="0.3">
      <c r="A84" t="s">
        <v>373</v>
      </c>
      <c r="B84">
        <v>2</v>
      </c>
      <c r="C84">
        <v>1</v>
      </c>
      <c r="D84">
        <v>1</v>
      </c>
      <c r="E84">
        <f t="shared" si="5"/>
        <v>1</v>
      </c>
      <c r="F84">
        <f>IF(TRIM(A84) ="2025/24",1,0)</f>
        <v>0</v>
      </c>
      <c r="G84">
        <f t="shared" si="6"/>
        <v>0</v>
      </c>
      <c r="H84">
        <f t="shared" si="7"/>
        <v>1</v>
      </c>
      <c r="I84">
        <f t="shared" si="8"/>
        <v>0</v>
      </c>
      <c r="J84">
        <f t="shared" si="9"/>
        <v>0</v>
      </c>
    </row>
    <row r="85" spans="1:10" x14ac:dyDescent="0.3">
      <c r="A85" t="s">
        <v>373</v>
      </c>
      <c r="B85">
        <v>3</v>
      </c>
      <c r="C85">
        <v>0</v>
      </c>
      <c r="D85">
        <v>2</v>
      </c>
      <c r="E85">
        <f t="shared" si="5"/>
        <v>1</v>
      </c>
      <c r="F85">
        <f>IF(TRIM(A85) ="2025/24",1,0)</f>
        <v>0</v>
      </c>
      <c r="G85">
        <f t="shared" si="6"/>
        <v>0</v>
      </c>
      <c r="H85">
        <f t="shared" si="7"/>
        <v>1</v>
      </c>
      <c r="I85">
        <f t="shared" si="8"/>
        <v>0</v>
      </c>
      <c r="J85">
        <f t="shared" si="9"/>
        <v>0</v>
      </c>
    </row>
    <row r="86" spans="1:10" x14ac:dyDescent="0.3">
      <c r="A86" t="s">
        <v>373</v>
      </c>
      <c r="B86">
        <v>6</v>
      </c>
      <c r="C86">
        <v>1</v>
      </c>
      <c r="D86">
        <v>1</v>
      </c>
      <c r="E86">
        <f t="shared" si="5"/>
        <v>5</v>
      </c>
      <c r="F86">
        <f>IF(TRIM(A86) ="2025/24",1,0)</f>
        <v>0</v>
      </c>
      <c r="G86">
        <f t="shared" si="6"/>
        <v>0</v>
      </c>
      <c r="H86">
        <f t="shared" si="7"/>
        <v>1</v>
      </c>
      <c r="I86">
        <f t="shared" si="8"/>
        <v>0</v>
      </c>
      <c r="J86">
        <f t="shared" si="9"/>
        <v>0</v>
      </c>
    </row>
    <row r="87" spans="1:10" x14ac:dyDescent="0.3">
      <c r="A87" t="s">
        <v>373</v>
      </c>
      <c r="B87">
        <v>2</v>
      </c>
      <c r="C87">
        <v>0</v>
      </c>
      <c r="D87">
        <v>2</v>
      </c>
      <c r="E87">
        <f t="shared" si="5"/>
        <v>0</v>
      </c>
      <c r="F87">
        <f>IF(TRIM(A87) ="2025/24",1,0)</f>
        <v>0</v>
      </c>
      <c r="G87">
        <f t="shared" si="6"/>
        <v>0</v>
      </c>
      <c r="H87">
        <f t="shared" si="7"/>
        <v>1</v>
      </c>
      <c r="I87">
        <f t="shared" si="8"/>
        <v>0</v>
      </c>
      <c r="J87">
        <f t="shared" si="9"/>
        <v>0</v>
      </c>
    </row>
    <row r="88" spans="1:10" x14ac:dyDescent="0.3">
      <c r="A88" t="s">
        <v>373</v>
      </c>
      <c r="B88">
        <v>0</v>
      </c>
      <c r="C88">
        <v>1</v>
      </c>
      <c r="D88">
        <v>0</v>
      </c>
      <c r="E88">
        <f t="shared" si="5"/>
        <v>0</v>
      </c>
      <c r="F88">
        <f>IF(TRIM(A88) ="2025/24",1,0)</f>
        <v>0</v>
      </c>
      <c r="G88">
        <f t="shared" si="6"/>
        <v>0</v>
      </c>
      <c r="H88">
        <f t="shared" si="7"/>
        <v>1</v>
      </c>
      <c r="I88">
        <f t="shared" si="8"/>
        <v>0</v>
      </c>
      <c r="J88">
        <f t="shared" si="9"/>
        <v>0</v>
      </c>
    </row>
    <row r="89" spans="1:10" x14ac:dyDescent="0.3">
      <c r="A89" t="s">
        <v>373</v>
      </c>
      <c r="B89">
        <v>1</v>
      </c>
      <c r="C89">
        <v>1</v>
      </c>
      <c r="D89">
        <v>4</v>
      </c>
      <c r="E89">
        <f t="shared" si="5"/>
        <v>-3</v>
      </c>
      <c r="F89">
        <f>IF(TRIM(A89) ="2025/24",1,0)</f>
        <v>0</v>
      </c>
      <c r="G89">
        <f t="shared" si="6"/>
        <v>0</v>
      </c>
      <c r="H89">
        <f t="shared" si="7"/>
        <v>1</v>
      </c>
      <c r="I89">
        <f t="shared" si="8"/>
        <v>0</v>
      </c>
      <c r="J89">
        <f t="shared" si="9"/>
        <v>0</v>
      </c>
    </row>
    <row r="90" spans="1:10" x14ac:dyDescent="0.3">
      <c r="A90" t="s">
        <v>373</v>
      </c>
      <c r="B90">
        <v>0</v>
      </c>
      <c r="C90">
        <v>1</v>
      </c>
      <c r="D90">
        <v>1</v>
      </c>
      <c r="E90">
        <f t="shared" si="5"/>
        <v>-1</v>
      </c>
      <c r="F90">
        <f>IF(TRIM(A90) ="2025/24",1,0)</f>
        <v>0</v>
      </c>
      <c r="G90">
        <f t="shared" si="6"/>
        <v>0</v>
      </c>
      <c r="H90">
        <f t="shared" si="7"/>
        <v>1</v>
      </c>
      <c r="I90">
        <f t="shared" si="8"/>
        <v>0</v>
      </c>
      <c r="J90">
        <f t="shared" si="9"/>
        <v>0</v>
      </c>
    </row>
    <row r="91" spans="1:10" x14ac:dyDescent="0.3">
      <c r="A91" t="s">
        <v>373</v>
      </c>
      <c r="B91">
        <v>7</v>
      </c>
      <c r="C91">
        <v>0</v>
      </c>
      <c r="D91">
        <v>0</v>
      </c>
      <c r="E91">
        <f t="shared" si="5"/>
        <v>7</v>
      </c>
      <c r="F91">
        <f>IF(TRIM(A91) ="2025/24",1,0)</f>
        <v>0</v>
      </c>
      <c r="G91">
        <f t="shared" si="6"/>
        <v>0</v>
      </c>
      <c r="H91">
        <f t="shared" si="7"/>
        <v>1</v>
      </c>
      <c r="I91">
        <f t="shared" si="8"/>
        <v>0</v>
      </c>
      <c r="J91">
        <f t="shared" si="9"/>
        <v>0</v>
      </c>
    </row>
    <row r="92" spans="1:10" x14ac:dyDescent="0.3">
      <c r="A92" t="s">
        <v>373</v>
      </c>
      <c r="B92">
        <v>2</v>
      </c>
      <c r="C92">
        <v>0</v>
      </c>
      <c r="D92">
        <v>0</v>
      </c>
      <c r="E92">
        <f t="shared" si="5"/>
        <v>2</v>
      </c>
      <c r="F92">
        <f>IF(TRIM(A92) ="2025/24",1,0)</f>
        <v>0</v>
      </c>
      <c r="G92">
        <f t="shared" si="6"/>
        <v>0</v>
      </c>
      <c r="H92">
        <f t="shared" si="7"/>
        <v>1</v>
      </c>
      <c r="I92">
        <f t="shared" si="8"/>
        <v>0</v>
      </c>
      <c r="J92">
        <f t="shared" si="9"/>
        <v>0</v>
      </c>
    </row>
    <row r="93" spans="1:10" x14ac:dyDescent="0.3">
      <c r="A93" t="s">
        <v>373</v>
      </c>
      <c r="B93">
        <v>0</v>
      </c>
      <c r="C93">
        <v>1</v>
      </c>
      <c r="D93">
        <v>0</v>
      </c>
      <c r="E93">
        <f t="shared" si="5"/>
        <v>0</v>
      </c>
      <c r="F93">
        <f>IF(TRIM(A93) ="2025/24",1,0)</f>
        <v>0</v>
      </c>
      <c r="G93">
        <f t="shared" si="6"/>
        <v>0</v>
      </c>
      <c r="H93">
        <f t="shared" si="7"/>
        <v>1</v>
      </c>
      <c r="I93">
        <f t="shared" si="8"/>
        <v>0</v>
      </c>
      <c r="J93">
        <f t="shared" si="9"/>
        <v>0</v>
      </c>
    </row>
    <row r="94" spans="1:10" x14ac:dyDescent="0.3">
      <c r="A94" t="s">
        <v>373</v>
      </c>
      <c r="B94">
        <v>2</v>
      </c>
      <c r="C94">
        <v>1</v>
      </c>
      <c r="D94">
        <v>0</v>
      </c>
      <c r="E94">
        <f t="shared" si="5"/>
        <v>2</v>
      </c>
      <c r="F94">
        <f>IF(TRIM(A94) ="2025/24",1,0)</f>
        <v>0</v>
      </c>
      <c r="G94">
        <f t="shared" si="6"/>
        <v>0</v>
      </c>
      <c r="H94">
        <f t="shared" si="7"/>
        <v>1</v>
      </c>
      <c r="I94">
        <f t="shared" si="8"/>
        <v>0</v>
      </c>
      <c r="J94">
        <f t="shared" si="9"/>
        <v>0</v>
      </c>
    </row>
    <row r="95" spans="1:10" x14ac:dyDescent="0.3">
      <c r="A95" t="s">
        <v>373</v>
      </c>
      <c r="B95">
        <v>2</v>
      </c>
      <c r="C95">
        <v>0</v>
      </c>
      <c r="D95">
        <v>0</v>
      </c>
      <c r="E95">
        <f t="shared" si="5"/>
        <v>2</v>
      </c>
      <c r="F95">
        <f>IF(TRIM(A95) ="2025/24",1,0)</f>
        <v>0</v>
      </c>
      <c r="G95">
        <f t="shared" si="6"/>
        <v>0</v>
      </c>
      <c r="H95">
        <f t="shared" si="7"/>
        <v>1</v>
      </c>
      <c r="I95">
        <f t="shared" si="8"/>
        <v>0</v>
      </c>
      <c r="J95">
        <f t="shared" si="9"/>
        <v>0</v>
      </c>
    </row>
    <row r="96" spans="1:10" x14ac:dyDescent="0.3">
      <c r="A96" t="s">
        <v>373</v>
      </c>
      <c r="B96">
        <v>0</v>
      </c>
      <c r="C96">
        <v>1</v>
      </c>
      <c r="D96">
        <v>3</v>
      </c>
      <c r="E96">
        <f t="shared" si="5"/>
        <v>-3</v>
      </c>
      <c r="F96">
        <f>IF(TRIM(A96) ="2025/24",1,0)</f>
        <v>0</v>
      </c>
      <c r="G96">
        <f t="shared" si="6"/>
        <v>0</v>
      </c>
      <c r="H96">
        <f t="shared" si="7"/>
        <v>1</v>
      </c>
      <c r="I96">
        <f t="shared" si="8"/>
        <v>0</v>
      </c>
      <c r="J96">
        <f t="shared" si="9"/>
        <v>0</v>
      </c>
    </row>
    <row r="97" spans="1:10" x14ac:dyDescent="0.3">
      <c r="A97" t="s">
        <v>373</v>
      </c>
      <c r="B97">
        <v>0</v>
      </c>
      <c r="C97">
        <v>0</v>
      </c>
      <c r="D97">
        <v>0</v>
      </c>
      <c r="E97">
        <f t="shared" si="5"/>
        <v>0</v>
      </c>
      <c r="F97">
        <f>IF(TRIM(A97) ="2025/24",1,0)</f>
        <v>0</v>
      </c>
      <c r="G97">
        <f t="shared" si="6"/>
        <v>0</v>
      </c>
      <c r="H97">
        <f t="shared" si="7"/>
        <v>1</v>
      </c>
      <c r="I97">
        <f t="shared" si="8"/>
        <v>0</v>
      </c>
      <c r="J97">
        <f t="shared" si="9"/>
        <v>0</v>
      </c>
    </row>
    <row r="98" spans="1:10" x14ac:dyDescent="0.3">
      <c r="A98" t="s">
        <v>373</v>
      </c>
      <c r="B98">
        <v>0</v>
      </c>
      <c r="C98">
        <v>1</v>
      </c>
      <c r="D98">
        <v>3</v>
      </c>
      <c r="E98">
        <f t="shared" si="5"/>
        <v>-3</v>
      </c>
      <c r="F98">
        <f>IF(TRIM(A98) ="2025/24",1,0)</f>
        <v>0</v>
      </c>
      <c r="G98">
        <f t="shared" si="6"/>
        <v>0</v>
      </c>
      <c r="H98">
        <f t="shared" si="7"/>
        <v>1</v>
      </c>
      <c r="I98">
        <f t="shared" si="8"/>
        <v>0</v>
      </c>
      <c r="J98">
        <f t="shared" si="9"/>
        <v>0</v>
      </c>
    </row>
    <row r="99" spans="1:10" x14ac:dyDescent="0.3">
      <c r="A99" t="s">
        <v>373</v>
      </c>
      <c r="B99">
        <v>1</v>
      </c>
      <c r="C99">
        <v>1</v>
      </c>
      <c r="D99">
        <v>3</v>
      </c>
      <c r="E99">
        <f t="shared" si="5"/>
        <v>-2</v>
      </c>
      <c r="F99">
        <f>IF(TRIM(A99) ="2025/24",1,0)</f>
        <v>0</v>
      </c>
      <c r="G99">
        <f t="shared" si="6"/>
        <v>0</v>
      </c>
      <c r="H99">
        <f t="shared" si="7"/>
        <v>1</v>
      </c>
      <c r="I99">
        <f t="shared" si="8"/>
        <v>0</v>
      </c>
      <c r="J99">
        <f t="shared" si="9"/>
        <v>0</v>
      </c>
    </row>
    <row r="100" spans="1:10" x14ac:dyDescent="0.3">
      <c r="A100" t="s">
        <v>373</v>
      </c>
      <c r="B100">
        <v>2</v>
      </c>
      <c r="C100">
        <v>0</v>
      </c>
      <c r="D100">
        <v>1</v>
      </c>
      <c r="E100">
        <f t="shared" si="5"/>
        <v>1</v>
      </c>
      <c r="F100">
        <f>IF(TRIM(A100) ="2025/24",1,0)</f>
        <v>0</v>
      </c>
      <c r="G100">
        <f t="shared" si="6"/>
        <v>0</v>
      </c>
      <c r="H100">
        <f t="shared" si="7"/>
        <v>1</v>
      </c>
      <c r="I100">
        <f t="shared" si="8"/>
        <v>0</v>
      </c>
      <c r="J100">
        <f t="shared" si="9"/>
        <v>0</v>
      </c>
    </row>
    <row r="101" spans="1:10" x14ac:dyDescent="0.3">
      <c r="A101" t="s">
        <v>373</v>
      </c>
      <c r="B101">
        <v>3</v>
      </c>
      <c r="C101">
        <v>1</v>
      </c>
      <c r="D101">
        <v>1</v>
      </c>
      <c r="E101">
        <f t="shared" si="5"/>
        <v>2</v>
      </c>
      <c r="F101">
        <f>IF(TRIM(A101) ="2025/24",1,0)</f>
        <v>0</v>
      </c>
      <c r="G101">
        <f t="shared" si="6"/>
        <v>0</v>
      </c>
      <c r="H101">
        <f t="shared" si="7"/>
        <v>1</v>
      </c>
      <c r="I101">
        <f t="shared" si="8"/>
        <v>0</v>
      </c>
      <c r="J101">
        <f t="shared" si="9"/>
        <v>0</v>
      </c>
    </row>
    <row r="102" spans="1:10" x14ac:dyDescent="0.3">
      <c r="A102" t="s">
        <v>373</v>
      </c>
      <c r="B102">
        <v>3</v>
      </c>
      <c r="C102">
        <v>0</v>
      </c>
      <c r="D102">
        <v>1</v>
      </c>
      <c r="E102">
        <f t="shared" si="5"/>
        <v>2</v>
      </c>
      <c r="F102">
        <f>IF(TRIM(A102) ="2025/24",1,0)</f>
        <v>0</v>
      </c>
      <c r="G102">
        <f t="shared" si="6"/>
        <v>0</v>
      </c>
      <c r="H102">
        <f t="shared" si="7"/>
        <v>1</v>
      </c>
      <c r="I102">
        <f t="shared" si="8"/>
        <v>0</v>
      </c>
      <c r="J102">
        <f t="shared" si="9"/>
        <v>0</v>
      </c>
    </row>
    <row r="103" spans="1:10" x14ac:dyDescent="0.3">
      <c r="A103" t="s">
        <v>373</v>
      </c>
      <c r="B103">
        <v>2</v>
      </c>
      <c r="C103">
        <v>1</v>
      </c>
      <c r="D103">
        <v>1</v>
      </c>
      <c r="E103">
        <f t="shared" si="5"/>
        <v>1</v>
      </c>
      <c r="F103">
        <f>IF(TRIM(A103) ="2025/24",1,0)</f>
        <v>0</v>
      </c>
      <c r="G103">
        <f t="shared" si="6"/>
        <v>0</v>
      </c>
      <c r="H103">
        <f t="shared" si="7"/>
        <v>1</v>
      </c>
      <c r="I103">
        <f t="shared" si="8"/>
        <v>0</v>
      </c>
      <c r="J103">
        <f t="shared" si="9"/>
        <v>0</v>
      </c>
    </row>
    <row r="104" spans="1:10" x14ac:dyDescent="0.3">
      <c r="A104" t="s">
        <v>373</v>
      </c>
      <c r="B104">
        <v>1</v>
      </c>
      <c r="C104">
        <v>0</v>
      </c>
      <c r="D104">
        <v>2</v>
      </c>
      <c r="E104">
        <f t="shared" si="5"/>
        <v>-1</v>
      </c>
      <c r="F104">
        <f>IF(TRIM(A104) ="2025/24",1,0)</f>
        <v>0</v>
      </c>
      <c r="G104">
        <f t="shared" si="6"/>
        <v>0</v>
      </c>
      <c r="H104">
        <f t="shared" si="7"/>
        <v>1</v>
      </c>
      <c r="I104">
        <f t="shared" si="8"/>
        <v>0</v>
      </c>
      <c r="J104">
        <f t="shared" si="9"/>
        <v>0</v>
      </c>
    </row>
    <row r="105" spans="1:10" x14ac:dyDescent="0.3">
      <c r="A105" t="s">
        <v>373</v>
      </c>
      <c r="B105">
        <v>0</v>
      </c>
      <c r="C105">
        <v>1</v>
      </c>
      <c r="D105">
        <v>1</v>
      </c>
      <c r="E105">
        <f t="shared" si="5"/>
        <v>-1</v>
      </c>
      <c r="F105">
        <f>IF(TRIM(A105) ="2025/24",1,0)</f>
        <v>0</v>
      </c>
      <c r="G105">
        <f t="shared" si="6"/>
        <v>0</v>
      </c>
      <c r="H105">
        <f t="shared" si="7"/>
        <v>1</v>
      </c>
      <c r="I105">
        <f t="shared" si="8"/>
        <v>0</v>
      </c>
      <c r="J105">
        <f t="shared" si="9"/>
        <v>0</v>
      </c>
    </row>
    <row r="106" spans="1:10" x14ac:dyDescent="0.3">
      <c r="A106" t="s">
        <v>373</v>
      </c>
      <c r="B106">
        <v>1</v>
      </c>
      <c r="C106">
        <v>0</v>
      </c>
      <c r="D106">
        <v>0</v>
      </c>
      <c r="E106">
        <f t="shared" si="5"/>
        <v>1</v>
      </c>
      <c r="F106">
        <f>IF(TRIM(A106) ="2025/24",1,0)</f>
        <v>0</v>
      </c>
      <c r="G106">
        <f t="shared" si="6"/>
        <v>0</v>
      </c>
      <c r="H106">
        <f t="shared" si="7"/>
        <v>1</v>
      </c>
      <c r="I106">
        <f t="shared" si="8"/>
        <v>0</v>
      </c>
      <c r="J106">
        <f t="shared" si="9"/>
        <v>0</v>
      </c>
    </row>
    <row r="107" spans="1:10" x14ac:dyDescent="0.3">
      <c r="A107" t="s">
        <v>373</v>
      </c>
      <c r="B107">
        <v>1</v>
      </c>
      <c r="C107">
        <v>0</v>
      </c>
      <c r="D107">
        <v>0</v>
      </c>
      <c r="E107">
        <f t="shared" si="5"/>
        <v>1</v>
      </c>
      <c r="F107">
        <f>IF(TRIM(A107) ="2025/24",1,0)</f>
        <v>0</v>
      </c>
      <c r="G107">
        <f t="shared" si="6"/>
        <v>0</v>
      </c>
      <c r="H107">
        <f t="shared" si="7"/>
        <v>1</v>
      </c>
      <c r="I107">
        <f t="shared" si="8"/>
        <v>0</v>
      </c>
      <c r="J107">
        <f t="shared" si="9"/>
        <v>0</v>
      </c>
    </row>
    <row r="108" spans="1:10" x14ac:dyDescent="0.3">
      <c r="A108" t="s">
        <v>373</v>
      </c>
      <c r="B108">
        <v>2</v>
      </c>
      <c r="C108">
        <v>1</v>
      </c>
      <c r="D108">
        <v>3</v>
      </c>
      <c r="E108">
        <f t="shared" si="5"/>
        <v>-1</v>
      </c>
      <c r="F108">
        <f>IF(TRIM(A108) ="2025/24",1,0)</f>
        <v>0</v>
      </c>
      <c r="G108">
        <f t="shared" si="6"/>
        <v>0</v>
      </c>
      <c r="H108">
        <f t="shared" si="7"/>
        <v>1</v>
      </c>
      <c r="I108">
        <f t="shared" si="8"/>
        <v>0</v>
      </c>
      <c r="J108">
        <f t="shared" si="9"/>
        <v>0</v>
      </c>
    </row>
    <row r="109" spans="1:10" x14ac:dyDescent="0.3">
      <c r="A109" t="s">
        <v>373</v>
      </c>
      <c r="B109">
        <v>3</v>
      </c>
      <c r="C109">
        <v>0</v>
      </c>
      <c r="D109">
        <v>3</v>
      </c>
      <c r="E109">
        <f t="shared" si="5"/>
        <v>0</v>
      </c>
      <c r="F109">
        <f>IF(TRIM(A109) ="2025/24",1,0)</f>
        <v>0</v>
      </c>
      <c r="G109">
        <f t="shared" si="6"/>
        <v>0</v>
      </c>
      <c r="H109">
        <f t="shared" si="7"/>
        <v>1</v>
      </c>
      <c r="I109">
        <f t="shared" si="8"/>
        <v>0</v>
      </c>
      <c r="J109">
        <f t="shared" si="9"/>
        <v>0</v>
      </c>
    </row>
    <row r="110" spans="1:10" x14ac:dyDescent="0.3">
      <c r="A110" t="s">
        <v>373</v>
      </c>
      <c r="B110">
        <v>0</v>
      </c>
      <c r="C110">
        <v>1</v>
      </c>
      <c r="D110">
        <v>0</v>
      </c>
      <c r="E110">
        <f t="shared" si="5"/>
        <v>0</v>
      </c>
      <c r="F110">
        <f>IF(TRIM(A110) ="2025/24",1,0)</f>
        <v>0</v>
      </c>
      <c r="G110">
        <f t="shared" si="6"/>
        <v>0</v>
      </c>
      <c r="H110">
        <f t="shared" si="7"/>
        <v>1</v>
      </c>
      <c r="I110">
        <f t="shared" si="8"/>
        <v>0</v>
      </c>
      <c r="J110">
        <f t="shared" si="9"/>
        <v>0</v>
      </c>
    </row>
    <row r="111" spans="1:10" x14ac:dyDescent="0.3">
      <c r="A111" t="s">
        <v>373</v>
      </c>
      <c r="B111">
        <v>2</v>
      </c>
      <c r="C111">
        <v>0</v>
      </c>
      <c r="D111">
        <v>1</v>
      </c>
      <c r="E111">
        <f t="shared" si="5"/>
        <v>1</v>
      </c>
      <c r="F111">
        <f>IF(TRIM(A111) ="2025/24",1,0)</f>
        <v>0</v>
      </c>
      <c r="G111">
        <f t="shared" si="6"/>
        <v>0</v>
      </c>
      <c r="H111">
        <f t="shared" si="7"/>
        <v>1</v>
      </c>
      <c r="I111">
        <f t="shared" si="8"/>
        <v>0</v>
      </c>
      <c r="J111">
        <f t="shared" si="9"/>
        <v>0</v>
      </c>
    </row>
    <row r="112" spans="1:10" x14ac:dyDescent="0.3">
      <c r="A112" t="s">
        <v>373</v>
      </c>
      <c r="B112">
        <v>9</v>
      </c>
      <c r="C112">
        <v>0</v>
      </c>
      <c r="D112">
        <v>0</v>
      </c>
      <c r="E112">
        <f t="shared" si="5"/>
        <v>9</v>
      </c>
      <c r="F112">
        <f>IF(TRIM(A112) ="2025/24",1,0)</f>
        <v>0</v>
      </c>
      <c r="G112">
        <f t="shared" si="6"/>
        <v>0</v>
      </c>
      <c r="H112">
        <f t="shared" si="7"/>
        <v>1</v>
      </c>
      <c r="I112">
        <f t="shared" si="8"/>
        <v>0</v>
      </c>
      <c r="J112">
        <f t="shared" si="9"/>
        <v>0</v>
      </c>
    </row>
    <row r="113" spans="1:10" x14ac:dyDescent="0.3">
      <c r="A113" t="s">
        <v>373</v>
      </c>
      <c r="B113">
        <v>1</v>
      </c>
      <c r="C113">
        <v>1</v>
      </c>
      <c r="D113">
        <v>2</v>
      </c>
      <c r="E113">
        <f t="shared" si="5"/>
        <v>-1</v>
      </c>
      <c r="F113">
        <f>IF(TRIM(A113) ="2025/24",1,0)</f>
        <v>0</v>
      </c>
      <c r="G113">
        <f t="shared" si="6"/>
        <v>0</v>
      </c>
      <c r="H113">
        <f t="shared" si="7"/>
        <v>1</v>
      </c>
      <c r="I113">
        <f t="shared" si="8"/>
        <v>0</v>
      </c>
      <c r="J113">
        <f t="shared" si="9"/>
        <v>0</v>
      </c>
    </row>
    <row r="114" spans="1:10" x14ac:dyDescent="0.3">
      <c r="A114" t="s">
        <v>373</v>
      </c>
      <c r="B114">
        <v>1</v>
      </c>
      <c r="C114">
        <v>0</v>
      </c>
      <c r="D114">
        <v>1</v>
      </c>
      <c r="E114">
        <f t="shared" si="5"/>
        <v>0</v>
      </c>
      <c r="F114">
        <f>IF(TRIM(A114) ="2025/24",1,0)</f>
        <v>0</v>
      </c>
      <c r="G114">
        <f t="shared" si="6"/>
        <v>0</v>
      </c>
      <c r="H114">
        <f t="shared" si="7"/>
        <v>1</v>
      </c>
      <c r="I114">
        <f t="shared" si="8"/>
        <v>0</v>
      </c>
      <c r="J114">
        <f t="shared" si="9"/>
        <v>0</v>
      </c>
    </row>
    <row r="115" spans="1:10" x14ac:dyDescent="0.3">
      <c r="A115" t="s">
        <v>373</v>
      </c>
      <c r="B115">
        <v>2</v>
      </c>
      <c r="C115">
        <v>1</v>
      </c>
      <c r="D115">
        <v>2</v>
      </c>
      <c r="E115">
        <f t="shared" si="5"/>
        <v>0</v>
      </c>
      <c r="F115">
        <f>IF(TRIM(A115) ="2025/24",1,0)</f>
        <v>0</v>
      </c>
      <c r="G115">
        <f t="shared" si="6"/>
        <v>0</v>
      </c>
      <c r="H115">
        <f t="shared" si="7"/>
        <v>1</v>
      </c>
      <c r="I115">
        <f t="shared" si="8"/>
        <v>0</v>
      </c>
      <c r="J115">
        <f t="shared" si="9"/>
        <v>0</v>
      </c>
    </row>
    <row r="116" spans="1:10" x14ac:dyDescent="0.3">
      <c r="A116" t="s">
        <v>374</v>
      </c>
      <c r="B116">
        <v>3</v>
      </c>
      <c r="C116">
        <v>0</v>
      </c>
      <c r="D116">
        <v>1</v>
      </c>
      <c r="E116">
        <f t="shared" si="5"/>
        <v>2</v>
      </c>
      <c r="F116">
        <f>IF(TRIM(A116) ="2025/24",1,0)</f>
        <v>0</v>
      </c>
      <c r="G116">
        <f t="shared" si="6"/>
        <v>0</v>
      </c>
      <c r="H116">
        <f t="shared" si="7"/>
        <v>0</v>
      </c>
      <c r="I116">
        <f t="shared" si="8"/>
        <v>1</v>
      </c>
      <c r="J116">
        <f t="shared" si="9"/>
        <v>0</v>
      </c>
    </row>
    <row r="117" spans="1:10" x14ac:dyDescent="0.3">
      <c r="A117" t="s">
        <v>374</v>
      </c>
      <c r="B117">
        <v>2</v>
      </c>
      <c r="C117">
        <v>1</v>
      </c>
      <c r="D117">
        <v>1</v>
      </c>
      <c r="E117">
        <f t="shared" si="5"/>
        <v>1</v>
      </c>
      <c r="F117">
        <f>IF(TRIM(A117) ="2025/24",1,0)</f>
        <v>0</v>
      </c>
      <c r="G117">
        <f t="shared" si="6"/>
        <v>0</v>
      </c>
      <c r="H117">
        <f t="shared" si="7"/>
        <v>0</v>
      </c>
      <c r="I117">
        <f t="shared" si="8"/>
        <v>1</v>
      </c>
      <c r="J117">
        <f t="shared" si="9"/>
        <v>0</v>
      </c>
    </row>
    <row r="118" spans="1:10" x14ac:dyDescent="0.3">
      <c r="A118" t="s">
        <v>374</v>
      </c>
      <c r="B118">
        <v>2</v>
      </c>
      <c r="C118">
        <v>1</v>
      </c>
      <c r="D118">
        <v>1</v>
      </c>
      <c r="E118">
        <f t="shared" si="5"/>
        <v>1</v>
      </c>
      <c r="F118">
        <f>IF(TRIM(A118) ="2025/24",1,0)</f>
        <v>0</v>
      </c>
      <c r="G118">
        <f t="shared" si="6"/>
        <v>0</v>
      </c>
      <c r="H118">
        <f t="shared" si="7"/>
        <v>0</v>
      </c>
      <c r="I118">
        <f t="shared" si="8"/>
        <v>1</v>
      </c>
      <c r="J118">
        <f t="shared" si="9"/>
        <v>0</v>
      </c>
    </row>
    <row r="119" spans="1:10" x14ac:dyDescent="0.3">
      <c r="A119" t="s">
        <v>374</v>
      </c>
      <c r="B119">
        <v>1</v>
      </c>
      <c r="C119">
        <v>0</v>
      </c>
      <c r="D119">
        <v>1</v>
      </c>
      <c r="E119">
        <f t="shared" si="5"/>
        <v>0</v>
      </c>
      <c r="F119">
        <f>IF(TRIM(A119) ="2025/24",1,0)</f>
        <v>0</v>
      </c>
      <c r="G119">
        <f t="shared" si="6"/>
        <v>0</v>
      </c>
      <c r="H119">
        <f t="shared" si="7"/>
        <v>0</v>
      </c>
      <c r="I119">
        <f t="shared" si="8"/>
        <v>1</v>
      </c>
      <c r="J119">
        <f t="shared" si="9"/>
        <v>0</v>
      </c>
    </row>
    <row r="120" spans="1:10" x14ac:dyDescent="0.3">
      <c r="A120" t="s">
        <v>374</v>
      </c>
      <c r="B120">
        <v>1</v>
      </c>
      <c r="C120">
        <v>1</v>
      </c>
      <c r="D120">
        <v>0</v>
      </c>
      <c r="E120">
        <f t="shared" si="5"/>
        <v>1</v>
      </c>
      <c r="F120">
        <f>IF(TRIM(A120) ="2025/24",1,0)</f>
        <v>0</v>
      </c>
      <c r="G120">
        <f t="shared" si="6"/>
        <v>0</v>
      </c>
      <c r="H120">
        <f t="shared" si="7"/>
        <v>0</v>
      </c>
      <c r="I120">
        <f t="shared" si="8"/>
        <v>1</v>
      </c>
      <c r="J120">
        <f t="shared" si="9"/>
        <v>0</v>
      </c>
    </row>
    <row r="121" spans="1:10" x14ac:dyDescent="0.3">
      <c r="A121" t="s">
        <v>374</v>
      </c>
      <c r="B121">
        <v>2</v>
      </c>
      <c r="C121">
        <v>0</v>
      </c>
      <c r="D121">
        <v>0</v>
      </c>
      <c r="E121">
        <f t="shared" si="5"/>
        <v>2</v>
      </c>
      <c r="F121">
        <f>IF(TRIM(A121) ="2025/24",1,0)</f>
        <v>0</v>
      </c>
      <c r="G121">
        <f t="shared" si="6"/>
        <v>0</v>
      </c>
      <c r="H121">
        <f t="shared" si="7"/>
        <v>0</v>
      </c>
      <c r="I121">
        <f t="shared" si="8"/>
        <v>1</v>
      </c>
      <c r="J121">
        <f t="shared" si="9"/>
        <v>0</v>
      </c>
    </row>
    <row r="122" spans="1:10" x14ac:dyDescent="0.3">
      <c r="A122" t="s">
        <v>374</v>
      </c>
      <c r="B122">
        <v>4</v>
      </c>
      <c r="C122">
        <v>0</v>
      </c>
      <c r="D122">
        <v>0</v>
      </c>
      <c r="E122">
        <f t="shared" si="5"/>
        <v>4</v>
      </c>
      <c r="F122">
        <f>IF(TRIM(A122) ="2025/24",1,0)</f>
        <v>0</v>
      </c>
      <c r="G122">
        <f t="shared" si="6"/>
        <v>0</v>
      </c>
      <c r="H122">
        <f t="shared" si="7"/>
        <v>0</v>
      </c>
      <c r="I122">
        <f t="shared" si="8"/>
        <v>1</v>
      </c>
      <c r="J122">
        <f t="shared" si="9"/>
        <v>0</v>
      </c>
    </row>
    <row r="123" spans="1:10" x14ac:dyDescent="0.3">
      <c r="A123" t="s">
        <v>374</v>
      </c>
      <c r="B123">
        <v>2</v>
      </c>
      <c r="C123">
        <v>1</v>
      </c>
      <c r="D123">
        <v>2</v>
      </c>
      <c r="E123">
        <f t="shared" si="5"/>
        <v>0</v>
      </c>
      <c r="F123">
        <f>IF(TRIM(A123) ="2025/24",1,0)</f>
        <v>0</v>
      </c>
      <c r="G123">
        <f t="shared" si="6"/>
        <v>0</v>
      </c>
      <c r="H123">
        <f t="shared" si="7"/>
        <v>0</v>
      </c>
      <c r="I123">
        <f t="shared" si="8"/>
        <v>1</v>
      </c>
      <c r="J123">
        <f t="shared" si="9"/>
        <v>0</v>
      </c>
    </row>
    <row r="124" spans="1:10" x14ac:dyDescent="0.3">
      <c r="A124" t="s">
        <v>374</v>
      </c>
      <c r="B124">
        <v>2</v>
      </c>
      <c r="C124">
        <v>0</v>
      </c>
      <c r="D124">
        <v>0</v>
      </c>
      <c r="E124">
        <f t="shared" si="5"/>
        <v>2</v>
      </c>
      <c r="F124">
        <f>IF(TRIM(A124) ="2025/24",1,0)</f>
        <v>0</v>
      </c>
      <c r="G124">
        <f t="shared" si="6"/>
        <v>0</v>
      </c>
      <c r="H124">
        <f t="shared" si="7"/>
        <v>0</v>
      </c>
      <c r="I124">
        <f t="shared" si="8"/>
        <v>1</v>
      </c>
      <c r="J124">
        <f t="shared" si="9"/>
        <v>0</v>
      </c>
    </row>
    <row r="125" spans="1:10" x14ac:dyDescent="0.3">
      <c r="A125" t="s">
        <v>374</v>
      </c>
      <c r="B125">
        <v>2</v>
      </c>
      <c r="C125">
        <v>1</v>
      </c>
      <c r="D125">
        <v>0</v>
      </c>
      <c r="E125">
        <f t="shared" si="5"/>
        <v>2</v>
      </c>
      <c r="F125">
        <f>IF(TRIM(A125) ="2025/24",1,0)</f>
        <v>0</v>
      </c>
      <c r="G125">
        <f t="shared" si="6"/>
        <v>0</v>
      </c>
      <c r="H125">
        <f t="shared" si="7"/>
        <v>0</v>
      </c>
      <c r="I125">
        <f t="shared" si="8"/>
        <v>1</v>
      </c>
      <c r="J125">
        <f t="shared" si="9"/>
        <v>0</v>
      </c>
    </row>
    <row r="126" spans="1:10" x14ac:dyDescent="0.3">
      <c r="A126" t="s">
        <v>374</v>
      </c>
      <c r="B126">
        <v>2</v>
      </c>
      <c r="C126">
        <v>1</v>
      </c>
      <c r="D126">
        <v>0</v>
      </c>
      <c r="E126">
        <f t="shared" si="5"/>
        <v>2</v>
      </c>
      <c r="F126">
        <f>IF(TRIM(A126) ="2025/24",1,0)</f>
        <v>0</v>
      </c>
      <c r="G126">
        <f t="shared" si="6"/>
        <v>0</v>
      </c>
      <c r="H126">
        <f t="shared" si="7"/>
        <v>0</v>
      </c>
      <c r="I126">
        <f t="shared" si="8"/>
        <v>1</v>
      </c>
      <c r="J126">
        <f t="shared" si="9"/>
        <v>0</v>
      </c>
    </row>
    <row r="127" spans="1:10" x14ac:dyDescent="0.3">
      <c r="A127" t="s">
        <v>374</v>
      </c>
      <c r="B127">
        <v>1</v>
      </c>
      <c r="C127">
        <v>0</v>
      </c>
      <c r="D127">
        <v>0</v>
      </c>
      <c r="E127">
        <f t="shared" si="5"/>
        <v>1</v>
      </c>
      <c r="F127">
        <f>IF(TRIM(A127) ="2025/24",1,0)</f>
        <v>0</v>
      </c>
      <c r="G127">
        <f t="shared" si="6"/>
        <v>0</v>
      </c>
      <c r="H127">
        <f t="shared" si="7"/>
        <v>0</v>
      </c>
      <c r="I127">
        <f t="shared" si="8"/>
        <v>1</v>
      </c>
      <c r="J127">
        <f t="shared" si="9"/>
        <v>0</v>
      </c>
    </row>
    <row r="128" spans="1:10" x14ac:dyDescent="0.3">
      <c r="A128" t="s">
        <v>374</v>
      </c>
      <c r="B128">
        <v>6</v>
      </c>
      <c r="C128">
        <v>0</v>
      </c>
      <c r="D128">
        <v>0</v>
      </c>
      <c r="E128">
        <f t="shared" si="5"/>
        <v>6</v>
      </c>
      <c r="F128">
        <f>IF(TRIM(A128) ="2025/24",1,0)</f>
        <v>0</v>
      </c>
      <c r="G128">
        <f t="shared" si="6"/>
        <v>0</v>
      </c>
      <c r="H128">
        <f t="shared" si="7"/>
        <v>0</v>
      </c>
      <c r="I128">
        <f t="shared" si="8"/>
        <v>1</v>
      </c>
      <c r="J128">
        <f t="shared" si="9"/>
        <v>0</v>
      </c>
    </row>
    <row r="129" spans="1:10" x14ac:dyDescent="0.3">
      <c r="A129" t="s">
        <v>374</v>
      </c>
      <c r="B129">
        <v>3</v>
      </c>
      <c r="C129">
        <v>0</v>
      </c>
      <c r="D129">
        <v>1</v>
      </c>
      <c r="E129">
        <f t="shared" si="5"/>
        <v>2</v>
      </c>
      <c r="F129">
        <f>IF(TRIM(A129) ="2025/24",1,0)</f>
        <v>0</v>
      </c>
      <c r="G129">
        <f t="shared" si="6"/>
        <v>0</v>
      </c>
      <c r="H129">
        <f t="shared" si="7"/>
        <v>0</v>
      </c>
      <c r="I129">
        <f t="shared" si="8"/>
        <v>1</v>
      </c>
      <c r="J129">
        <f t="shared" si="9"/>
        <v>0</v>
      </c>
    </row>
    <row r="130" spans="1:10" x14ac:dyDescent="0.3">
      <c r="A130" t="s">
        <v>374</v>
      </c>
      <c r="B130">
        <v>1</v>
      </c>
      <c r="C130">
        <v>1</v>
      </c>
      <c r="D130">
        <v>0</v>
      </c>
      <c r="E130">
        <f t="shared" si="5"/>
        <v>1</v>
      </c>
      <c r="F130">
        <f>IF(TRIM(A130) ="2025/24",1,0)</f>
        <v>0</v>
      </c>
      <c r="G130">
        <f t="shared" si="6"/>
        <v>0</v>
      </c>
      <c r="H130">
        <f t="shared" si="7"/>
        <v>0</v>
      </c>
      <c r="I130">
        <f t="shared" si="8"/>
        <v>1</v>
      </c>
      <c r="J130">
        <f t="shared" si="9"/>
        <v>0</v>
      </c>
    </row>
    <row r="131" spans="1:10" x14ac:dyDescent="0.3">
      <c r="A131" t="s">
        <v>374</v>
      </c>
      <c r="B131">
        <v>2</v>
      </c>
      <c r="C131">
        <v>0</v>
      </c>
      <c r="D131">
        <v>0</v>
      </c>
      <c r="E131">
        <f t="shared" ref="E131:E191" si="10">B131-D131</f>
        <v>2</v>
      </c>
      <c r="F131">
        <f>IF(TRIM(A131) ="2025/24",1,0)</f>
        <v>0</v>
      </c>
      <c r="G131">
        <f t="shared" ref="G131:G191" si="11">IF(TRIM(A131) ="2024/23",1,0)</f>
        <v>0</v>
      </c>
      <c r="H131">
        <f t="shared" ref="H131:H191" si="12">IF(TRIM(A131) ="2023/22",1,0)</f>
        <v>0</v>
      </c>
      <c r="I131">
        <f t="shared" ref="I131:I191" si="13">IF(TRIM(A131) ="2022/21",1,0)</f>
        <v>1</v>
      </c>
      <c r="J131">
        <f t="shared" ref="J131:J191" si="14">IF(TRIM(A131) ="2021/20",1,0)</f>
        <v>0</v>
      </c>
    </row>
    <row r="132" spans="1:10" x14ac:dyDescent="0.3">
      <c r="A132" t="s">
        <v>374</v>
      </c>
      <c r="B132">
        <v>3</v>
      </c>
      <c r="C132">
        <v>1</v>
      </c>
      <c r="D132">
        <v>1</v>
      </c>
      <c r="E132">
        <f t="shared" si="10"/>
        <v>2</v>
      </c>
      <c r="F132">
        <f>IF(TRIM(A132) ="2025/24",1,0)</f>
        <v>0</v>
      </c>
      <c r="G132">
        <f t="shared" si="11"/>
        <v>0</v>
      </c>
      <c r="H132">
        <f t="shared" si="12"/>
        <v>0</v>
      </c>
      <c r="I132">
        <f t="shared" si="13"/>
        <v>1</v>
      </c>
      <c r="J132">
        <f t="shared" si="14"/>
        <v>0</v>
      </c>
    </row>
    <row r="133" spans="1:10" x14ac:dyDescent="0.3">
      <c r="A133" t="s">
        <v>374</v>
      </c>
      <c r="B133">
        <v>3</v>
      </c>
      <c r="C133">
        <v>0</v>
      </c>
      <c r="D133">
        <v>0</v>
      </c>
      <c r="E133">
        <f t="shared" si="10"/>
        <v>3</v>
      </c>
      <c r="F133">
        <f>IF(TRIM(A133) ="2025/24",1,0)</f>
        <v>0</v>
      </c>
      <c r="G133">
        <f t="shared" si="11"/>
        <v>0</v>
      </c>
      <c r="H133">
        <f t="shared" si="12"/>
        <v>0</v>
      </c>
      <c r="I133">
        <f t="shared" si="13"/>
        <v>1</v>
      </c>
      <c r="J133">
        <f t="shared" si="14"/>
        <v>0</v>
      </c>
    </row>
    <row r="134" spans="1:10" x14ac:dyDescent="0.3">
      <c r="A134" t="s">
        <v>374</v>
      </c>
      <c r="B134">
        <v>2</v>
      </c>
      <c r="C134">
        <v>1</v>
      </c>
      <c r="D134">
        <v>2</v>
      </c>
      <c r="E134">
        <f t="shared" si="10"/>
        <v>0</v>
      </c>
      <c r="F134">
        <f>IF(TRIM(A134) ="2025/24",1,0)</f>
        <v>0</v>
      </c>
      <c r="G134">
        <f t="shared" si="11"/>
        <v>0</v>
      </c>
      <c r="H134">
        <f t="shared" si="12"/>
        <v>0</v>
      </c>
      <c r="I134">
        <f t="shared" si="13"/>
        <v>1</v>
      </c>
      <c r="J134">
        <f t="shared" si="14"/>
        <v>0</v>
      </c>
    </row>
    <row r="135" spans="1:10" x14ac:dyDescent="0.3">
      <c r="A135" t="s">
        <v>374</v>
      </c>
      <c r="B135">
        <v>0</v>
      </c>
      <c r="C135">
        <v>1</v>
      </c>
      <c r="D135">
        <v>1</v>
      </c>
      <c r="E135">
        <f t="shared" si="10"/>
        <v>-1</v>
      </c>
      <c r="F135">
        <f>IF(TRIM(A135) ="2025/24",1,0)</f>
        <v>0</v>
      </c>
      <c r="G135">
        <f t="shared" si="11"/>
        <v>0</v>
      </c>
      <c r="H135">
        <f t="shared" si="12"/>
        <v>0</v>
      </c>
      <c r="I135">
        <f t="shared" si="13"/>
        <v>1</v>
      </c>
      <c r="J135">
        <f t="shared" si="14"/>
        <v>0</v>
      </c>
    </row>
    <row r="136" spans="1:10" x14ac:dyDescent="0.3">
      <c r="A136" t="s">
        <v>374</v>
      </c>
      <c r="B136">
        <v>2</v>
      </c>
      <c r="C136">
        <v>1</v>
      </c>
      <c r="D136">
        <v>2</v>
      </c>
      <c r="E136">
        <f t="shared" si="10"/>
        <v>0</v>
      </c>
      <c r="F136">
        <f>IF(TRIM(A136) ="2025/24",1,0)</f>
        <v>0</v>
      </c>
      <c r="G136">
        <f t="shared" si="11"/>
        <v>0</v>
      </c>
      <c r="H136">
        <f t="shared" si="12"/>
        <v>0</v>
      </c>
      <c r="I136">
        <f t="shared" si="13"/>
        <v>1</v>
      </c>
      <c r="J136">
        <f t="shared" si="14"/>
        <v>0</v>
      </c>
    </row>
    <row r="137" spans="1:10" x14ac:dyDescent="0.3">
      <c r="A137" t="s">
        <v>374</v>
      </c>
      <c r="B137">
        <v>3</v>
      </c>
      <c r="C137">
        <v>0</v>
      </c>
      <c r="D137">
        <v>1</v>
      </c>
      <c r="E137">
        <f t="shared" si="10"/>
        <v>2</v>
      </c>
      <c r="F137">
        <f>IF(TRIM(A137) ="2025/24",1,0)</f>
        <v>0</v>
      </c>
      <c r="G137">
        <f t="shared" si="11"/>
        <v>0</v>
      </c>
      <c r="H137">
        <f t="shared" si="12"/>
        <v>0</v>
      </c>
      <c r="I137">
        <f t="shared" si="13"/>
        <v>1</v>
      </c>
      <c r="J137">
        <f t="shared" si="14"/>
        <v>0</v>
      </c>
    </row>
    <row r="138" spans="1:10" x14ac:dyDescent="0.3">
      <c r="A138" t="s">
        <v>374</v>
      </c>
      <c r="B138">
        <v>1</v>
      </c>
      <c r="C138">
        <v>0</v>
      </c>
      <c r="D138">
        <v>0</v>
      </c>
      <c r="E138">
        <f t="shared" si="10"/>
        <v>1</v>
      </c>
      <c r="F138">
        <f>IF(TRIM(A138) ="2025/24",1,0)</f>
        <v>0</v>
      </c>
      <c r="G138">
        <f t="shared" si="11"/>
        <v>0</v>
      </c>
      <c r="H138">
        <f t="shared" si="12"/>
        <v>0</v>
      </c>
      <c r="I138">
        <f t="shared" si="13"/>
        <v>1</v>
      </c>
      <c r="J138">
        <f t="shared" si="14"/>
        <v>0</v>
      </c>
    </row>
    <row r="139" spans="1:10" x14ac:dyDescent="0.3">
      <c r="A139" t="s">
        <v>374</v>
      </c>
      <c r="B139">
        <v>1</v>
      </c>
      <c r="C139">
        <v>1</v>
      </c>
      <c r="D139">
        <v>0</v>
      </c>
      <c r="E139">
        <f t="shared" si="10"/>
        <v>1</v>
      </c>
      <c r="F139">
        <f>IF(TRIM(A139) ="2025/24",1,0)</f>
        <v>0</v>
      </c>
      <c r="G139">
        <f t="shared" si="11"/>
        <v>0</v>
      </c>
      <c r="H139">
        <f t="shared" si="12"/>
        <v>0</v>
      </c>
      <c r="I139">
        <f t="shared" si="13"/>
        <v>1</v>
      </c>
      <c r="J139">
        <f t="shared" si="14"/>
        <v>0</v>
      </c>
    </row>
    <row r="140" spans="1:10" x14ac:dyDescent="0.3">
      <c r="A140" t="s">
        <v>374</v>
      </c>
      <c r="B140">
        <v>4</v>
      </c>
      <c r="C140">
        <v>1</v>
      </c>
      <c r="D140">
        <v>1</v>
      </c>
      <c r="E140">
        <f t="shared" si="10"/>
        <v>3</v>
      </c>
      <c r="F140">
        <f>IF(TRIM(A140) ="2025/24",1,0)</f>
        <v>0</v>
      </c>
      <c r="G140">
        <f t="shared" si="11"/>
        <v>0</v>
      </c>
      <c r="H140">
        <f t="shared" si="12"/>
        <v>0</v>
      </c>
      <c r="I140">
        <f t="shared" si="13"/>
        <v>1</v>
      </c>
      <c r="J140">
        <f t="shared" si="14"/>
        <v>0</v>
      </c>
    </row>
    <row r="141" spans="1:10" x14ac:dyDescent="0.3">
      <c r="A141" t="s">
        <v>374</v>
      </c>
      <c r="B141">
        <v>4</v>
      </c>
      <c r="C141">
        <v>0</v>
      </c>
      <c r="D141">
        <v>0</v>
      </c>
      <c r="E141">
        <f t="shared" si="10"/>
        <v>4</v>
      </c>
      <c r="F141">
        <f>IF(TRIM(A141) ="2025/24",1,0)</f>
        <v>0</v>
      </c>
      <c r="G141">
        <f t="shared" si="11"/>
        <v>0</v>
      </c>
      <c r="H141">
        <f t="shared" si="12"/>
        <v>0</v>
      </c>
      <c r="I141">
        <f t="shared" si="13"/>
        <v>1</v>
      </c>
      <c r="J141">
        <f t="shared" si="14"/>
        <v>0</v>
      </c>
    </row>
    <row r="142" spans="1:10" x14ac:dyDescent="0.3">
      <c r="A142" t="s">
        <v>374</v>
      </c>
      <c r="B142">
        <v>4</v>
      </c>
      <c r="C142">
        <v>0</v>
      </c>
      <c r="D142">
        <v>0</v>
      </c>
      <c r="E142">
        <f t="shared" si="10"/>
        <v>4</v>
      </c>
      <c r="F142">
        <f>IF(TRIM(A142) ="2025/24",1,0)</f>
        <v>0</v>
      </c>
      <c r="G142">
        <f t="shared" si="11"/>
        <v>0</v>
      </c>
      <c r="H142">
        <f t="shared" si="12"/>
        <v>0</v>
      </c>
      <c r="I142">
        <f t="shared" si="13"/>
        <v>1</v>
      </c>
      <c r="J142">
        <f t="shared" si="14"/>
        <v>0</v>
      </c>
    </row>
    <row r="143" spans="1:10" x14ac:dyDescent="0.3">
      <c r="A143" t="s">
        <v>374</v>
      </c>
      <c r="B143">
        <v>2</v>
      </c>
      <c r="C143">
        <v>1</v>
      </c>
      <c r="D143">
        <v>3</v>
      </c>
      <c r="E143">
        <f t="shared" si="10"/>
        <v>-1</v>
      </c>
      <c r="F143">
        <f>IF(TRIM(A143) ="2025/24",1,0)</f>
        <v>0</v>
      </c>
      <c r="G143">
        <f t="shared" si="11"/>
        <v>0</v>
      </c>
      <c r="H143">
        <f t="shared" si="12"/>
        <v>0</v>
      </c>
      <c r="I143">
        <f t="shared" si="13"/>
        <v>1</v>
      </c>
      <c r="J143">
        <f t="shared" si="14"/>
        <v>0</v>
      </c>
    </row>
    <row r="144" spans="1:10" x14ac:dyDescent="0.3">
      <c r="A144" t="s">
        <v>374</v>
      </c>
      <c r="B144">
        <v>2</v>
      </c>
      <c r="C144">
        <v>0</v>
      </c>
      <c r="D144">
        <v>2</v>
      </c>
      <c r="E144">
        <f t="shared" si="10"/>
        <v>0</v>
      </c>
      <c r="F144">
        <f>IF(TRIM(A144) ="2025/24",1,0)</f>
        <v>0</v>
      </c>
      <c r="G144">
        <f t="shared" si="11"/>
        <v>0</v>
      </c>
      <c r="H144">
        <f t="shared" si="12"/>
        <v>0</v>
      </c>
      <c r="I144">
        <f t="shared" si="13"/>
        <v>1</v>
      </c>
      <c r="J144">
        <f t="shared" si="14"/>
        <v>0</v>
      </c>
    </row>
    <row r="145" spans="1:10" x14ac:dyDescent="0.3">
      <c r="A145" t="s">
        <v>374</v>
      </c>
      <c r="B145">
        <v>5</v>
      </c>
      <c r="C145">
        <v>1</v>
      </c>
      <c r="D145">
        <v>0</v>
      </c>
      <c r="E145">
        <f t="shared" si="10"/>
        <v>5</v>
      </c>
      <c r="F145">
        <f>IF(TRIM(A145) ="2025/24",1,0)</f>
        <v>0</v>
      </c>
      <c r="G145">
        <f t="shared" si="11"/>
        <v>0</v>
      </c>
      <c r="H145">
        <f t="shared" si="12"/>
        <v>0</v>
      </c>
      <c r="I145">
        <f t="shared" si="13"/>
        <v>1</v>
      </c>
      <c r="J145">
        <f t="shared" si="14"/>
        <v>0</v>
      </c>
    </row>
    <row r="146" spans="1:10" x14ac:dyDescent="0.3">
      <c r="A146" t="s">
        <v>374</v>
      </c>
      <c r="B146">
        <v>5</v>
      </c>
      <c r="C146">
        <v>1</v>
      </c>
      <c r="D146">
        <v>0</v>
      </c>
      <c r="E146">
        <f t="shared" si="10"/>
        <v>5</v>
      </c>
      <c r="F146">
        <f>IF(TRIM(A146) ="2025/24",1,0)</f>
        <v>0</v>
      </c>
      <c r="G146">
        <f t="shared" si="11"/>
        <v>0</v>
      </c>
      <c r="H146">
        <f t="shared" si="12"/>
        <v>0</v>
      </c>
      <c r="I146">
        <f t="shared" si="13"/>
        <v>1</v>
      </c>
      <c r="J146">
        <f t="shared" si="14"/>
        <v>0</v>
      </c>
    </row>
    <row r="147" spans="1:10" x14ac:dyDescent="0.3">
      <c r="A147" t="s">
        <v>374</v>
      </c>
      <c r="B147">
        <v>2</v>
      </c>
      <c r="C147">
        <v>0</v>
      </c>
      <c r="D147">
        <v>2</v>
      </c>
      <c r="E147">
        <f t="shared" si="10"/>
        <v>0</v>
      </c>
      <c r="F147">
        <f>IF(TRIM(A147) ="2025/24",1,0)</f>
        <v>0</v>
      </c>
      <c r="G147">
        <f t="shared" si="11"/>
        <v>0</v>
      </c>
      <c r="H147">
        <f t="shared" si="12"/>
        <v>0</v>
      </c>
      <c r="I147">
        <f t="shared" si="13"/>
        <v>1</v>
      </c>
      <c r="J147">
        <f t="shared" si="14"/>
        <v>0</v>
      </c>
    </row>
    <row r="148" spans="1:10" x14ac:dyDescent="0.3">
      <c r="A148" t="s">
        <v>374</v>
      </c>
      <c r="B148">
        <v>3</v>
      </c>
      <c r="C148">
        <v>1</v>
      </c>
      <c r="D148">
        <v>3</v>
      </c>
      <c r="E148">
        <f t="shared" si="10"/>
        <v>0</v>
      </c>
      <c r="F148">
        <f>IF(TRIM(A148) ="2025/24",1,0)</f>
        <v>0</v>
      </c>
      <c r="G148">
        <f t="shared" si="11"/>
        <v>0</v>
      </c>
      <c r="H148">
        <f t="shared" si="12"/>
        <v>0</v>
      </c>
      <c r="I148">
        <f t="shared" si="13"/>
        <v>1</v>
      </c>
      <c r="J148">
        <f t="shared" si="14"/>
        <v>0</v>
      </c>
    </row>
    <row r="149" spans="1:10" x14ac:dyDescent="0.3">
      <c r="A149" t="s">
        <v>374</v>
      </c>
      <c r="B149">
        <v>3</v>
      </c>
      <c r="C149">
        <v>0</v>
      </c>
      <c r="D149">
        <v>0</v>
      </c>
      <c r="E149">
        <f t="shared" si="10"/>
        <v>3</v>
      </c>
      <c r="F149">
        <f>IF(TRIM(A149) ="2025/24",1,0)</f>
        <v>0</v>
      </c>
      <c r="G149">
        <f t="shared" si="11"/>
        <v>0</v>
      </c>
      <c r="H149">
        <f t="shared" si="12"/>
        <v>0</v>
      </c>
      <c r="I149">
        <f t="shared" si="13"/>
        <v>1</v>
      </c>
      <c r="J149">
        <f t="shared" si="14"/>
        <v>0</v>
      </c>
    </row>
    <row r="150" spans="1:10" x14ac:dyDescent="0.3">
      <c r="A150" t="s">
        <v>374</v>
      </c>
      <c r="B150">
        <v>3</v>
      </c>
      <c r="C150">
        <v>1</v>
      </c>
      <c r="D150">
        <v>0</v>
      </c>
      <c r="E150">
        <f t="shared" si="10"/>
        <v>3</v>
      </c>
      <c r="F150">
        <f>IF(TRIM(A150) ="2025/24",1,0)</f>
        <v>0</v>
      </c>
      <c r="G150">
        <f t="shared" si="11"/>
        <v>0</v>
      </c>
      <c r="H150">
        <f t="shared" si="12"/>
        <v>0</v>
      </c>
      <c r="I150">
        <f t="shared" si="13"/>
        <v>1</v>
      </c>
      <c r="J150">
        <f t="shared" si="14"/>
        <v>0</v>
      </c>
    </row>
    <row r="151" spans="1:10" x14ac:dyDescent="0.3">
      <c r="A151" t="s">
        <v>374</v>
      </c>
      <c r="B151">
        <v>1</v>
      </c>
      <c r="C151">
        <v>0</v>
      </c>
      <c r="D151">
        <v>1</v>
      </c>
      <c r="E151">
        <f t="shared" si="10"/>
        <v>0</v>
      </c>
      <c r="F151">
        <f>IF(TRIM(A151) ="2025/24",1,0)</f>
        <v>0</v>
      </c>
      <c r="G151">
        <f t="shared" si="11"/>
        <v>0</v>
      </c>
      <c r="H151">
        <f t="shared" si="12"/>
        <v>0</v>
      </c>
      <c r="I151">
        <f t="shared" si="13"/>
        <v>1</v>
      </c>
      <c r="J151">
        <f t="shared" si="14"/>
        <v>0</v>
      </c>
    </row>
    <row r="152" spans="1:10" x14ac:dyDescent="0.3">
      <c r="A152" t="s">
        <v>374</v>
      </c>
      <c r="B152">
        <v>2</v>
      </c>
      <c r="C152">
        <v>0</v>
      </c>
      <c r="D152">
        <v>0</v>
      </c>
      <c r="E152">
        <f t="shared" si="10"/>
        <v>2</v>
      </c>
      <c r="F152">
        <f>IF(TRIM(A152) ="2025/24",1,0)</f>
        <v>0</v>
      </c>
      <c r="G152">
        <f t="shared" si="11"/>
        <v>0</v>
      </c>
      <c r="H152">
        <f t="shared" si="12"/>
        <v>0</v>
      </c>
      <c r="I152">
        <f t="shared" si="13"/>
        <v>1</v>
      </c>
      <c r="J152">
        <f t="shared" si="14"/>
        <v>0</v>
      </c>
    </row>
    <row r="153" spans="1:10" x14ac:dyDescent="0.3">
      <c r="A153" t="s">
        <v>374</v>
      </c>
      <c r="B153">
        <v>3</v>
      </c>
      <c r="C153">
        <v>1</v>
      </c>
      <c r="D153">
        <v>0</v>
      </c>
      <c r="E153">
        <f t="shared" si="10"/>
        <v>3</v>
      </c>
      <c r="F153">
        <f>IF(TRIM(A153) ="2025/24",1,0)</f>
        <v>0</v>
      </c>
      <c r="G153">
        <f t="shared" si="11"/>
        <v>0</v>
      </c>
      <c r="H153">
        <f t="shared" si="12"/>
        <v>0</v>
      </c>
      <c r="I153">
        <f t="shared" si="13"/>
        <v>1</v>
      </c>
      <c r="J153">
        <f t="shared" si="14"/>
        <v>0</v>
      </c>
    </row>
    <row r="154" spans="1:10" x14ac:dyDescent="0.3">
      <c r="A154" t="s">
        <v>375</v>
      </c>
      <c r="B154">
        <v>2</v>
      </c>
      <c r="C154">
        <v>0</v>
      </c>
      <c r="D154">
        <v>0</v>
      </c>
      <c r="E154">
        <f t="shared" si="10"/>
        <v>2</v>
      </c>
      <c r="F154">
        <f>IF(TRIM(A154) ="2025/24",1,0)</f>
        <v>0</v>
      </c>
      <c r="G154">
        <f t="shared" si="11"/>
        <v>0</v>
      </c>
      <c r="H154">
        <f t="shared" si="12"/>
        <v>0</v>
      </c>
      <c r="I154">
        <f t="shared" si="13"/>
        <v>0</v>
      </c>
      <c r="J154">
        <f t="shared" si="14"/>
        <v>1</v>
      </c>
    </row>
    <row r="155" spans="1:10" x14ac:dyDescent="0.3">
      <c r="A155" t="s">
        <v>375</v>
      </c>
      <c r="B155">
        <v>3</v>
      </c>
      <c r="C155">
        <v>1</v>
      </c>
      <c r="D155">
        <v>0</v>
      </c>
      <c r="E155">
        <f t="shared" si="10"/>
        <v>3</v>
      </c>
      <c r="F155">
        <f>IF(TRIM(A155) ="2025/24",1,0)</f>
        <v>0</v>
      </c>
      <c r="G155">
        <f t="shared" si="11"/>
        <v>0</v>
      </c>
      <c r="H155">
        <f t="shared" si="12"/>
        <v>0</v>
      </c>
      <c r="I155">
        <f t="shared" si="13"/>
        <v>0</v>
      </c>
      <c r="J155">
        <f t="shared" si="14"/>
        <v>1</v>
      </c>
    </row>
    <row r="156" spans="1:10" x14ac:dyDescent="0.3">
      <c r="A156" t="s">
        <v>375</v>
      </c>
      <c r="B156">
        <v>2</v>
      </c>
      <c r="C156">
        <v>1</v>
      </c>
      <c r="D156">
        <v>1</v>
      </c>
      <c r="E156">
        <f t="shared" si="10"/>
        <v>1</v>
      </c>
      <c r="F156">
        <f>IF(TRIM(A156) ="2025/24",1,0)</f>
        <v>0</v>
      </c>
      <c r="G156">
        <f t="shared" si="11"/>
        <v>0</v>
      </c>
      <c r="H156">
        <f t="shared" si="12"/>
        <v>0</v>
      </c>
      <c r="I156">
        <f t="shared" si="13"/>
        <v>0</v>
      </c>
      <c r="J156">
        <f t="shared" si="14"/>
        <v>1</v>
      </c>
    </row>
    <row r="157" spans="1:10" x14ac:dyDescent="0.3">
      <c r="A157" t="s">
        <v>375</v>
      </c>
      <c r="B157">
        <v>4</v>
      </c>
      <c r="C157">
        <v>1</v>
      </c>
      <c r="D157">
        <v>2</v>
      </c>
      <c r="E157">
        <f t="shared" si="10"/>
        <v>2</v>
      </c>
      <c r="F157">
        <f>IF(TRIM(A157) ="2025/24",1,0)</f>
        <v>0</v>
      </c>
      <c r="G157">
        <f t="shared" si="11"/>
        <v>0</v>
      </c>
      <c r="H157">
        <f t="shared" si="12"/>
        <v>0</v>
      </c>
      <c r="I157">
        <f t="shared" si="13"/>
        <v>0</v>
      </c>
      <c r="J157">
        <f t="shared" si="14"/>
        <v>1</v>
      </c>
    </row>
    <row r="158" spans="1:10" x14ac:dyDescent="0.3">
      <c r="A158" t="s">
        <v>375</v>
      </c>
      <c r="B158">
        <v>2</v>
      </c>
      <c r="C158">
        <v>0</v>
      </c>
      <c r="D158">
        <v>0</v>
      </c>
      <c r="E158">
        <f t="shared" si="10"/>
        <v>2</v>
      </c>
      <c r="F158">
        <f>IF(TRIM(A158) ="2025/24",1,0)</f>
        <v>0</v>
      </c>
      <c r="G158">
        <f t="shared" si="11"/>
        <v>0</v>
      </c>
      <c r="H158">
        <f t="shared" si="12"/>
        <v>0</v>
      </c>
      <c r="I158">
        <f t="shared" si="13"/>
        <v>0</v>
      </c>
      <c r="J158">
        <f t="shared" si="14"/>
        <v>1</v>
      </c>
    </row>
    <row r="159" spans="1:10" x14ac:dyDescent="0.3">
      <c r="A159" t="s">
        <v>375</v>
      </c>
      <c r="B159">
        <v>1</v>
      </c>
      <c r="C159">
        <v>0</v>
      </c>
      <c r="D159">
        <v>1</v>
      </c>
      <c r="E159">
        <f t="shared" si="10"/>
        <v>0</v>
      </c>
      <c r="F159">
        <f>IF(TRIM(A159) ="2025/24",1,0)</f>
        <v>0</v>
      </c>
      <c r="G159">
        <f t="shared" si="11"/>
        <v>0</v>
      </c>
      <c r="H159">
        <f t="shared" si="12"/>
        <v>0</v>
      </c>
      <c r="I159">
        <f t="shared" si="13"/>
        <v>0</v>
      </c>
      <c r="J159">
        <f t="shared" si="14"/>
        <v>1</v>
      </c>
    </row>
    <row r="160" spans="1:10" x14ac:dyDescent="0.3">
      <c r="A160" t="s">
        <v>375</v>
      </c>
      <c r="B160">
        <v>1</v>
      </c>
      <c r="C160">
        <v>1</v>
      </c>
      <c r="D160">
        <v>1</v>
      </c>
      <c r="E160">
        <f t="shared" si="10"/>
        <v>0</v>
      </c>
      <c r="F160">
        <f>IF(TRIM(A160) ="2025/24",1,0)</f>
        <v>0</v>
      </c>
      <c r="G160">
        <f t="shared" si="11"/>
        <v>0</v>
      </c>
      <c r="H160">
        <f t="shared" si="12"/>
        <v>0</v>
      </c>
      <c r="I160">
        <f t="shared" si="13"/>
        <v>0</v>
      </c>
      <c r="J160">
        <f t="shared" si="14"/>
        <v>1</v>
      </c>
    </row>
    <row r="161" spans="1:10" x14ac:dyDescent="0.3">
      <c r="A161" t="s">
        <v>375</v>
      </c>
      <c r="B161">
        <v>2</v>
      </c>
      <c r="C161">
        <v>0</v>
      </c>
      <c r="D161">
        <v>1</v>
      </c>
      <c r="E161">
        <f t="shared" si="10"/>
        <v>1</v>
      </c>
      <c r="F161">
        <f>IF(TRIM(A161) ="2025/24",1,0)</f>
        <v>0</v>
      </c>
      <c r="G161">
        <f t="shared" si="11"/>
        <v>0</v>
      </c>
      <c r="H161">
        <f t="shared" si="12"/>
        <v>0</v>
      </c>
      <c r="I161">
        <f t="shared" si="13"/>
        <v>0</v>
      </c>
      <c r="J161">
        <f t="shared" si="14"/>
        <v>1</v>
      </c>
    </row>
    <row r="162" spans="1:10" x14ac:dyDescent="0.3">
      <c r="A162" t="s">
        <v>375</v>
      </c>
      <c r="B162">
        <v>3</v>
      </c>
      <c r="C162">
        <v>1</v>
      </c>
      <c r="D162">
        <v>0</v>
      </c>
      <c r="E162">
        <f t="shared" si="10"/>
        <v>3</v>
      </c>
      <c r="F162">
        <f>IF(TRIM(A162) ="2025/24",1,0)</f>
        <v>0</v>
      </c>
      <c r="G162">
        <f t="shared" si="11"/>
        <v>0</v>
      </c>
      <c r="H162">
        <f t="shared" si="12"/>
        <v>0</v>
      </c>
      <c r="I162">
        <f t="shared" si="13"/>
        <v>0</v>
      </c>
      <c r="J162">
        <f t="shared" si="14"/>
        <v>1</v>
      </c>
    </row>
    <row r="163" spans="1:10" x14ac:dyDescent="0.3">
      <c r="A163" t="s">
        <v>375</v>
      </c>
      <c r="B163">
        <v>1</v>
      </c>
      <c r="C163">
        <v>1</v>
      </c>
      <c r="D163">
        <v>0</v>
      </c>
      <c r="E163">
        <f t="shared" si="10"/>
        <v>1</v>
      </c>
      <c r="F163">
        <f>IF(TRIM(A163) ="2025/24",1,0)</f>
        <v>0</v>
      </c>
      <c r="G163">
        <f t="shared" si="11"/>
        <v>0</v>
      </c>
      <c r="H163">
        <f t="shared" si="12"/>
        <v>0</v>
      </c>
      <c r="I163">
        <f t="shared" si="13"/>
        <v>0</v>
      </c>
      <c r="J163">
        <f t="shared" si="14"/>
        <v>1</v>
      </c>
    </row>
    <row r="164" spans="1:10" x14ac:dyDescent="0.3">
      <c r="A164" t="s">
        <v>375</v>
      </c>
      <c r="B164">
        <v>0</v>
      </c>
      <c r="C164">
        <v>0</v>
      </c>
      <c r="D164">
        <v>1</v>
      </c>
      <c r="E164">
        <f t="shared" si="10"/>
        <v>-1</v>
      </c>
      <c r="F164">
        <f>IF(TRIM(A164) ="2025/24",1,0)</f>
        <v>0</v>
      </c>
      <c r="G164">
        <f t="shared" si="11"/>
        <v>0</v>
      </c>
      <c r="H164">
        <f t="shared" si="12"/>
        <v>0</v>
      </c>
      <c r="I164">
        <f t="shared" si="13"/>
        <v>0</v>
      </c>
      <c r="J164">
        <f t="shared" si="14"/>
        <v>1</v>
      </c>
    </row>
    <row r="165" spans="1:10" x14ac:dyDescent="0.3">
      <c r="A165" t="s">
        <v>375</v>
      </c>
      <c r="B165">
        <v>0</v>
      </c>
      <c r="C165">
        <v>0</v>
      </c>
      <c r="D165">
        <v>1</v>
      </c>
      <c r="E165">
        <f t="shared" si="10"/>
        <v>-1</v>
      </c>
      <c r="F165">
        <f>IF(TRIM(A165) ="2025/24",1,0)</f>
        <v>0</v>
      </c>
      <c r="G165">
        <f t="shared" si="11"/>
        <v>0</v>
      </c>
      <c r="H165">
        <f t="shared" si="12"/>
        <v>0</v>
      </c>
      <c r="I165">
        <f t="shared" si="13"/>
        <v>0</v>
      </c>
      <c r="J165">
        <f t="shared" si="14"/>
        <v>1</v>
      </c>
    </row>
    <row r="166" spans="1:10" x14ac:dyDescent="0.3">
      <c r="A166" t="s">
        <v>375</v>
      </c>
      <c r="B166">
        <v>2</v>
      </c>
      <c r="C166">
        <v>1</v>
      </c>
      <c r="D166">
        <v>0</v>
      </c>
      <c r="E166">
        <f t="shared" si="10"/>
        <v>2</v>
      </c>
      <c r="F166">
        <f>IF(TRIM(A166) ="2025/24",1,0)</f>
        <v>0</v>
      </c>
      <c r="G166">
        <f t="shared" si="11"/>
        <v>0</v>
      </c>
      <c r="H166">
        <f t="shared" si="12"/>
        <v>0</v>
      </c>
      <c r="I166">
        <f t="shared" si="13"/>
        <v>0</v>
      </c>
      <c r="J166">
        <f t="shared" si="14"/>
        <v>1</v>
      </c>
    </row>
    <row r="167" spans="1:10" x14ac:dyDescent="0.3">
      <c r="A167" t="s">
        <v>375</v>
      </c>
      <c r="B167">
        <v>0</v>
      </c>
      <c r="C167">
        <v>0</v>
      </c>
      <c r="D167">
        <v>2</v>
      </c>
      <c r="E167">
        <f t="shared" si="10"/>
        <v>-2</v>
      </c>
      <c r="F167">
        <f>IF(TRIM(A167) ="2025/24",1,0)</f>
        <v>0</v>
      </c>
      <c r="G167">
        <f t="shared" si="11"/>
        <v>0</v>
      </c>
      <c r="H167">
        <f t="shared" si="12"/>
        <v>0</v>
      </c>
      <c r="I167">
        <f t="shared" si="13"/>
        <v>0</v>
      </c>
      <c r="J167">
        <f t="shared" si="14"/>
        <v>1</v>
      </c>
    </row>
    <row r="168" spans="1:10" x14ac:dyDescent="0.3">
      <c r="A168" t="s">
        <v>375</v>
      </c>
      <c r="B168">
        <v>1</v>
      </c>
      <c r="C168">
        <v>1</v>
      </c>
      <c r="D168">
        <v>3</v>
      </c>
      <c r="E168">
        <f t="shared" si="10"/>
        <v>-2</v>
      </c>
      <c r="F168">
        <f>IF(TRIM(A168) ="2025/24",1,0)</f>
        <v>0</v>
      </c>
      <c r="G168">
        <f t="shared" si="11"/>
        <v>0</v>
      </c>
      <c r="H168">
        <f t="shared" si="12"/>
        <v>0</v>
      </c>
      <c r="I168">
        <f t="shared" si="13"/>
        <v>0</v>
      </c>
      <c r="J168">
        <f t="shared" si="14"/>
        <v>1</v>
      </c>
    </row>
    <row r="169" spans="1:10" x14ac:dyDescent="0.3">
      <c r="A169" t="s">
        <v>375</v>
      </c>
      <c r="B169">
        <v>1</v>
      </c>
      <c r="C169">
        <v>0</v>
      </c>
      <c r="D169">
        <v>4</v>
      </c>
      <c r="E169">
        <f t="shared" si="10"/>
        <v>-3</v>
      </c>
      <c r="F169">
        <f>IF(TRIM(A169) ="2025/24",1,0)</f>
        <v>0</v>
      </c>
      <c r="G169">
        <f t="shared" si="11"/>
        <v>0</v>
      </c>
      <c r="H169">
        <f t="shared" si="12"/>
        <v>0</v>
      </c>
      <c r="I169">
        <f t="shared" si="13"/>
        <v>0</v>
      </c>
      <c r="J169">
        <f t="shared" si="14"/>
        <v>1</v>
      </c>
    </row>
    <row r="170" spans="1:10" x14ac:dyDescent="0.3">
      <c r="A170" t="s">
        <v>375</v>
      </c>
      <c r="B170">
        <v>0</v>
      </c>
      <c r="C170">
        <v>0</v>
      </c>
      <c r="D170">
        <v>1</v>
      </c>
      <c r="E170">
        <f t="shared" si="10"/>
        <v>-1</v>
      </c>
      <c r="F170">
        <f>IF(TRIM(A170) ="2025/24",1,0)</f>
        <v>0</v>
      </c>
      <c r="G170">
        <f t="shared" si="11"/>
        <v>0</v>
      </c>
      <c r="H170">
        <f t="shared" si="12"/>
        <v>0</v>
      </c>
      <c r="I170">
        <f t="shared" si="13"/>
        <v>0</v>
      </c>
      <c r="J170">
        <f t="shared" si="14"/>
        <v>1</v>
      </c>
    </row>
    <row r="171" spans="1:10" x14ac:dyDescent="0.3">
      <c r="A171" t="s">
        <v>375</v>
      </c>
      <c r="B171">
        <v>3</v>
      </c>
      <c r="C171">
        <v>1</v>
      </c>
      <c r="D171">
        <v>1</v>
      </c>
      <c r="E171">
        <f t="shared" si="10"/>
        <v>2</v>
      </c>
      <c r="F171">
        <f>IF(TRIM(A171) ="2025/24",1,0)</f>
        <v>0</v>
      </c>
      <c r="G171">
        <f t="shared" si="11"/>
        <v>0</v>
      </c>
      <c r="H171">
        <f t="shared" si="12"/>
        <v>0</v>
      </c>
      <c r="I171">
        <f t="shared" si="13"/>
        <v>0</v>
      </c>
      <c r="J171">
        <f t="shared" si="14"/>
        <v>1</v>
      </c>
    </row>
    <row r="172" spans="1:10" x14ac:dyDescent="0.3">
      <c r="A172" t="s">
        <v>375</v>
      </c>
      <c r="B172">
        <v>3</v>
      </c>
      <c r="C172">
        <v>1</v>
      </c>
      <c r="D172">
        <v>1</v>
      </c>
      <c r="E172">
        <f t="shared" si="10"/>
        <v>2</v>
      </c>
      <c r="F172">
        <f>IF(TRIM(A172) ="2025/24",1,0)</f>
        <v>0</v>
      </c>
      <c r="G172">
        <f t="shared" si="11"/>
        <v>0</v>
      </c>
      <c r="H172">
        <f t="shared" si="12"/>
        <v>0</v>
      </c>
      <c r="I172">
        <f t="shared" si="13"/>
        <v>0</v>
      </c>
      <c r="J172">
        <f t="shared" si="14"/>
        <v>1</v>
      </c>
    </row>
    <row r="173" spans="1:10" x14ac:dyDescent="0.3">
      <c r="A173" t="s">
        <v>375</v>
      </c>
      <c r="B173">
        <v>0</v>
      </c>
      <c r="C173">
        <v>0</v>
      </c>
      <c r="D173">
        <v>1</v>
      </c>
      <c r="E173">
        <f t="shared" si="10"/>
        <v>-1</v>
      </c>
      <c r="F173">
        <f>IF(TRIM(A173) ="2025/24",1,0)</f>
        <v>0</v>
      </c>
      <c r="G173">
        <f t="shared" si="11"/>
        <v>0</v>
      </c>
      <c r="H173">
        <f t="shared" si="12"/>
        <v>0</v>
      </c>
      <c r="I173">
        <f t="shared" si="13"/>
        <v>0</v>
      </c>
      <c r="J173">
        <f t="shared" si="14"/>
        <v>1</v>
      </c>
    </row>
    <row r="174" spans="1:10" x14ac:dyDescent="0.3">
      <c r="A174" t="s">
        <v>375</v>
      </c>
      <c r="B174">
        <v>0</v>
      </c>
      <c r="C174">
        <v>0</v>
      </c>
      <c r="D174">
        <v>0</v>
      </c>
      <c r="E174">
        <f t="shared" si="10"/>
        <v>0</v>
      </c>
      <c r="F174">
        <f>IF(TRIM(A174) ="2025/24",1,0)</f>
        <v>0</v>
      </c>
      <c r="G174">
        <f t="shared" si="11"/>
        <v>0</v>
      </c>
      <c r="H174">
        <f t="shared" si="12"/>
        <v>0</v>
      </c>
      <c r="I174">
        <f t="shared" si="13"/>
        <v>0</v>
      </c>
      <c r="J174">
        <f t="shared" si="14"/>
        <v>1</v>
      </c>
    </row>
    <row r="175" spans="1:10" x14ac:dyDescent="0.3">
      <c r="A175" t="s">
        <v>375</v>
      </c>
      <c r="B175">
        <v>0</v>
      </c>
      <c r="C175">
        <v>1</v>
      </c>
      <c r="D175">
        <v>1</v>
      </c>
      <c r="E175">
        <f t="shared" si="10"/>
        <v>-1</v>
      </c>
      <c r="F175">
        <f>IF(TRIM(A175) ="2025/24",1,0)</f>
        <v>0</v>
      </c>
      <c r="G175">
        <f t="shared" si="11"/>
        <v>0</v>
      </c>
      <c r="H175">
        <f t="shared" si="12"/>
        <v>0</v>
      </c>
      <c r="I175">
        <f t="shared" si="13"/>
        <v>0</v>
      </c>
      <c r="J175">
        <f t="shared" si="14"/>
        <v>1</v>
      </c>
    </row>
    <row r="176" spans="1:10" x14ac:dyDescent="0.3">
      <c r="A176" t="s">
        <v>375</v>
      </c>
      <c r="B176">
        <v>0</v>
      </c>
      <c r="C176">
        <v>1</v>
      </c>
      <c r="D176">
        <v>0</v>
      </c>
      <c r="E176">
        <f t="shared" si="10"/>
        <v>0</v>
      </c>
      <c r="F176">
        <f>IF(TRIM(A176) ="2025/24",1,0)</f>
        <v>0</v>
      </c>
      <c r="G176">
        <f t="shared" si="11"/>
        <v>0</v>
      </c>
      <c r="H176">
        <f t="shared" si="12"/>
        <v>0</v>
      </c>
      <c r="I176">
        <f t="shared" si="13"/>
        <v>0</v>
      </c>
      <c r="J176">
        <f t="shared" si="14"/>
        <v>1</v>
      </c>
    </row>
    <row r="177" spans="1:10" x14ac:dyDescent="0.3">
      <c r="A177" t="s">
        <v>375</v>
      </c>
      <c r="B177">
        <v>1</v>
      </c>
      <c r="C177">
        <v>0</v>
      </c>
      <c r="D177">
        <v>1</v>
      </c>
      <c r="E177">
        <f t="shared" si="10"/>
        <v>0</v>
      </c>
      <c r="F177">
        <f>IF(TRIM(A177) ="2025/24",1,0)</f>
        <v>0</v>
      </c>
      <c r="G177">
        <f t="shared" si="11"/>
        <v>0</v>
      </c>
      <c r="H177">
        <f t="shared" si="12"/>
        <v>0</v>
      </c>
      <c r="I177">
        <f t="shared" si="13"/>
        <v>0</v>
      </c>
      <c r="J177">
        <f t="shared" si="14"/>
        <v>1</v>
      </c>
    </row>
    <row r="178" spans="1:10" x14ac:dyDescent="0.3">
      <c r="A178" t="s">
        <v>375</v>
      </c>
      <c r="B178">
        <v>7</v>
      </c>
      <c r="C178">
        <v>1</v>
      </c>
      <c r="D178">
        <v>0</v>
      </c>
      <c r="E178">
        <f t="shared" si="10"/>
        <v>7</v>
      </c>
      <c r="F178">
        <f>IF(TRIM(A178) ="2025/24",1,0)</f>
        <v>0</v>
      </c>
      <c r="G178">
        <f t="shared" si="11"/>
        <v>0</v>
      </c>
      <c r="H178">
        <f t="shared" si="12"/>
        <v>0</v>
      </c>
      <c r="I178">
        <f t="shared" si="13"/>
        <v>0</v>
      </c>
      <c r="J178">
        <f t="shared" si="14"/>
        <v>1</v>
      </c>
    </row>
    <row r="179" spans="1:10" x14ac:dyDescent="0.3">
      <c r="A179" t="s">
        <v>375</v>
      </c>
      <c r="B179">
        <v>2</v>
      </c>
      <c r="C179">
        <v>0</v>
      </c>
      <c r="D179">
        <v>1</v>
      </c>
      <c r="E179">
        <f t="shared" si="10"/>
        <v>1</v>
      </c>
      <c r="F179">
        <f>IF(TRIM(A179) ="2025/24",1,0)</f>
        <v>0</v>
      </c>
      <c r="G179">
        <f t="shared" si="11"/>
        <v>0</v>
      </c>
      <c r="H179">
        <f t="shared" si="12"/>
        <v>0</v>
      </c>
      <c r="I179">
        <f t="shared" si="13"/>
        <v>0</v>
      </c>
      <c r="J179">
        <f t="shared" si="14"/>
        <v>1</v>
      </c>
    </row>
    <row r="180" spans="1:10" x14ac:dyDescent="0.3">
      <c r="A180" t="s">
        <v>375</v>
      </c>
      <c r="B180">
        <v>1</v>
      </c>
      <c r="C180">
        <v>1</v>
      </c>
      <c r="D180">
        <v>1</v>
      </c>
      <c r="E180">
        <f t="shared" si="10"/>
        <v>0</v>
      </c>
      <c r="F180">
        <f>IF(TRIM(A180) ="2025/24",1,0)</f>
        <v>0</v>
      </c>
      <c r="G180">
        <f t="shared" si="11"/>
        <v>0</v>
      </c>
      <c r="H180">
        <f t="shared" si="12"/>
        <v>0</v>
      </c>
      <c r="I180">
        <f t="shared" si="13"/>
        <v>0</v>
      </c>
      <c r="J180">
        <f t="shared" si="14"/>
        <v>1</v>
      </c>
    </row>
    <row r="181" spans="1:10" x14ac:dyDescent="0.3">
      <c r="A181" t="s">
        <v>375</v>
      </c>
      <c r="B181">
        <v>4</v>
      </c>
      <c r="C181">
        <v>0</v>
      </c>
      <c r="D181">
        <v>0</v>
      </c>
      <c r="E181">
        <f t="shared" si="10"/>
        <v>4</v>
      </c>
      <c r="F181">
        <f>IF(TRIM(A181) ="2025/24",1,0)</f>
        <v>0</v>
      </c>
      <c r="G181">
        <f t="shared" si="11"/>
        <v>0</v>
      </c>
      <c r="H181">
        <f t="shared" si="12"/>
        <v>0</v>
      </c>
      <c r="I181">
        <f t="shared" si="13"/>
        <v>0</v>
      </c>
      <c r="J181">
        <f t="shared" si="14"/>
        <v>1</v>
      </c>
    </row>
    <row r="182" spans="1:10" x14ac:dyDescent="0.3">
      <c r="A182" t="s">
        <v>375</v>
      </c>
      <c r="B182">
        <v>1</v>
      </c>
      <c r="C182">
        <v>1</v>
      </c>
      <c r="D182">
        <v>1</v>
      </c>
      <c r="E182">
        <f t="shared" si="10"/>
        <v>0</v>
      </c>
      <c r="F182">
        <f>IF(TRIM(A182) ="2025/24",1,0)</f>
        <v>0</v>
      </c>
      <c r="G182">
        <f t="shared" si="11"/>
        <v>0</v>
      </c>
      <c r="H182">
        <f t="shared" si="12"/>
        <v>0</v>
      </c>
      <c r="I182">
        <f t="shared" si="13"/>
        <v>0</v>
      </c>
      <c r="J182">
        <f t="shared" si="14"/>
        <v>1</v>
      </c>
    </row>
    <row r="183" spans="1:10" x14ac:dyDescent="0.3">
      <c r="A183" t="s">
        <v>375</v>
      </c>
      <c r="B183">
        <v>3</v>
      </c>
      <c r="C183">
        <v>0</v>
      </c>
      <c r="D183">
        <v>0</v>
      </c>
      <c r="E183">
        <f t="shared" si="10"/>
        <v>3</v>
      </c>
      <c r="F183">
        <f>IF(TRIM(A183) ="2025/24",1,0)</f>
        <v>0</v>
      </c>
      <c r="G183">
        <f t="shared" si="11"/>
        <v>0</v>
      </c>
      <c r="H183">
        <f t="shared" si="12"/>
        <v>0</v>
      </c>
      <c r="I183">
        <f t="shared" si="13"/>
        <v>0</v>
      </c>
      <c r="J183">
        <f t="shared" si="14"/>
        <v>1</v>
      </c>
    </row>
    <row r="184" spans="1:10" x14ac:dyDescent="0.3">
      <c r="A184" t="s">
        <v>375</v>
      </c>
      <c r="B184">
        <v>1</v>
      </c>
      <c r="C184">
        <v>1</v>
      </c>
      <c r="D184">
        <v>1</v>
      </c>
      <c r="E184">
        <f t="shared" si="10"/>
        <v>0</v>
      </c>
      <c r="F184">
        <f>IF(TRIM(A184) ="2025/24",1,0)</f>
        <v>0</v>
      </c>
      <c r="G184">
        <f t="shared" si="11"/>
        <v>0</v>
      </c>
      <c r="H184">
        <f t="shared" si="12"/>
        <v>0</v>
      </c>
      <c r="I184">
        <f t="shared" si="13"/>
        <v>0</v>
      </c>
      <c r="J184">
        <f t="shared" si="14"/>
        <v>1</v>
      </c>
    </row>
    <row r="185" spans="1:10" x14ac:dyDescent="0.3">
      <c r="A185" t="s">
        <v>375</v>
      </c>
      <c r="B185">
        <v>2</v>
      </c>
      <c r="C185">
        <v>0</v>
      </c>
      <c r="D185">
        <v>1</v>
      </c>
      <c r="E185">
        <f t="shared" si="10"/>
        <v>1</v>
      </c>
      <c r="F185">
        <f>IF(TRIM(A185) ="2025/24",1,0)</f>
        <v>0</v>
      </c>
      <c r="G185">
        <f t="shared" si="11"/>
        <v>0</v>
      </c>
      <c r="H185">
        <f t="shared" si="12"/>
        <v>0</v>
      </c>
      <c r="I185">
        <f t="shared" si="13"/>
        <v>0</v>
      </c>
      <c r="J185">
        <f t="shared" si="14"/>
        <v>1</v>
      </c>
    </row>
    <row r="186" spans="1:10" x14ac:dyDescent="0.3">
      <c r="A186" t="s">
        <v>375</v>
      </c>
      <c r="B186">
        <v>2</v>
      </c>
      <c r="C186">
        <v>0</v>
      </c>
      <c r="D186">
        <v>1</v>
      </c>
      <c r="E186">
        <f t="shared" si="10"/>
        <v>1</v>
      </c>
      <c r="F186">
        <f>IF(TRIM(A186) ="2025/24",1,0)</f>
        <v>0</v>
      </c>
      <c r="G186">
        <f t="shared" si="11"/>
        <v>0</v>
      </c>
      <c r="H186">
        <f t="shared" si="12"/>
        <v>0</v>
      </c>
      <c r="I186">
        <f t="shared" si="13"/>
        <v>0</v>
      </c>
      <c r="J186">
        <f t="shared" si="14"/>
        <v>1</v>
      </c>
    </row>
    <row r="187" spans="1:10" x14ac:dyDescent="0.3">
      <c r="A187" t="s">
        <v>375</v>
      </c>
      <c r="B187">
        <v>2</v>
      </c>
      <c r="C187">
        <v>1</v>
      </c>
      <c r="D187">
        <v>2</v>
      </c>
      <c r="E187">
        <f t="shared" si="10"/>
        <v>0</v>
      </c>
      <c r="F187">
        <f>IF(TRIM(A187) ="2025/24",1,0)</f>
        <v>0</v>
      </c>
      <c r="G187">
        <f t="shared" si="11"/>
        <v>0</v>
      </c>
      <c r="H187">
        <f t="shared" si="12"/>
        <v>0</v>
      </c>
      <c r="I187">
        <f t="shared" si="13"/>
        <v>0</v>
      </c>
      <c r="J187">
        <f t="shared" si="14"/>
        <v>1</v>
      </c>
    </row>
    <row r="188" spans="1:10" x14ac:dyDescent="0.3">
      <c r="A188" t="s">
        <v>375</v>
      </c>
      <c r="B188">
        <v>2</v>
      </c>
      <c r="C188">
        <v>1</v>
      </c>
      <c r="D188">
        <v>7</v>
      </c>
      <c r="E188">
        <f t="shared" si="10"/>
        <v>-5</v>
      </c>
      <c r="F188">
        <f>IF(TRIM(A188) ="2025/24",1,0)</f>
        <v>0</v>
      </c>
      <c r="G188">
        <f t="shared" si="11"/>
        <v>0</v>
      </c>
      <c r="H188">
        <f t="shared" si="12"/>
        <v>0</v>
      </c>
      <c r="I188">
        <f t="shared" si="13"/>
        <v>0</v>
      </c>
      <c r="J188">
        <f t="shared" si="14"/>
        <v>1</v>
      </c>
    </row>
    <row r="189" spans="1:10" x14ac:dyDescent="0.3">
      <c r="A189" t="s">
        <v>375</v>
      </c>
      <c r="B189">
        <v>3</v>
      </c>
      <c r="C189">
        <v>0</v>
      </c>
      <c r="D189">
        <v>1</v>
      </c>
      <c r="E189">
        <f t="shared" si="10"/>
        <v>2</v>
      </c>
      <c r="F189">
        <f>IF(TRIM(A189) ="2025/24",1,0)</f>
        <v>0</v>
      </c>
      <c r="G189">
        <f t="shared" si="11"/>
        <v>0</v>
      </c>
      <c r="H189">
        <f t="shared" si="12"/>
        <v>0</v>
      </c>
      <c r="I189">
        <f t="shared" si="13"/>
        <v>0</v>
      </c>
      <c r="J189">
        <f t="shared" si="14"/>
        <v>1</v>
      </c>
    </row>
    <row r="190" spans="1:10" x14ac:dyDescent="0.3">
      <c r="A190" t="s">
        <v>375</v>
      </c>
      <c r="B190">
        <v>2</v>
      </c>
      <c r="C190">
        <v>1</v>
      </c>
      <c r="D190">
        <v>0</v>
      </c>
      <c r="E190">
        <f t="shared" si="10"/>
        <v>2</v>
      </c>
      <c r="F190">
        <f>IF(TRIM(A190) ="2025/24",1,0)</f>
        <v>0</v>
      </c>
      <c r="G190">
        <f t="shared" si="11"/>
        <v>0</v>
      </c>
      <c r="H190">
        <f t="shared" si="12"/>
        <v>0</v>
      </c>
      <c r="I190">
        <f t="shared" si="13"/>
        <v>0</v>
      </c>
      <c r="J190">
        <f t="shared" si="14"/>
        <v>1</v>
      </c>
    </row>
    <row r="191" spans="1:10" x14ac:dyDescent="0.3">
      <c r="A191" t="s">
        <v>375</v>
      </c>
      <c r="B191">
        <v>4</v>
      </c>
      <c r="C191">
        <v>0</v>
      </c>
      <c r="D191">
        <v>3</v>
      </c>
      <c r="E191">
        <f t="shared" si="10"/>
        <v>1</v>
      </c>
      <c r="F191">
        <f>IF(TRIM(A191) ="2025/24",1,0)</f>
        <v>0</v>
      </c>
      <c r="G191">
        <f t="shared" si="11"/>
        <v>0</v>
      </c>
      <c r="H191">
        <f t="shared" si="12"/>
        <v>0</v>
      </c>
      <c r="I191">
        <f t="shared" si="13"/>
        <v>0</v>
      </c>
      <c r="J191">
        <f t="shared" si="1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Liverpool</vt:lpstr>
      <vt:lpstr>Manchaster City</vt:lpstr>
      <vt:lpstr>P1_data</vt:lpstr>
      <vt:lpstr>P1_t test</vt:lpstr>
      <vt:lpstr>P2_ChiSquare test</vt:lpstr>
      <vt:lpstr>Sheet2</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Abhinay Yadav</dc:creator>
  <cp:lastModifiedBy>Abhinay Yadav</cp:lastModifiedBy>
  <dcterms:created xsi:type="dcterms:W3CDTF">2025-06-01T09:40:00Z</dcterms:created>
  <dcterms:modified xsi:type="dcterms:W3CDTF">2025-06-04T11:20:12Z</dcterms:modified>
</cp:coreProperties>
</file>