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GANESH\Downloads\endterm excel\"/>
    </mc:Choice>
  </mc:AlternateContent>
  <xr:revisionPtr revIDLastSave="0" documentId="13_ncr:1_{04D9B4CC-7334-4A48-BD16-AEAF5018E4EA}" xr6:coauthVersionLast="47" xr6:coauthVersionMax="47" xr10:uidLastSave="{00000000-0000-0000-0000-000000000000}"/>
  <bookViews>
    <workbookView xWindow="-108" yWindow="-108" windowWidth="23256" windowHeight="12576" firstSheet="2" activeTab="3" xr2:uid="{00000000-000D-0000-FFFF-FFFF00000000}"/>
  </bookViews>
  <sheets>
    <sheet name="Welcome" sheetId="10" r:id="rId1"/>
    <sheet name="Home" sheetId="11" r:id="rId2"/>
    <sheet name="OBJECTIVES" sheetId="12" r:id="rId3"/>
    <sheet name="Dashbord" sheetId="6" r:id="rId4"/>
    <sheet name="OB 1" sheetId="20" r:id="rId5"/>
    <sheet name="OB 2" sheetId="21" r:id="rId6"/>
    <sheet name="OB 3" sheetId="23" r:id="rId7"/>
    <sheet name="OB 4" sheetId="25" r:id="rId8"/>
    <sheet name="OB 5" sheetId="27" r:id="rId9"/>
    <sheet name="OB 6" sheetId="29" r:id="rId10"/>
    <sheet name="OB 7" sheetId="30" r:id="rId11"/>
    <sheet name="OB 8" sheetId="31" r:id="rId12"/>
    <sheet name="DATASET" sheetId="1" r:id="rId13"/>
    <sheet name="END" sheetId="33" r:id="rId14"/>
    <sheet name="rough sheet" sheetId="3" r:id="rId15"/>
    <sheet name="pivot tables sheet" sheetId="9" r:id="rId16"/>
  </sheets>
  <definedNames>
    <definedName name="Slicer_Area">#N/A</definedName>
    <definedName name="Slicer_State_Name">#N/A</definedName>
  </definedNames>
  <calcPr calcId="191029"/>
  <pivotCaches>
    <pivotCache cacheId="6"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0" l="1"/>
  <c r="F11" i="30"/>
  <c r="G10" i="21"/>
  <c r="G11" i="30"/>
  <c r="F10" i="21"/>
  <c r="G12" i="30"/>
  <c r="G13" i="30"/>
  <c r="F13" i="30"/>
  <c r="F14" i="31"/>
  <c r="G13" i="31"/>
  <c r="G14" i="31"/>
  <c r="F12" i="31"/>
  <c r="F13" i="31"/>
  <c r="G12" i="31"/>
  <c r="I19" i="9"/>
  <c r="J38" i="9"/>
  <c r="I20" i="9"/>
  <c r="J20" i="9"/>
  <c r="E10" i="9"/>
  <c r="I38" i="9"/>
  <c r="J18" i="9"/>
  <c r="J19" i="9"/>
  <c r="J39" i="9"/>
  <c r="I37" i="9"/>
  <c r="J37" i="9"/>
  <c r="F10" i="9"/>
  <c r="I39" i="9"/>
  <c r="I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5BDDB-596E-4F76-B248-4F48983FF293}" keepAlive="1" name="Query - PCA" description="Connection to the 'PCA' query in the workbook." type="5" refreshedVersion="0" background="1">
    <dbPr connection="Provider=Microsoft.Mashup.OleDb.1;Data Source=$Workbook$;Location=PCA;Extended Properties=&quot;&quot;" command="SELECT * FROM [PCA]"/>
  </connection>
</connections>
</file>

<file path=xl/sharedStrings.xml><?xml version="1.0" encoding="utf-8"?>
<sst xmlns="http://schemas.openxmlformats.org/spreadsheetml/2006/main" count="542" uniqueCount="126">
  <si>
    <t>State Code</t>
  </si>
  <si>
    <t>Level</t>
  </si>
  <si>
    <t>No of Households</t>
  </si>
  <si>
    <t>Total Population Male</t>
  </si>
  <si>
    <t>Total Population Female</t>
  </si>
  <si>
    <t>Literates Population Male</t>
  </si>
  <si>
    <t>Literates Population Female</t>
  </si>
  <si>
    <t>Illiterate Male</t>
  </si>
  <si>
    <t>Illiterate Female</t>
  </si>
  <si>
    <t>Total Worker Population Male</t>
  </si>
  <si>
    <t>Total Worker Population Female</t>
  </si>
  <si>
    <t>Non Working Population Male</t>
  </si>
  <si>
    <t>Non Working Population Female</t>
  </si>
  <si>
    <t>00</t>
  </si>
  <si>
    <t>India</t>
  </si>
  <si>
    <t>Total</t>
  </si>
  <si>
    <t>Rural</t>
  </si>
  <si>
    <t>Urban</t>
  </si>
  <si>
    <t>01</t>
  </si>
  <si>
    <t>STATE</t>
  </si>
  <si>
    <t>JAMMU &amp; KASHMIR</t>
  </si>
  <si>
    <t>02</t>
  </si>
  <si>
    <t>HIMACHAL PRADESH</t>
  </si>
  <si>
    <t>03</t>
  </si>
  <si>
    <t>PUNJAB</t>
  </si>
  <si>
    <t>04</t>
  </si>
  <si>
    <t>CHANDIGARH</t>
  </si>
  <si>
    <t>05</t>
  </si>
  <si>
    <t>UTTARAKHAND</t>
  </si>
  <si>
    <t>06</t>
  </si>
  <si>
    <t>HARYANA</t>
  </si>
  <si>
    <t>07</t>
  </si>
  <si>
    <t>NCT OF DELHI</t>
  </si>
  <si>
    <t>08</t>
  </si>
  <si>
    <t>RAJASTHAN</t>
  </si>
  <si>
    <t>09</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</si>
  <si>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</si>
  <si>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</si>
  <si>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</si>
  <si>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</si>
  <si>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</si>
  <si>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</si>
  <si>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</si>
  <si>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</si>
  <si>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</si>
  <si>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</si>
  <si>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</si>
  <si>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</si>
  <si>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</si>
  <si>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</si>
  <si>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</si>
  <si>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</si>
  <si>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</si>
  <si>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</si>
  <si>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</si>
  <si>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</si>
  <si>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</si>
  <si>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</si>
  <si>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</si>
  <si>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</si>
  <si>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</si>
  <si>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</si>
  <si>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</si>
  <si>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Area</t>
  </si>
  <si>
    <t>State Name</t>
  </si>
  <si>
    <t>Agricultural Labourers Population Male</t>
  </si>
  <si>
    <t xml:space="preserve"> Agricultural Labourers Population Female</t>
  </si>
  <si>
    <t xml:space="preserve"> Household Industries Population Female</t>
  </si>
  <si>
    <t xml:space="preserve"> Household Industries Population Male</t>
  </si>
  <si>
    <t xml:space="preserve"> Working Population Male</t>
  </si>
  <si>
    <t>Working Population Female</t>
  </si>
  <si>
    <t xml:space="preserve"> Cultivator Population Male</t>
  </si>
  <si>
    <t>Cultivator Population Female</t>
  </si>
  <si>
    <t xml:space="preserve">Total Population </t>
  </si>
  <si>
    <t xml:space="preserve">Literates Population </t>
  </si>
  <si>
    <t>Illiterate Population</t>
  </si>
  <si>
    <t xml:space="preserve">Working Population </t>
  </si>
  <si>
    <t xml:space="preserve">Cultivator Population </t>
  </si>
  <si>
    <t xml:space="preserve"> Agricultural Labourers Population </t>
  </si>
  <si>
    <t xml:space="preserve">Household Industries Population </t>
  </si>
  <si>
    <t>Non Working Population</t>
  </si>
  <si>
    <t xml:space="preserve">Total Worker Population </t>
  </si>
  <si>
    <t>Grand Total</t>
  </si>
  <si>
    <t>Column Labels</t>
  </si>
  <si>
    <t>Sum of No of Households</t>
  </si>
  <si>
    <t xml:space="preserve">Sum of Total Population </t>
  </si>
  <si>
    <t>Sum of Total Population Male</t>
  </si>
  <si>
    <t>Sum of Total Population Female</t>
  </si>
  <si>
    <t xml:space="preserve">Sum of Literates Population </t>
  </si>
  <si>
    <t>Sum of Literates Population Male</t>
  </si>
  <si>
    <t>Sum of Literates Population Female</t>
  </si>
  <si>
    <t>Sum of Illiterate Population</t>
  </si>
  <si>
    <t>Sum of Illiterate Male</t>
  </si>
  <si>
    <t>Sum of Illiterate Female</t>
  </si>
  <si>
    <t>Percentage</t>
  </si>
  <si>
    <t>male</t>
  </si>
  <si>
    <t>female</t>
  </si>
  <si>
    <t>percentage</t>
  </si>
  <si>
    <t>literate</t>
  </si>
  <si>
    <t>illetrate</t>
  </si>
  <si>
    <t>total</t>
  </si>
  <si>
    <t xml:space="preserve">Sum of Total Worker Population </t>
  </si>
  <si>
    <t>Sum of Total Worker Population Male</t>
  </si>
  <si>
    <t>Sum of Total Worker Population Female</t>
  </si>
  <si>
    <t xml:space="preserve">Sum of Working Population </t>
  </si>
  <si>
    <t>Sum of Non Working Population</t>
  </si>
  <si>
    <t>Sum of  Working Population Male</t>
  </si>
  <si>
    <t>Sum of Non Working Population Male</t>
  </si>
  <si>
    <t>Sum of Working Population Female</t>
  </si>
  <si>
    <t>Sum of Non Working Population Female</t>
  </si>
  <si>
    <t xml:space="preserve">Sum of Cultivator Population </t>
  </si>
  <si>
    <t>Sum of  Cultivator Population Male</t>
  </si>
  <si>
    <t>Sum of Cultivator Population Female</t>
  </si>
  <si>
    <t xml:space="preserve">Sum of  Agricultural Labourers Population </t>
  </si>
  <si>
    <t>Sum of Agricultural Labourers Population Male</t>
  </si>
  <si>
    <t>Sum of  Agricultural Labourers Population Female</t>
  </si>
  <si>
    <t xml:space="preserve">Sum of Household Industries Population </t>
  </si>
  <si>
    <t>Sum of  Household Industries Population Male</t>
  </si>
  <si>
    <t>Sum of  Household Industries Population Female</t>
  </si>
  <si>
    <t>Working</t>
  </si>
  <si>
    <t>Non-Working</t>
  </si>
  <si>
    <t>(All)</t>
  </si>
  <si>
    <t>Illiterate</t>
  </si>
  <si>
    <t>Male</t>
  </si>
  <si>
    <t>Female</t>
  </si>
  <si>
    <t>Non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</si>
</sst>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rgb="FF000000"/>
      <name val="Calibri"/>
      <family val="2"/>
    </font>
    <font>
      <sz val="11"/>
      <color rgb="FF000000"/>
      <name val="Calibri"/>
    </font>
    <font>
      <sz val="11"/>
      <color rgb="FFFF0000"/>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applyFont="1" applyAlignment="1"/>
    <xf numFmtId="0" fontId="0" fillId="0" borderId="0" xfId="0" applyFont="1"/>
    <xf numFmtId="49" fontId="0" fillId="0" borderId="0" xfId="0" applyNumberFormat="1" applyFont="1" applyAlignment="1"/>
    <xf numFmtId="0" fontId="1" fillId="0" borderId="0" xfId="0" applyFont="1"/>
    <xf numFmtId="0" fontId="0" fillId="0" borderId="0" xfId="0" pivotButton="1" applyFont="1" applyAlignment="1"/>
    <xf numFmtId="0" fontId="0" fillId="0" borderId="0" xfId="0" applyNumberFormat="1" applyFont="1" applyAlignment="1"/>
    <xf numFmtId="9" fontId="0" fillId="0" borderId="0" xfId="1" applyFont="1" applyAlignment="1"/>
    <xf numFmtId="0" fontId="1" fillId="0" borderId="0" xfId="0" applyFont="1" applyAlignment="1"/>
    <xf numFmtId="9" fontId="3" fillId="2" borderId="0" xfId="1" applyFont="1" applyFill="1" applyAlignment="1"/>
    <xf numFmtId="0" fontId="0" fillId="2" borderId="0" xfId="0" applyFont="1" applyFill="1" applyAlignment="1"/>
    <xf numFmtId="9" fontId="0" fillId="2" borderId="0" xfId="1" applyFont="1" applyFill="1" applyAlignment="1"/>
    <xf numFmtId="0" fontId="1" fillId="2" borderId="0" xfId="0" applyFont="1" applyFill="1" applyAlignment="1">
      <alignment horizontal="center"/>
    </xf>
    <xf numFmtId="0" fontId="0" fillId="2" borderId="0" xfId="0" applyFont="1" applyFill="1" applyAlignment="1">
      <alignment horizontal="center"/>
    </xf>
    <xf numFmtId="0" fontId="0" fillId="0" borderId="0" xfId="0" applyFont="1" applyAlignment="1">
      <alignment horizontal="center"/>
    </xf>
    <xf numFmtId="0" fontId="1" fillId="0" borderId="0" xfId="0" applyFont="1" applyAlignment="1">
      <alignment horizontal="center"/>
    </xf>
  </cellXfs>
  <cellStyles count="2">
    <cellStyle name="Normal" xfId="0" builtinId="0"/>
    <cellStyle name="Percent" xfId="1" builtinId="5"/>
  </cellStyles>
  <dxfs count="3">
    <dxf>
      <fill>
        <patternFill patternType="solid">
          <bgColor theme="1"/>
        </patternFill>
      </fill>
    </dxf>
    <dxf>
      <fill>
        <patternFill patternType="solid">
          <bgColor theme="1"/>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sheet!PivotTable6</c:name>
    <c:fmtId val="6"/>
  </c:pivotSource>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IN"/>
              <a:t>Household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sheet'!$B$3:$B$4</c:f>
              <c:strCache>
                <c:ptCount val="1"/>
                <c:pt idx="0">
                  <c:v>Rural</c:v>
                </c:pt>
              </c:strCache>
            </c:strRef>
          </c:tx>
          <c:spPr>
            <a:solidFill>
              <a:srgbClr val="FFC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sheet'!$A$5</c:f>
              <c:strCache>
                <c:ptCount val="1"/>
                <c:pt idx="0">
                  <c:v>Total</c:v>
                </c:pt>
              </c:strCache>
            </c:strRef>
          </c:cat>
          <c:val>
            <c:numRef>
              <c:f>'pivot tables sheet'!$B$5</c:f>
              <c:numCache>
                <c:formatCode>General</c:formatCode>
                <c:ptCount val="1"/>
                <c:pt idx="0">
                  <c:v>337130972</c:v>
                </c:pt>
              </c:numCache>
            </c:numRef>
          </c:val>
          <c:extLst>
            <c:ext xmlns:c16="http://schemas.microsoft.com/office/drawing/2014/chart" uri="{C3380CC4-5D6E-409C-BE32-E72D297353CC}">
              <c16:uniqueId val="{00000000-C4C9-4621-8A08-89EAF5D55292}"/>
            </c:ext>
          </c:extLst>
        </c:ser>
        <c:ser>
          <c:idx val="1"/>
          <c:order val="1"/>
          <c:tx>
            <c:strRef>
              <c:f>'pivot tables sheet'!$C$3:$C$4</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sheet'!$A$5</c:f>
              <c:strCache>
                <c:ptCount val="1"/>
                <c:pt idx="0">
                  <c:v>Total</c:v>
                </c:pt>
              </c:strCache>
            </c:strRef>
          </c:cat>
          <c:val>
            <c:numRef>
              <c:f>'pivot tables sheet'!$C$5</c:f>
              <c:numCache>
                <c:formatCode>General</c:formatCode>
                <c:ptCount val="1"/>
                <c:pt idx="0">
                  <c:v>498908504</c:v>
                </c:pt>
              </c:numCache>
            </c:numRef>
          </c:val>
          <c:extLst>
            <c:ext xmlns:c16="http://schemas.microsoft.com/office/drawing/2014/chart" uri="{C3380CC4-5D6E-409C-BE32-E72D297353CC}">
              <c16:uniqueId val="{00000001-7F53-4B8F-B8D8-96913E74BABA}"/>
            </c:ext>
          </c:extLst>
        </c:ser>
        <c:ser>
          <c:idx val="2"/>
          <c:order val="2"/>
          <c:tx>
            <c:strRef>
              <c:f>'pivot tables sheet'!$D$3:$D$4</c:f>
              <c:strCache>
                <c:ptCount val="1"/>
                <c:pt idx="0">
                  <c:v>Urban</c:v>
                </c:pt>
              </c:strCache>
            </c:strRef>
          </c:tx>
          <c:spPr>
            <a:solidFill>
              <a:schemeClr val="accent1">
                <a:lumMod val="20000"/>
                <a:lumOff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sheet'!$A$5</c:f>
              <c:strCache>
                <c:ptCount val="1"/>
                <c:pt idx="0">
                  <c:v>Total</c:v>
                </c:pt>
              </c:strCache>
            </c:strRef>
          </c:cat>
          <c:val>
            <c:numRef>
              <c:f>'pivot tables sheet'!$D$5</c:f>
              <c:numCache>
                <c:formatCode>General</c:formatCode>
                <c:ptCount val="1"/>
                <c:pt idx="0">
                  <c:v>161777532</c:v>
                </c:pt>
              </c:numCache>
            </c:numRef>
          </c:val>
          <c:extLst>
            <c:ext xmlns:c16="http://schemas.microsoft.com/office/drawing/2014/chart" uri="{C3380CC4-5D6E-409C-BE32-E72D297353CC}">
              <c16:uniqueId val="{00000002-7F53-4B8F-B8D8-96913E74BABA}"/>
            </c:ext>
          </c:extLst>
        </c:ser>
        <c:dLbls>
          <c:dLblPos val="outEnd"/>
          <c:showLegendKey val="0"/>
          <c:showVal val="1"/>
          <c:showCatName val="0"/>
          <c:showSerName val="0"/>
          <c:showPercent val="0"/>
          <c:showBubbleSize val="0"/>
        </c:dLbls>
        <c:gapWidth val="444"/>
        <c:overlap val="-90"/>
        <c:axId val="541615344"/>
        <c:axId val="541617008"/>
      </c:barChart>
      <c:catAx>
        <c:axId val="5416153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1617008"/>
        <c:crosses val="autoZero"/>
        <c:auto val="1"/>
        <c:lblAlgn val="ctr"/>
        <c:lblOffset val="100"/>
        <c:noMultiLvlLbl val="0"/>
      </c:catAx>
      <c:valAx>
        <c:axId val="5416170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1615344"/>
        <c:crosses val="autoZero"/>
        <c:crossBetween val="between"/>
      </c:valAx>
      <c:spPr>
        <a:noFill/>
        <a:ln>
          <a:noFill/>
        </a:ln>
        <a:effectLst/>
      </c:spPr>
    </c:plotArea>
    <c:legend>
      <c:legendPos val="b"/>
      <c:layout>
        <c:manualLayout>
          <c:xMode val="edge"/>
          <c:yMode val="edge"/>
          <c:x val="0.15000853018372701"/>
          <c:y val="0.86509590139919612"/>
          <c:w val="0.16749136880690296"/>
          <c:h val="7.296632839239770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Agricultural Labour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a:outerShdw blurRad="50800" dist="50800" dir="5400000" algn="ctr" rotWithShape="0">
                <a:schemeClr val="accent6"/>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a:outerShdw blurRad="50800" dist="50800" dir="54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a:outerShdw blurRad="50800" dist="50800" dir="12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a:outerShdw blurRad="50800" dist="50800" dir="5400000" algn="ctr" rotWithShape="0">
                <a:schemeClr val="accent6"/>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a:outerShdw blurRad="50800" dist="50800" dir="54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a:outerShdw blurRad="50800" dist="50800" dir="12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a:outerShdw blurRad="50800" dist="50800" dir="5400000" algn="ctr" rotWithShape="0">
                <a:schemeClr val="accent6"/>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a:outerShdw blurRad="50800" dist="50800" dir="54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a:outerShdw blurRad="50800" dist="50800" dir="12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193134324964389E-2"/>
          <c:y val="8.5391898563059246E-2"/>
          <c:w val="0.88769628877356843"/>
          <c:h val="0.72921673369795048"/>
        </c:manualLayout>
      </c:layout>
      <c:bar3DChart>
        <c:barDir val="col"/>
        <c:grouping val="clustered"/>
        <c:varyColors val="0"/>
        <c:ser>
          <c:idx val="0"/>
          <c:order val="0"/>
          <c:tx>
            <c:strRef>
              <c:f>'pivot tables sheet'!$A$53</c:f>
              <c:strCache>
                <c:ptCount val="1"/>
                <c:pt idx="0">
                  <c:v>Sum of  Agricultural Labourers Population </c:v>
                </c:pt>
              </c:strCache>
            </c:strRef>
          </c:tx>
          <c:spPr>
            <a:solidFill>
              <a:schemeClr val="accent1"/>
            </a:solidFill>
            <a:ln>
              <a:noFill/>
            </a:ln>
            <a:effectLst/>
            <a:sp3d/>
          </c:spPr>
          <c:invertIfNegative val="0"/>
          <c:dLbls>
            <c:spPr>
              <a:noFill/>
              <a:ln>
                <a:noFill/>
              </a:ln>
              <a:effectLst>
                <a:outerShdw blurRad="50800" dist="50800" dir="5400000" algn="ctr" rotWithShape="0">
                  <a:schemeClr val="accent6"/>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sheet'!$A$54</c:f>
              <c:strCache>
                <c:ptCount val="1"/>
                <c:pt idx="0">
                  <c:v>Total</c:v>
                </c:pt>
              </c:strCache>
            </c:strRef>
          </c:cat>
          <c:val>
            <c:numRef>
              <c:f>'pivot tables sheet'!$A$54</c:f>
              <c:numCache>
                <c:formatCode>General</c:formatCode>
                <c:ptCount val="1"/>
                <c:pt idx="0">
                  <c:v>344667484</c:v>
                </c:pt>
              </c:numCache>
            </c:numRef>
          </c:val>
          <c:extLst>
            <c:ext xmlns:c16="http://schemas.microsoft.com/office/drawing/2014/chart" uri="{C3380CC4-5D6E-409C-BE32-E72D297353CC}">
              <c16:uniqueId val="{00000000-246B-4E50-A333-DF4A9BB57C72}"/>
            </c:ext>
          </c:extLst>
        </c:ser>
        <c:ser>
          <c:idx val="1"/>
          <c:order val="1"/>
          <c:tx>
            <c:strRef>
              <c:f>'pivot tables sheet'!$B$53</c:f>
              <c:strCache>
                <c:ptCount val="1"/>
                <c:pt idx="0">
                  <c:v>Sum of Agricultural Labourers Population Male</c:v>
                </c:pt>
              </c:strCache>
            </c:strRef>
          </c:tx>
          <c:spPr>
            <a:solidFill>
              <a:schemeClr val="accent2"/>
            </a:solidFill>
            <a:ln>
              <a:noFill/>
            </a:ln>
            <a:effectLst/>
            <a:sp3d/>
          </c:spPr>
          <c:invertIfNegative val="0"/>
          <c:dLbls>
            <c:spPr>
              <a:noFill/>
              <a:ln>
                <a:noFill/>
              </a:ln>
              <a:effectLst>
                <a:outerShdw blurRad="50800" dist="50800" dir="54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sheet'!$A$54</c:f>
              <c:strCache>
                <c:ptCount val="1"/>
                <c:pt idx="0">
                  <c:v>Total</c:v>
                </c:pt>
              </c:strCache>
            </c:strRef>
          </c:cat>
          <c:val>
            <c:numRef>
              <c:f>'pivot tables sheet'!$B$54</c:f>
              <c:numCache>
                <c:formatCode>General</c:formatCode>
                <c:ptCount val="1"/>
                <c:pt idx="0">
                  <c:v>221019708</c:v>
                </c:pt>
              </c:numCache>
            </c:numRef>
          </c:val>
          <c:extLst>
            <c:ext xmlns:c16="http://schemas.microsoft.com/office/drawing/2014/chart" uri="{C3380CC4-5D6E-409C-BE32-E72D297353CC}">
              <c16:uniqueId val="{00000001-246B-4E50-A333-DF4A9BB57C72}"/>
            </c:ext>
          </c:extLst>
        </c:ser>
        <c:ser>
          <c:idx val="2"/>
          <c:order val="2"/>
          <c:tx>
            <c:strRef>
              <c:f>'pivot tables sheet'!$C$53</c:f>
              <c:strCache>
                <c:ptCount val="1"/>
                <c:pt idx="0">
                  <c:v>Sum of  Agricultural Labourers Population Female</c:v>
                </c:pt>
              </c:strCache>
            </c:strRef>
          </c:tx>
          <c:spPr>
            <a:solidFill>
              <a:schemeClr val="accent3"/>
            </a:solidFill>
            <a:ln>
              <a:noFill/>
            </a:ln>
            <a:effectLst/>
            <a:sp3d/>
          </c:spPr>
          <c:invertIfNegative val="0"/>
          <c:dLbls>
            <c:spPr>
              <a:noFill/>
              <a:ln>
                <a:noFill/>
              </a:ln>
              <a:effectLst>
                <a:outerShdw blurRad="50800" dist="50800" dir="1200000" algn="ctr" rotWithShape="0">
                  <a:srgbClr val="FFC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sheet'!$A$54</c:f>
              <c:strCache>
                <c:ptCount val="1"/>
                <c:pt idx="0">
                  <c:v>Total</c:v>
                </c:pt>
              </c:strCache>
            </c:strRef>
          </c:cat>
          <c:val>
            <c:numRef>
              <c:f>'pivot tables sheet'!$C$54</c:f>
              <c:numCache>
                <c:formatCode>General</c:formatCode>
                <c:ptCount val="1"/>
                <c:pt idx="0">
                  <c:v>123647776</c:v>
                </c:pt>
              </c:numCache>
            </c:numRef>
          </c:val>
          <c:extLst>
            <c:ext xmlns:c16="http://schemas.microsoft.com/office/drawing/2014/chart" uri="{C3380CC4-5D6E-409C-BE32-E72D297353CC}">
              <c16:uniqueId val="{00000002-246B-4E50-A333-DF4A9BB57C72}"/>
            </c:ext>
          </c:extLst>
        </c:ser>
        <c:dLbls>
          <c:showLegendKey val="0"/>
          <c:showVal val="1"/>
          <c:showCatName val="0"/>
          <c:showSerName val="0"/>
          <c:showPercent val="0"/>
          <c:showBubbleSize val="0"/>
        </c:dLbls>
        <c:gapWidth val="150"/>
        <c:shape val="box"/>
        <c:axId val="1105292272"/>
        <c:axId val="1105287280"/>
        <c:axId val="0"/>
      </c:bar3DChart>
      <c:catAx>
        <c:axId val="1105292272"/>
        <c:scaling>
          <c:orientation val="minMax"/>
        </c:scaling>
        <c:delete val="1"/>
        <c:axPos val="b"/>
        <c:numFmt formatCode="General" sourceLinked="1"/>
        <c:majorTickMark val="none"/>
        <c:minorTickMark val="none"/>
        <c:tickLblPos val="nextTo"/>
        <c:crossAx val="1105287280"/>
        <c:crosses val="autoZero"/>
        <c:auto val="1"/>
        <c:lblAlgn val="ctr"/>
        <c:lblOffset val="100"/>
        <c:noMultiLvlLbl val="0"/>
      </c:catAx>
      <c:valAx>
        <c:axId val="11052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9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 Industries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tables sheet'!$A$60</c:f>
              <c:strCache>
                <c:ptCount val="1"/>
                <c:pt idx="0">
                  <c:v>Sum of Household Industries Population </c:v>
                </c:pt>
              </c:strCache>
            </c:strRef>
          </c:tx>
          <c:spPr>
            <a:solidFill>
              <a:schemeClr val="accent1"/>
            </a:solidFill>
            <a:ln>
              <a:noFill/>
            </a:ln>
            <a:effectLst/>
            <a:sp3d/>
          </c:spPr>
          <c:invertIfNegative val="0"/>
          <c:dLbls>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sheet'!$A$61</c:f>
              <c:strCache>
                <c:ptCount val="1"/>
                <c:pt idx="0">
                  <c:v>Total</c:v>
                </c:pt>
              </c:strCache>
            </c:strRef>
          </c:cat>
          <c:val>
            <c:numRef>
              <c:f>'pivot tables sheet'!$A$61</c:f>
              <c:numCache>
                <c:formatCode>General</c:formatCode>
                <c:ptCount val="1"/>
                <c:pt idx="0">
                  <c:v>49325856</c:v>
                </c:pt>
              </c:numCache>
            </c:numRef>
          </c:val>
          <c:extLst>
            <c:ext xmlns:c16="http://schemas.microsoft.com/office/drawing/2014/chart" uri="{C3380CC4-5D6E-409C-BE32-E72D297353CC}">
              <c16:uniqueId val="{00000000-F5CD-4BDD-A5CF-47D445520FB7}"/>
            </c:ext>
          </c:extLst>
        </c:ser>
        <c:ser>
          <c:idx val="1"/>
          <c:order val="1"/>
          <c:tx>
            <c:strRef>
              <c:f>'pivot tables sheet'!$B$60</c:f>
              <c:strCache>
                <c:ptCount val="1"/>
                <c:pt idx="0">
                  <c:v>Sum of  Household Industries Population Male</c:v>
                </c:pt>
              </c:strCache>
            </c:strRef>
          </c:tx>
          <c:spPr>
            <a:solidFill>
              <a:schemeClr val="accent2"/>
            </a:solidFill>
            <a:ln>
              <a:noFill/>
            </a:ln>
            <a:effectLst/>
            <a:sp3d/>
          </c:spPr>
          <c:invertIfNegative val="0"/>
          <c:dLbls>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sheet'!$A$61</c:f>
              <c:strCache>
                <c:ptCount val="1"/>
                <c:pt idx="0">
                  <c:v>Total</c:v>
                </c:pt>
              </c:strCache>
            </c:strRef>
          </c:cat>
          <c:val>
            <c:numRef>
              <c:f>'pivot tables sheet'!$B$61</c:f>
              <c:numCache>
                <c:formatCode>General</c:formatCode>
                <c:ptCount val="1"/>
                <c:pt idx="0">
                  <c:v>30160484</c:v>
                </c:pt>
              </c:numCache>
            </c:numRef>
          </c:val>
          <c:extLst>
            <c:ext xmlns:c16="http://schemas.microsoft.com/office/drawing/2014/chart" uri="{C3380CC4-5D6E-409C-BE32-E72D297353CC}">
              <c16:uniqueId val="{00000001-F5CD-4BDD-A5CF-47D445520FB7}"/>
            </c:ext>
          </c:extLst>
        </c:ser>
        <c:ser>
          <c:idx val="2"/>
          <c:order val="2"/>
          <c:tx>
            <c:strRef>
              <c:f>'pivot tables sheet'!$C$60</c:f>
              <c:strCache>
                <c:ptCount val="1"/>
                <c:pt idx="0">
                  <c:v>Sum of  Household Industries Population Female</c:v>
                </c:pt>
              </c:strCache>
            </c:strRef>
          </c:tx>
          <c:spPr>
            <a:solidFill>
              <a:schemeClr val="accent3"/>
            </a:solidFill>
            <a:ln>
              <a:noFill/>
            </a:ln>
            <a:effectLst/>
            <a:sp3d/>
          </c:spPr>
          <c:invertIfNegative val="0"/>
          <c:dPt>
            <c:idx val="0"/>
            <c:invertIfNegative val="0"/>
            <c:bubble3D val="0"/>
            <c:spPr>
              <a:solidFill>
                <a:schemeClr val="accent3"/>
              </a:solidFill>
              <a:ln>
                <a:noFill/>
              </a:ln>
              <a:effectLst/>
              <a:sp3d/>
            </c:spPr>
            <c:extLst>
              <c:ext xmlns:c16="http://schemas.microsoft.com/office/drawing/2014/chart" uri="{C3380CC4-5D6E-409C-BE32-E72D297353CC}">
                <c16:uniqueId val="{00000002-F5CD-4BDD-A5CF-47D445520FB7}"/>
              </c:ext>
            </c:extLst>
          </c:dPt>
          <c:dLbls>
            <c:dLbl>
              <c:idx val="0"/>
              <c:spPr>
                <a:noFill/>
                <a:ln>
                  <a:noFill/>
                </a:ln>
                <a:effectLst>
                  <a:outerShdw blurRad="50800" dist="50800" dir="5400000" algn="ctr" rotWithShape="0">
                    <a:srgbClr val="FFFF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F5CD-4BDD-A5CF-47D445520F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sheet'!$A$61</c:f>
              <c:strCache>
                <c:ptCount val="1"/>
                <c:pt idx="0">
                  <c:v>Total</c:v>
                </c:pt>
              </c:strCache>
            </c:strRef>
          </c:cat>
          <c:val>
            <c:numRef>
              <c:f>'pivot tables sheet'!$C$61</c:f>
              <c:numCache>
                <c:formatCode>General</c:formatCode>
                <c:ptCount val="1"/>
                <c:pt idx="0">
                  <c:v>19165372</c:v>
                </c:pt>
              </c:numCache>
            </c:numRef>
          </c:val>
          <c:extLst>
            <c:ext xmlns:c16="http://schemas.microsoft.com/office/drawing/2014/chart" uri="{C3380CC4-5D6E-409C-BE32-E72D297353CC}">
              <c16:uniqueId val="{00000003-F5CD-4BDD-A5CF-47D445520FB7}"/>
            </c:ext>
          </c:extLst>
        </c:ser>
        <c:dLbls>
          <c:showLegendKey val="0"/>
          <c:showVal val="1"/>
          <c:showCatName val="0"/>
          <c:showSerName val="0"/>
          <c:showPercent val="0"/>
          <c:showBubbleSize val="0"/>
        </c:dLbls>
        <c:gapWidth val="150"/>
        <c:shape val="box"/>
        <c:axId val="757967551"/>
        <c:axId val="757964639"/>
        <c:axId val="0"/>
      </c:bar3DChart>
      <c:catAx>
        <c:axId val="757967551"/>
        <c:scaling>
          <c:orientation val="minMax"/>
        </c:scaling>
        <c:delete val="1"/>
        <c:axPos val="l"/>
        <c:numFmt formatCode="General" sourceLinked="1"/>
        <c:majorTickMark val="none"/>
        <c:minorTickMark val="none"/>
        <c:tickLblPos val="nextTo"/>
        <c:crossAx val="757964639"/>
        <c:crosses val="autoZero"/>
        <c:auto val="1"/>
        <c:lblAlgn val="ctr"/>
        <c:lblOffset val="100"/>
        <c:noMultiLvlLbl val="0"/>
      </c:catAx>
      <c:valAx>
        <c:axId val="7579646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67551"/>
        <c:crosses val="autoZero"/>
        <c:crossBetween val="between"/>
      </c:valAx>
      <c:spPr>
        <a:noFill/>
        <a:ln>
          <a:noFill/>
        </a:ln>
        <a:effectLst/>
      </c:spPr>
    </c:plotArea>
    <c:legend>
      <c:legendPos val="b"/>
      <c:layout>
        <c:manualLayout>
          <c:xMode val="edge"/>
          <c:yMode val="edge"/>
          <c:x val="6.1614610673665776E-2"/>
          <c:y val="0.74479002624671919"/>
          <c:w val="0.87121500437445309"/>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bg2">
                  <a:lumMod val="10000"/>
                </a:schemeClr>
              </a:solidFill>
              <a:latin typeface="+mn-lt"/>
              <a:ea typeface="+mn-ea"/>
              <a:cs typeface="+mn-cs"/>
            </a:defRPr>
          </a:pPr>
          <a:endParaRPr lang="en-US"/>
        </a:p>
      </c:txPr>
    </c:title>
    <c:autoTitleDeleted val="0"/>
    <c:plotArea>
      <c:layout/>
      <c:pieChart>
        <c:varyColors val="1"/>
        <c:ser>
          <c:idx val="0"/>
          <c:order val="0"/>
          <c:tx>
            <c:strRef>
              <c:f>'pivot tables sheet'!$I$36</c:f>
              <c:strCache>
                <c:ptCount val="1"/>
                <c:pt idx="0">
                  <c:v>Working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06-4876-98FC-3EF5085562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06-4876-98FC-3EF5085562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06-4876-98FC-3EF5085562A1}"/>
              </c:ext>
            </c:extLst>
          </c:dPt>
          <c:dLbls>
            <c:dLbl>
              <c:idx val="0"/>
              <c:tx>
                <c:rich>
                  <a:bodyPr/>
                  <a:lstStyle/>
                  <a:p>
                    <a:r>
                      <a:rPr lang="en-US"/>
                      <a:t>Total</a:t>
                    </a:r>
                  </a:p>
                  <a:p>
                    <a:fld id="{BB7E4704-A227-4692-A32F-69CADBE8805A}"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D06-4876-98FC-3EF5085562A1}"/>
                </c:ext>
              </c:extLst>
            </c:dLbl>
            <c:dLbl>
              <c:idx val="1"/>
              <c:layout>
                <c:manualLayout>
                  <c:x val="0.12745353409366703"/>
                  <c:y val="-0.19601289317773168"/>
                </c:manualLayout>
              </c:layout>
              <c:tx>
                <c:rich>
                  <a:bodyPr/>
                  <a:lstStyle/>
                  <a:p>
                    <a:r>
                      <a:rPr lang="en-US"/>
                      <a:t>Male</a:t>
                    </a:r>
                  </a:p>
                  <a:p>
                    <a:fld id="{484EBA57-71AD-41CF-AF53-1918937EBAD5}"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D06-4876-98FC-3EF5085562A1}"/>
                </c:ext>
              </c:extLst>
            </c:dLbl>
            <c:dLbl>
              <c:idx val="2"/>
              <c:layout>
                <c:manualLayout>
                  <c:x val="0.10657976969517015"/>
                  <c:y val="0.17521253525598401"/>
                </c:manualLayout>
              </c:layout>
              <c:tx>
                <c:rich>
                  <a:bodyPr/>
                  <a:lstStyle/>
                  <a:p>
                    <a:r>
                      <a:rPr lang="en-US"/>
                      <a:t>Female</a:t>
                    </a:r>
                  </a:p>
                  <a:p>
                    <a:fld id="{5E711774-181E-4694-B4ED-0FDB1F0ED33C}"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D06-4876-98FC-3EF5085562A1}"/>
                </c:ext>
              </c:extLst>
            </c:dLbl>
            <c:spPr>
              <a:noFill/>
              <a:ln>
                <a:noFill/>
              </a:ln>
              <a:effectLst/>
            </c:spPr>
            <c:txPr>
              <a:bodyPr rot="0" spcFirstLastPara="1" vertOverflow="ellipsis" vert="horz" wrap="square" anchor="ctr" anchorCtr="1"/>
              <a:lstStyle/>
              <a:p>
                <a:pPr>
                  <a:defRPr sz="1100" b="0" i="0" u="none" strike="noStrike" kern="1200" baseline="0">
                    <a:solidFill>
                      <a:schemeClr val="bg2">
                        <a:lumMod val="1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sheet'!$H$37:$H$39</c:f>
              <c:strCache>
                <c:ptCount val="3"/>
                <c:pt idx="0">
                  <c:v>Total</c:v>
                </c:pt>
                <c:pt idx="1">
                  <c:v>male</c:v>
                </c:pt>
                <c:pt idx="2">
                  <c:v>female</c:v>
                </c:pt>
              </c:strCache>
            </c:strRef>
          </c:cat>
          <c:val>
            <c:numRef>
              <c:f>'pivot tables sheet'!$I$37:$I$39</c:f>
              <c:numCache>
                <c:formatCode>0%</c:formatCode>
                <c:ptCount val="3"/>
                <c:pt idx="0">
                  <c:v>0.29940156111952765</c:v>
                </c:pt>
                <c:pt idx="1">
                  <c:v>0.43835625739731932</c:v>
                </c:pt>
                <c:pt idx="2">
                  <c:v>0.15200852167732437</c:v>
                </c:pt>
              </c:numCache>
            </c:numRef>
          </c:val>
          <c:extLst>
            <c:ext xmlns:c16="http://schemas.microsoft.com/office/drawing/2014/chart" uri="{C3380CC4-5D6E-409C-BE32-E72D297353CC}">
              <c16:uniqueId val="{00000006-9D06-4876-98FC-3EF5085562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a:solidFill>
            <a:schemeClr val="bg2">
              <a:lumMod val="10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tables sheet'!$J$36</c:f>
              <c:strCache>
                <c:ptCount val="1"/>
                <c:pt idx="0">
                  <c:v>Non-Working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B2-45B5-9BDB-C65465C27C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B2-45B5-9BDB-C65465C27C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B2-45B5-9BDB-C65465C27C70}"/>
              </c:ext>
            </c:extLst>
          </c:dPt>
          <c:dLbls>
            <c:dLbl>
              <c:idx val="0"/>
              <c:tx>
                <c:rich>
                  <a:bodyPr/>
                  <a:lstStyle/>
                  <a:p>
                    <a:r>
                      <a:rPr lang="en-US"/>
                      <a:t>Total</a:t>
                    </a:r>
                  </a:p>
                  <a:p>
                    <a:fld id="{C2EF1AFC-450A-4B89-A5AA-658063BD0669}"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2B2-45B5-9BDB-C65465C27C70}"/>
                </c:ext>
              </c:extLst>
            </c:dLbl>
            <c:dLbl>
              <c:idx val="1"/>
              <c:layout>
                <c:manualLayout>
                  <c:x val="-5.2844816272965882E-2"/>
                  <c:y val="-0.16912037037037028"/>
                </c:manualLayout>
              </c:layout>
              <c:tx>
                <c:rich>
                  <a:bodyPr/>
                  <a:lstStyle/>
                  <a:p>
                    <a:r>
                      <a:rPr lang="en-US"/>
                      <a:t>Male</a:t>
                    </a:r>
                  </a:p>
                  <a:p>
                    <a:fld id="{50C65C4C-BE74-4771-A9DF-73249EFFBCE5}"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2B2-45B5-9BDB-C65465C27C70}"/>
                </c:ext>
              </c:extLst>
            </c:dLbl>
            <c:dLbl>
              <c:idx val="2"/>
              <c:layout>
                <c:manualLayout>
                  <c:x val="0.15675634295713037"/>
                  <c:y val="3.6279527559055121E-2"/>
                </c:manualLayout>
              </c:layout>
              <c:tx>
                <c:rich>
                  <a:bodyPr/>
                  <a:lstStyle/>
                  <a:p>
                    <a:r>
                      <a:rPr lang="en-US"/>
                      <a:t>Female</a:t>
                    </a:r>
                  </a:p>
                  <a:p>
                    <a:fld id="{0643F9A8-B13D-4346-B05A-531043C3497C}"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2B2-45B5-9BDB-C65465C27C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tables sheet'!$J$37:$J$39</c:f>
              <c:numCache>
                <c:formatCode>0%</c:formatCode>
                <c:ptCount val="3"/>
                <c:pt idx="0">
                  <c:v>0.60205235473897045</c:v>
                </c:pt>
                <c:pt idx="1">
                  <c:v>0.46741406399390173</c:v>
                </c:pt>
                <c:pt idx="2">
                  <c:v>0.74486686500601507</c:v>
                </c:pt>
              </c:numCache>
            </c:numRef>
          </c:val>
          <c:extLst>
            <c:ext xmlns:c16="http://schemas.microsoft.com/office/drawing/2014/chart" uri="{C3380CC4-5D6E-409C-BE32-E72D297353CC}">
              <c16:uniqueId val="{00000006-B2B2-45B5-9BDB-C65465C27C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Working vs Non Working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sheet'!$A$36</c:f>
              <c:strCache>
                <c:ptCount val="1"/>
                <c:pt idx="0">
                  <c:v>Sum of Working Population </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sheet'!$A$37</c:f>
              <c:numCache>
                <c:formatCode>General</c:formatCode>
                <c:ptCount val="1"/>
                <c:pt idx="0">
                  <c:v>1449785680</c:v>
                </c:pt>
              </c:numCache>
            </c:numRef>
          </c:val>
          <c:extLst>
            <c:ext xmlns:c16="http://schemas.microsoft.com/office/drawing/2014/chart" uri="{C3380CC4-5D6E-409C-BE32-E72D297353CC}">
              <c16:uniqueId val="{00000000-50B2-4FBB-99DF-74489FEB4BA0}"/>
            </c:ext>
          </c:extLst>
        </c:ser>
        <c:ser>
          <c:idx val="1"/>
          <c:order val="1"/>
          <c:tx>
            <c:strRef>
              <c:f>'pivot tables sheet'!$B$36</c:f>
              <c:strCache>
                <c:ptCount val="1"/>
                <c:pt idx="0">
                  <c:v>Sum of Non Working Population</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sheet'!$B$37</c:f>
              <c:numCache>
                <c:formatCode>General</c:formatCode>
                <c:ptCount val="1"/>
                <c:pt idx="0">
                  <c:v>2915305048</c:v>
                </c:pt>
              </c:numCache>
            </c:numRef>
          </c:val>
          <c:extLst>
            <c:ext xmlns:c16="http://schemas.microsoft.com/office/drawing/2014/chart" uri="{C3380CC4-5D6E-409C-BE32-E72D297353CC}">
              <c16:uniqueId val="{00000001-50B2-4FBB-99DF-74489FEB4BA0}"/>
            </c:ext>
          </c:extLst>
        </c:ser>
        <c:ser>
          <c:idx val="2"/>
          <c:order val="2"/>
          <c:tx>
            <c:strRef>
              <c:f>'pivot tables sheet'!$C$36</c:f>
              <c:strCache>
                <c:ptCount val="1"/>
                <c:pt idx="0">
                  <c:v>Sum of  Working Population Male</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sheet'!$C$37</c:f>
              <c:numCache>
                <c:formatCode>General</c:formatCode>
                <c:ptCount val="1"/>
                <c:pt idx="0">
                  <c:v>1092597436</c:v>
                </c:pt>
              </c:numCache>
            </c:numRef>
          </c:val>
          <c:extLst>
            <c:ext xmlns:c16="http://schemas.microsoft.com/office/drawing/2014/chart" uri="{C3380CC4-5D6E-409C-BE32-E72D297353CC}">
              <c16:uniqueId val="{00000002-50B2-4FBB-99DF-74489FEB4BA0}"/>
            </c:ext>
          </c:extLst>
        </c:ser>
        <c:ser>
          <c:idx val="3"/>
          <c:order val="3"/>
          <c:tx>
            <c:strRef>
              <c:f>'pivot tables sheet'!$D$36</c:f>
              <c:strCache>
                <c:ptCount val="1"/>
                <c:pt idx="0">
                  <c:v>Sum of Non Working Population Male</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sheet'!$D$37</c:f>
              <c:numCache>
                <c:formatCode>General</c:formatCode>
                <c:ptCount val="1"/>
                <c:pt idx="0">
                  <c:v>1165023652</c:v>
                </c:pt>
              </c:numCache>
            </c:numRef>
          </c:val>
          <c:extLst>
            <c:ext xmlns:c16="http://schemas.microsoft.com/office/drawing/2014/chart" uri="{C3380CC4-5D6E-409C-BE32-E72D297353CC}">
              <c16:uniqueId val="{00000003-50B2-4FBB-99DF-74489FEB4BA0}"/>
            </c:ext>
          </c:extLst>
        </c:ser>
        <c:ser>
          <c:idx val="4"/>
          <c:order val="4"/>
          <c:tx>
            <c:strRef>
              <c:f>'pivot tables sheet'!$E$36</c:f>
              <c:strCache>
                <c:ptCount val="1"/>
                <c:pt idx="0">
                  <c:v>Sum of Working Population Female</c:v>
                </c:pt>
              </c:strCache>
            </c:strRef>
          </c:tx>
          <c:spPr>
            <a:solidFill>
              <a:schemeClr val="accent5"/>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sheet'!$E$37</c:f>
              <c:numCache>
                <c:formatCode>General</c:formatCode>
                <c:ptCount val="1"/>
                <c:pt idx="0">
                  <c:v>357188244</c:v>
                </c:pt>
              </c:numCache>
            </c:numRef>
          </c:val>
          <c:extLst>
            <c:ext xmlns:c16="http://schemas.microsoft.com/office/drawing/2014/chart" uri="{C3380CC4-5D6E-409C-BE32-E72D297353CC}">
              <c16:uniqueId val="{00000004-50B2-4FBB-99DF-74489FEB4BA0}"/>
            </c:ext>
          </c:extLst>
        </c:ser>
        <c:ser>
          <c:idx val="5"/>
          <c:order val="5"/>
          <c:tx>
            <c:strRef>
              <c:f>'pivot tables sheet'!$F$36</c:f>
              <c:strCache>
                <c:ptCount val="1"/>
                <c:pt idx="0">
                  <c:v>Sum of Non Working Population Female</c:v>
                </c:pt>
              </c:strCache>
            </c:strRef>
          </c:tx>
          <c:spPr>
            <a:solidFill>
              <a:schemeClr val="accent6"/>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sheet'!$A$37</c:f>
              <c:strCache>
                <c:ptCount val="1"/>
                <c:pt idx="0">
                  <c:v>Total</c:v>
                </c:pt>
              </c:strCache>
            </c:strRef>
          </c:cat>
          <c:val>
            <c:numRef>
              <c:f>'pivot tables sheet'!$F$37</c:f>
              <c:numCache>
                <c:formatCode>General</c:formatCode>
                <c:ptCount val="1"/>
                <c:pt idx="0">
                  <c:v>1750281396</c:v>
                </c:pt>
              </c:numCache>
            </c:numRef>
          </c:val>
          <c:extLst>
            <c:ext xmlns:c16="http://schemas.microsoft.com/office/drawing/2014/chart" uri="{C3380CC4-5D6E-409C-BE32-E72D297353CC}">
              <c16:uniqueId val="{00000005-50B2-4FBB-99DF-74489FEB4BA0}"/>
            </c:ext>
          </c:extLst>
        </c:ser>
        <c:dLbls>
          <c:showLegendKey val="0"/>
          <c:showVal val="0"/>
          <c:showCatName val="0"/>
          <c:showSerName val="0"/>
          <c:showPercent val="0"/>
          <c:showBubbleSize val="0"/>
        </c:dLbls>
        <c:gapWidth val="150"/>
        <c:shape val="box"/>
        <c:axId val="1902139951"/>
        <c:axId val="1902141199"/>
        <c:axId val="0"/>
      </c:bar3DChart>
      <c:catAx>
        <c:axId val="1902139951"/>
        <c:scaling>
          <c:orientation val="minMax"/>
        </c:scaling>
        <c:delete val="1"/>
        <c:axPos val="l"/>
        <c:numFmt formatCode="General" sourceLinked="1"/>
        <c:majorTickMark val="none"/>
        <c:minorTickMark val="none"/>
        <c:tickLblPos val="nextTo"/>
        <c:crossAx val="1902141199"/>
        <c:crosses val="autoZero"/>
        <c:auto val="1"/>
        <c:lblAlgn val="ctr"/>
        <c:lblOffset val="100"/>
        <c:noMultiLvlLbl val="0"/>
      </c:catAx>
      <c:valAx>
        <c:axId val="1902141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39951"/>
        <c:crosses val="autoZero"/>
        <c:crossBetween val="between"/>
      </c:valAx>
      <c:spPr>
        <a:noFill/>
        <a:ln>
          <a:noFill/>
        </a:ln>
        <a:effectLst/>
      </c:spPr>
    </c:plotArea>
    <c:legend>
      <c:legendPos val="r"/>
      <c:layout>
        <c:manualLayout>
          <c:xMode val="edge"/>
          <c:yMode val="edge"/>
          <c:x val="0.75263975972910802"/>
          <c:y val="0.1953667772187502"/>
          <c:w val="0.23964419088817601"/>
          <c:h val="0.71215546480758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91426071741033"/>
          <c:y val="7.407407407407407E-2"/>
          <c:w val="0.69038692038495186"/>
          <c:h val="0.8416746864975212"/>
        </c:manualLayout>
      </c:layout>
      <c:barChart>
        <c:barDir val="col"/>
        <c:grouping val="clustered"/>
        <c:varyColors val="0"/>
        <c:ser>
          <c:idx val="0"/>
          <c:order val="0"/>
          <c:tx>
            <c:strRef>
              <c:f>'OB 1'!$B$4:$B$5</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1'!$A$6</c:f>
              <c:strCache>
                <c:ptCount val="1"/>
                <c:pt idx="0">
                  <c:v>Total</c:v>
                </c:pt>
              </c:strCache>
            </c:strRef>
          </c:cat>
          <c:val>
            <c:numRef>
              <c:f>'OB 1'!$B$6</c:f>
              <c:numCache>
                <c:formatCode>General</c:formatCode>
                <c:ptCount val="1"/>
                <c:pt idx="0">
                  <c:v>337130972</c:v>
                </c:pt>
              </c:numCache>
            </c:numRef>
          </c:val>
          <c:extLst>
            <c:ext xmlns:c16="http://schemas.microsoft.com/office/drawing/2014/chart" uri="{C3380CC4-5D6E-409C-BE32-E72D297353CC}">
              <c16:uniqueId val="{00000000-9FF8-4A41-879C-8FC811D7B76B}"/>
            </c:ext>
          </c:extLst>
        </c:ser>
        <c:ser>
          <c:idx val="1"/>
          <c:order val="1"/>
          <c:tx>
            <c:strRef>
              <c:f>'OB 1'!$C$4:$C$5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1'!$A$6</c:f>
              <c:strCache>
                <c:ptCount val="1"/>
                <c:pt idx="0">
                  <c:v>Total</c:v>
                </c:pt>
              </c:strCache>
            </c:strRef>
          </c:cat>
          <c:val>
            <c:numRef>
              <c:f>'OB 1'!$C$6</c:f>
              <c:numCache>
                <c:formatCode>General</c:formatCode>
                <c:ptCount val="1"/>
                <c:pt idx="0">
                  <c:v>498908504</c:v>
                </c:pt>
              </c:numCache>
            </c:numRef>
          </c:val>
          <c:extLst>
            <c:ext xmlns:c16="http://schemas.microsoft.com/office/drawing/2014/chart" uri="{C3380CC4-5D6E-409C-BE32-E72D297353CC}">
              <c16:uniqueId val="{00000006-9FF8-4A41-879C-8FC811D7B76B}"/>
            </c:ext>
          </c:extLst>
        </c:ser>
        <c:ser>
          <c:idx val="2"/>
          <c:order val="2"/>
          <c:tx>
            <c:strRef>
              <c:f>'OB 1'!$D$4:$D$5</c:f>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1'!$A$6</c:f>
              <c:strCache>
                <c:ptCount val="1"/>
                <c:pt idx="0">
                  <c:v>Total</c:v>
                </c:pt>
              </c:strCache>
            </c:strRef>
          </c:cat>
          <c:val>
            <c:numRef>
              <c:f>'OB 1'!$D$6</c:f>
              <c:numCache>
                <c:formatCode>General</c:formatCode>
                <c:ptCount val="1"/>
                <c:pt idx="0">
                  <c:v>161777532</c:v>
                </c:pt>
              </c:numCache>
            </c:numRef>
          </c:val>
          <c:extLst>
            <c:ext xmlns:c16="http://schemas.microsoft.com/office/drawing/2014/chart" uri="{C3380CC4-5D6E-409C-BE32-E72D297353CC}">
              <c16:uniqueId val="{00000007-9FF8-4A41-879C-8FC811D7B76B}"/>
            </c:ext>
          </c:extLst>
        </c:ser>
        <c:dLbls>
          <c:dLblPos val="outEnd"/>
          <c:showLegendKey val="0"/>
          <c:showVal val="1"/>
          <c:showCatName val="0"/>
          <c:showSerName val="0"/>
          <c:showPercent val="0"/>
          <c:showBubbleSize val="0"/>
        </c:dLbls>
        <c:gapWidth val="219"/>
        <c:overlap val="-27"/>
        <c:axId val="514080720"/>
        <c:axId val="514064496"/>
      </c:barChart>
      <c:catAx>
        <c:axId val="5140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64496"/>
        <c:crosses val="autoZero"/>
        <c:auto val="1"/>
        <c:lblAlgn val="ctr"/>
        <c:lblOffset val="100"/>
        <c:noMultiLvlLbl val="0"/>
      </c:catAx>
      <c:valAx>
        <c:axId val="51406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8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 2'!$A$4</c:f>
              <c:strCache>
                <c:ptCount val="1"/>
                <c:pt idx="0">
                  <c:v>Sum of Total Population </c:v>
                </c:pt>
              </c:strCache>
            </c:strRef>
          </c:tx>
          <c:spPr>
            <a:solidFill>
              <a:schemeClr val="accent1"/>
            </a:solidFill>
            <a:ln>
              <a:noFill/>
            </a:ln>
            <a:effectLst/>
          </c:spPr>
          <c:invertIfNegative val="0"/>
          <c:cat>
            <c:strRef>
              <c:f>'OB 2'!$A$5</c:f>
              <c:strCache>
                <c:ptCount val="1"/>
                <c:pt idx="0">
                  <c:v>Total</c:v>
                </c:pt>
              </c:strCache>
            </c:strRef>
          </c:cat>
          <c:val>
            <c:numRef>
              <c:f>'OB 2'!$A$5</c:f>
              <c:numCache>
                <c:formatCode>General</c:formatCode>
                <c:ptCount val="1"/>
                <c:pt idx="0">
                  <c:v>2421139146</c:v>
                </c:pt>
              </c:numCache>
            </c:numRef>
          </c:val>
          <c:extLst>
            <c:ext xmlns:c16="http://schemas.microsoft.com/office/drawing/2014/chart" uri="{C3380CC4-5D6E-409C-BE32-E72D297353CC}">
              <c16:uniqueId val="{00000000-3F8E-4CE5-B9A7-93CEE7230B5A}"/>
            </c:ext>
          </c:extLst>
        </c:ser>
        <c:ser>
          <c:idx val="1"/>
          <c:order val="1"/>
          <c:tx>
            <c:strRef>
              <c:f>'OB 2'!$B$4</c:f>
              <c:strCache>
                <c:ptCount val="1"/>
                <c:pt idx="0">
                  <c:v>Sum of Total Population Male</c:v>
                </c:pt>
              </c:strCache>
            </c:strRef>
          </c:tx>
          <c:spPr>
            <a:solidFill>
              <a:schemeClr val="accent2"/>
            </a:solidFill>
            <a:ln>
              <a:noFill/>
            </a:ln>
            <a:effectLst/>
          </c:spPr>
          <c:invertIfNegative val="0"/>
          <c:cat>
            <c:strRef>
              <c:f>'OB 2'!$A$5</c:f>
              <c:strCache>
                <c:ptCount val="1"/>
                <c:pt idx="0">
                  <c:v>Total</c:v>
                </c:pt>
              </c:strCache>
            </c:strRef>
          </c:cat>
          <c:val>
            <c:numRef>
              <c:f>'OB 2'!$B$5</c:f>
              <c:numCache>
                <c:formatCode>General</c:formatCode>
                <c:ptCount val="1"/>
                <c:pt idx="0">
                  <c:v>1246243686</c:v>
                </c:pt>
              </c:numCache>
            </c:numRef>
          </c:val>
          <c:extLst>
            <c:ext xmlns:c16="http://schemas.microsoft.com/office/drawing/2014/chart" uri="{C3380CC4-5D6E-409C-BE32-E72D297353CC}">
              <c16:uniqueId val="{00000001-3F8E-4CE5-B9A7-93CEE7230B5A}"/>
            </c:ext>
          </c:extLst>
        </c:ser>
        <c:ser>
          <c:idx val="2"/>
          <c:order val="2"/>
          <c:tx>
            <c:strRef>
              <c:f>'OB 2'!$C$4</c:f>
              <c:strCache>
                <c:ptCount val="1"/>
                <c:pt idx="0">
                  <c:v>Sum of Total Population Female</c:v>
                </c:pt>
              </c:strCache>
            </c:strRef>
          </c:tx>
          <c:spPr>
            <a:solidFill>
              <a:schemeClr val="accent3"/>
            </a:solidFill>
            <a:ln>
              <a:noFill/>
            </a:ln>
            <a:effectLst/>
          </c:spPr>
          <c:invertIfNegative val="0"/>
          <c:cat>
            <c:strRef>
              <c:f>'OB 2'!$A$5</c:f>
              <c:strCache>
                <c:ptCount val="1"/>
                <c:pt idx="0">
                  <c:v>Total</c:v>
                </c:pt>
              </c:strCache>
            </c:strRef>
          </c:cat>
          <c:val>
            <c:numRef>
              <c:f>'OB 2'!$C$5</c:f>
              <c:numCache>
                <c:formatCode>General</c:formatCode>
                <c:ptCount val="1"/>
                <c:pt idx="0">
                  <c:v>1174895460</c:v>
                </c:pt>
              </c:numCache>
            </c:numRef>
          </c:val>
          <c:extLst>
            <c:ext xmlns:c16="http://schemas.microsoft.com/office/drawing/2014/chart" uri="{C3380CC4-5D6E-409C-BE32-E72D297353CC}">
              <c16:uniqueId val="{00000002-3F8E-4CE5-B9A7-93CEE7230B5A}"/>
            </c:ext>
          </c:extLst>
        </c:ser>
        <c:dLbls>
          <c:showLegendKey val="0"/>
          <c:showVal val="0"/>
          <c:showCatName val="0"/>
          <c:showSerName val="0"/>
          <c:showPercent val="0"/>
          <c:showBubbleSize val="0"/>
        </c:dLbls>
        <c:gapWidth val="219"/>
        <c:overlap val="-27"/>
        <c:axId val="514113168"/>
        <c:axId val="514101936"/>
      </c:barChart>
      <c:catAx>
        <c:axId val="5141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1936"/>
        <c:crosses val="autoZero"/>
        <c:auto val="1"/>
        <c:lblAlgn val="ctr"/>
        <c:lblOffset val="100"/>
        <c:noMultiLvlLbl val="0"/>
      </c:catAx>
      <c:valAx>
        <c:axId val="5141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23-4FEB-BF6E-17A1DD24BB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23-4FEB-BF6E-17A1DD24BB34}"/>
              </c:ext>
            </c:extLst>
          </c:dPt>
          <c:dLbls>
            <c:delete val="1"/>
          </c:dLbls>
          <c:cat>
            <c:multiLvlStrRef>
              <c:f>'OB 2'!$F$8:$G$9</c:f>
              <c:multiLvlStrCache>
                <c:ptCount val="2"/>
                <c:lvl>
                  <c:pt idx="0">
                    <c:v>Male</c:v>
                  </c:pt>
                  <c:pt idx="1">
                    <c:v>Female</c:v>
                  </c:pt>
                </c:lvl>
                <c:lvl>
                  <c:pt idx="0">
                    <c:v>Percentage</c:v>
                  </c:pt>
                </c:lvl>
              </c:multiLvlStrCache>
            </c:multiLvlStrRef>
          </c:cat>
          <c:val>
            <c:numRef>
              <c:f>'OB 2'!$F$10:$G$10</c:f>
              <c:numCache>
                <c:formatCode>0%</c:formatCode>
                <c:ptCount val="2"/>
                <c:pt idx="0">
                  <c:v>0.5147344331939524</c:v>
                </c:pt>
                <c:pt idx="1">
                  <c:v>0.4852655668060476</c:v>
                </c:pt>
              </c:numCache>
            </c:numRef>
          </c:val>
          <c:extLst>
            <c:ext xmlns:c16="http://schemas.microsoft.com/office/drawing/2014/chart" uri="{C3380CC4-5D6E-409C-BE32-E72D297353CC}">
              <c16:uniqueId val="{00000000-BAB5-4E64-AEE7-D7BDF36451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06-424F-8233-E4D0A643BA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06-424F-8233-E4D0A643BA8D}"/>
              </c:ext>
            </c:extLst>
          </c:dPt>
          <c:cat>
            <c:multiLvlStrRef>
              <c:f>'OB 2'!$F$8:$G$9</c:f>
              <c:multiLvlStrCache>
                <c:ptCount val="2"/>
                <c:lvl>
                  <c:pt idx="0">
                    <c:v>Male</c:v>
                  </c:pt>
                  <c:pt idx="1">
                    <c:v>Female</c:v>
                  </c:pt>
                </c:lvl>
                <c:lvl>
                  <c:pt idx="0">
                    <c:v>Percentage</c:v>
                  </c:pt>
                </c:lvl>
              </c:multiLvlStrCache>
            </c:multiLvlStrRef>
          </c:cat>
          <c:val>
            <c:numRef>
              <c:f>'OB 2'!$F$10:$G$10</c:f>
              <c:numCache>
                <c:formatCode>0%</c:formatCode>
                <c:ptCount val="2"/>
                <c:pt idx="0">
                  <c:v>0.5147344331939524</c:v>
                </c:pt>
                <c:pt idx="1">
                  <c:v>0.4852655668060476</c:v>
                </c:pt>
              </c:numCache>
            </c:numRef>
          </c:val>
          <c:extLst>
            <c:ext xmlns:c16="http://schemas.microsoft.com/office/drawing/2014/chart" uri="{C3380CC4-5D6E-409C-BE32-E72D297353CC}">
              <c16:uniqueId val="{00000000-A359-4E8B-AA64-09CA3F0845A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3!PivotTable3</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350371828521436"/>
          <c:y val="7.407407407407407E-2"/>
          <c:w val="0.53649628171478569"/>
          <c:h val="0.8416746864975212"/>
        </c:manualLayout>
      </c:layout>
      <c:bar3DChart>
        <c:barDir val="bar"/>
        <c:grouping val="clustered"/>
        <c:varyColors val="0"/>
        <c:ser>
          <c:idx val="0"/>
          <c:order val="0"/>
          <c:tx>
            <c:strRef>
              <c:f>'OB 3'!$A$4</c:f>
              <c:strCache>
                <c:ptCount val="1"/>
                <c:pt idx="0">
                  <c:v>Sum of Total Worker Population </c:v>
                </c:pt>
              </c:strCache>
            </c:strRef>
          </c:tx>
          <c:spPr>
            <a:solidFill>
              <a:schemeClr val="accent1"/>
            </a:solidFill>
            <a:ln>
              <a:noFill/>
            </a:ln>
            <a:effectLst/>
            <a:sp3d/>
          </c:spPr>
          <c:invertIfNegative val="0"/>
          <c:cat>
            <c:strRef>
              <c:f>'OB 3'!$A$5</c:f>
              <c:strCache>
                <c:ptCount val="1"/>
                <c:pt idx="0">
                  <c:v>Total</c:v>
                </c:pt>
              </c:strCache>
            </c:strRef>
          </c:cat>
          <c:val>
            <c:numRef>
              <c:f>'OB 3'!$A$5</c:f>
              <c:numCache>
                <c:formatCode>General</c:formatCode>
                <c:ptCount val="1"/>
                <c:pt idx="0">
                  <c:v>963486622</c:v>
                </c:pt>
              </c:numCache>
            </c:numRef>
          </c:val>
          <c:extLst>
            <c:ext xmlns:c16="http://schemas.microsoft.com/office/drawing/2014/chart" uri="{C3380CC4-5D6E-409C-BE32-E72D297353CC}">
              <c16:uniqueId val="{00000000-2CF3-44D4-BD59-85AE1A01B652}"/>
            </c:ext>
          </c:extLst>
        </c:ser>
        <c:ser>
          <c:idx val="1"/>
          <c:order val="1"/>
          <c:tx>
            <c:strRef>
              <c:f>'OB 3'!$B$4</c:f>
              <c:strCache>
                <c:ptCount val="1"/>
                <c:pt idx="0">
                  <c:v>Sum of Total Worker Population Male</c:v>
                </c:pt>
              </c:strCache>
            </c:strRef>
          </c:tx>
          <c:spPr>
            <a:solidFill>
              <a:schemeClr val="accent2"/>
            </a:solidFill>
            <a:ln>
              <a:noFill/>
            </a:ln>
            <a:effectLst/>
            <a:sp3d/>
          </c:spPr>
          <c:invertIfNegative val="0"/>
          <c:cat>
            <c:strRef>
              <c:f>'OB 3'!$A$5</c:f>
              <c:strCache>
                <c:ptCount val="1"/>
                <c:pt idx="0">
                  <c:v>Total</c:v>
                </c:pt>
              </c:strCache>
            </c:strRef>
          </c:cat>
          <c:val>
            <c:numRef>
              <c:f>'OB 3'!$B$5</c:f>
              <c:numCache>
                <c:formatCode>General</c:formatCode>
                <c:ptCount val="1"/>
                <c:pt idx="0">
                  <c:v>663731860</c:v>
                </c:pt>
              </c:numCache>
            </c:numRef>
          </c:val>
          <c:extLst>
            <c:ext xmlns:c16="http://schemas.microsoft.com/office/drawing/2014/chart" uri="{C3380CC4-5D6E-409C-BE32-E72D297353CC}">
              <c16:uniqueId val="{00000001-2CF3-44D4-BD59-85AE1A01B652}"/>
            </c:ext>
          </c:extLst>
        </c:ser>
        <c:ser>
          <c:idx val="2"/>
          <c:order val="2"/>
          <c:tx>
            <c:strRef>
              <c:f>'OB 3'!$C$4</c:f>
              <c:strCache>
                <c:ptCount val="1"/>
                <c:pt idx="0">
                  <c:v>Sum of Total Worker Population Female</c:v>
                </c:pt>
              </c:strCache>
            </c:strRef>
          </c:tx>
          <c:spPr>
            <a:solidFill>
              <a:schemeClr val="accent3"/>
            </a:solidFill>
            <a:ln>
              <a:noFill/>
            </a:ln>
            <a:effectLst/>
            <a:sp3d/>
          </c:spPr>
          <c:invertIfNegative val="0"/>
          <c:cat>
            <c:strRef>
              <c:f>'OB 3'!$A$5</c:f>
              <c:strCache>
                <c:ptCount val="1"/>
                <c:pt idx="0">
                  <c:v>Total</c:v>
                </c:pt>
              </c:strCache>
            </c:strRef>
          </c:cat>
          <c:val>
            <c:numRef>
              <c:f>'OB 3'!$C$5</c:f>
              <c:numCache>
                <c:formatCode>General</c:formatCode>
                <c:ptCount val="1"/>
                <c:pt idx="0">
                  <c:v>299754762</c:v>
                </c:pt>
              </c:numCache>
            </c:numRef>
          </c:val>
          <c:extLst>
            <c:ext xmlns:c16="http://schemas.microsoft.com/office/drawing/2014/chart" uri="{C3380CC4-5D6E-409C-BE32-E72D297353CC}">
              <c16:uniqueId val="{00000002-2CF3-44D4-BD59-85AE1A01B652}"/>
            </c:ext>
          </c:extLst>
        </c:ser>
        <c:dLbls>
          <c:showLegendKey val="0"/>
          <c:showVal val="0"/>
          <c:showCatName val="0"/>
          <c:showSerName val="0"/>
          <c:showPercent val="0"/>
          <c:showBubbleSize val="0"/>
        </c:dLbls>
        <c:gapWidth val="150"/>
        <c:shape val="box"/>
        <c:axId val="2040490144"/>
        <c:axId val="2040500128"/>
        <c:axId val="0"/>
      </c:bar3DChart>
      <c:catAx>
        <c:axId val="204049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00128"/>
        <c:crosses val="autoZero"/>
        <c:auto val="1"/>
        <c:lblAlgn val="ctr"/>
        <c:lblOffset val="100"/>
        <c:noMultiLvlLbl val="0"/>
      </c:catAx>
      <c:valAx>
        <c:axId val="204050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01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[Ganesh endterm excel project.xlsx]pivot tables sheet!PivotTable7</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sheet'!$A$11</c:f>
              <c:strCache>
                <c:ptCount val="1"/>
                <c:pt idx="0">
                  <c:v>Sum of Total Population </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sheet'!$A$12</c:f>
              <c:strCache>
                <c:ptCount val="1"/>
                <c:pt idx="0">
                  <c:v>Total</c:v>
                </c:pt>
              </c:strCache>
            </c:strRef>
          </c:cat>
          <c:val>
            <c:numRef>
              <c:f>'pivot tables sheet'!$A$12</c:f>
              <c:numCache>
                <c:formatCode>General</c:formatCode>
                <c:ptCount val="1"/>
                <c:pt idx="0">
                  <c:v>4842278292</c:v>
                </c:pt>
              </c:numCache>
            </c:numRef>
          </c:val>
          <c:extLst>
            <c:ext xmlns:c16="http://schemas.microsoft.com/office/drawing/2014/chart" uri="{C3380CC4-5D6E-409C-BE32-E72D297353CC}">
              <c16:uniqueId val="{00000000-A811-4662-BAE1-338DCA74B260}"/>
            </c:ext>
          </c:extLst>
        </c:ser>
        <c:ser>
          <c:idx val="1"/>
          <c:order val="1"/>
          <c:tx>
            <c:strRef>
              <c:f>'pivot tables sheet'!$B$11</c:f>
              <c:strCache>
                <c:ptCount val="1"/>
                <c:pt idx="0">
                  <c:v>Sum of Total Population 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sheet'!$A$12</c:f>
              <c:strCache>
                <c:ptCount val="1"/>
                <c:pt idx="0">
                  <c:v>Total</c:v>
                </c:pt>
              </c:strCache>
            </c:strRef>
          </c:cat>
          <c:val>
            <c:numRef>
              <c:f>'pivot tables sheet'!$B$12</c:f>
              <c:numCache>
                <c:formatCode>General</c:formatCode>
                <c:ptCount val="1"/>
                <c:pt idx="0">
                  <c:v>2492487372</c:v>
                </c:pt>
              </c:numCache>
            </c:numRef>
          </c:val>
          <c:extLst>
            <c:ext xmlns:c16="http://schemas.microsoft.com/office/drawing/2014/chart" uri="{C3380CC4-5D6E-409C-BE32-E72D297353CC}">
              <c16:uniqueId val="{00000001-A811-4662-BAE1-338DCA74B260}"/>
            </c:ext>
          </c:extLst>
        </c:ser>
        <c:ser>
          <c:idx val="2"/>
          <c:order val="2"/>
          <c:tx>
            <c:strRef>
              <c:f>'pivot tables sheet'!$C$11</c:f>
              <c:strCache>
                <c:ptCount val="1"/>
                <c:pt idx="0">
                  <c:v>Sum of Total Population Female</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sheet'!$A$12</c:f>
              <c:strCache>
                <c:ptCount val="1"/>
                <c:pt idx="0">
                  <c:v>Total</c:v>
                </c:pt>
              </c:strCache>
            </c:strRef>
          </c:cat>
          <c:val>
            <c:numRef>
              <c:f>'pivot tables sheet'!$C$12</c:f>
              <c:numCache>
                <c:formatCode>General</c:formatCode>
                <c:ptCount val="1"/>
                <c:pt idx="0">
                  <c:v>2349790920</c:v>
                </c:pt>
              </c:numCache>
            </c:numRef>
          </c:val>
          <c:extLst>
            <c:ext xmlns:c16="http://schemas.microsoft.com/office/drawing/2014/chart" uri="{C3380CC4-5D6E-409C-BE32-E72D297353CC}">
              <c16:uniqueId val="{00000002-A811-4662-BAE1-338DCA74B260}"/>
            </c:ext>
          </c:extLst>
        </c:ser>
        <c:dLbls>
          <c:showLegendKey val="0"/>
          <c:showVal val="0"/>
          <c:showCatName val="0"/>
          <c:showSerName val="0"/>
          <c:showPercent val="0"/>
          <c:showBubbleSize val="0"/>
        </c:dLbls>
        <c:gapWidth val="219"/>
        <c:overlap val="-27"/>
        <c:axId val="1677553856"/>
        <c:axId val="1677558848"/>
      </c:barChart>
      <c:catAx>
        <c:axId val="1677553856"/>
        <c:scaling>
          <c:orientation val="minMax"/>
        </c:scaling>
        <c:delete val="1"/>
        <c:axPos val="b"/>
        <c:numFmt formatCode="General" sourceLinked="1"/>
        <c:majorTickMark val="out"/>
        <c:minorTickMark val="none"/>
        <c:tickLblPos val="nextTo"/>
        <c:crossAx val="1677558848"/>
        <c:crosses val="autoZero"/>
        <c:auto val="1"/>
        <c:lblAlgn val="ctr"/>
        <c:lblOffset val="100"/>
        <c:noMultiLvlLbl val="0"/>
      </c:catAx>
      <c:valAx>
        <c:axId val="16775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53856"/>
        <c:crosses val="autoZero"/>
        <c:crossBetween val="between"/>
      </c:valAx>
      <c:spPr>
        <a:noFill/>
        <a:ln>
          <a:noFill/>
        </a:ln>
        <a:effectLst/>
      </c:spPr>
    </c:plotArea>
    <c:legend>
      <c:legendPos val="b"/>
      <c:layout>
        <c:manualLayout>
          <c:xMode val="edge"/>
          <c:yMode val="edge"/>
          <c:x val="9.6186948204801895E-3"/>
          <c:y val="0.84791921843102946"/>
          <c:w val="0.99038123359580055"/>
          <c:h val="0.11588625094365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4!PivotTable4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 4'!$A$4</c:f>
              <c:strCache>
                <c:ptCount val="1"/>
                <c:pt idx="0">
                  <c:v>Sum of Cultivator 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4'!$A$5</c:f>
              <c:strCache>
                <c:ptCount val="1"/>
                <c:pt idx="0">
                  <c:v>Total</c:v>
                </c:pt>
              </c:strCache>
            </c:strRef>
          </c:cat>
          <c:val>
            <c:numRef>
              <c:f>'OB 4'!$A$5</c:f>
              <c:numCache>
                <c:formatCode>General</c:formatCode>
                <c:ptCount val="1"/>
                <c:pt idx="0">
                  <c:v>383365428</c:v>
                </c:pt>
              </c:numCache>
            </c:numRef>
          </c:val>
          <c:extLst>
            <c:ext xmlns:c16="http://schemas.microsoft.com/office/drawing/2014/chart" uri="{C3380CC4-5D6E-409C-BE32-E72D297353CC}">
              <c16:uniqueId val="{00000000-32C2-4131-A3CD-18FCB00EDF65}"/>
            </c:ext>
          </c:extLst>
        </c:ser>
        <c:ser>
          <c:idx val="1"/>
          <c:order val="1"/>
          <c:tx>
            <c:strRef>
              <c:f>'OB 4'!$B$4</c:f>
              <c:strCache>
                <c:ptCount val="1"/>
                <c:pt idx="0">
                  <c:v>Sum of  Cultivator Population 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4'!$A$5</c:f>
              <c:strCache>
                <c:ptCount val="1"/>
                <c:pt idx="0">
                  <c:v>Total</c:v>
                </c:pt>
              </c:strCache>
            </c:strRef>
          </c:cat>
          <c:val>
            <c:numRef>
              <c:f>'OB 4'!$B$5</c:f>
              <c:numCache>
                <c:formatCode>General</c:formatCode>
                <c:ptCount val="1"/>
                <c:pt idx="0">
                  <c:v>292072420</c:v>
                </c:pt>
              </c:numCache>
            </c:numRef>
          </c:val>
          <c:extLst>
            <c:ext xmlns:c16="http://schemas.microsoft.com/office/drawing/2014/chart" uri="{C3380CC4-5D6E-409C-BE32-E72D297353CC}">
              <c16:uniqueId val="{00000001-32C2-4131-A3CD-18FCB00EDF65}"/>
            </c:ext>
          </c:extLst>
        </c:ser>
        <c:ser>
          <c:idx val="2"/>
          <c:order val="2"/>
          <c:tx>
            <c:strRef>
              <c:f>'OB 4'!$C$4</c:f>
              <c:strCache>
                <c:ptCount val="1"/>
                <c:pt idx="0">
                  <c:v>Sum of Cultivator Population Female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 4'!$A$5</c:f>
              <c:strCache>
                <c:ptCount val="1"/>
                <c:pt idx="0">
                  <c:v>Total</c:v>
                </c:pt>
              </c:strCache>
            </c:strRef>
          </c:cat>
          <c:val>
            <c:numRef>
              <c:f>'OB 4'!$C$5</c:f>
              <c:numCache>
                <c:formatCode>General</c:formatCode>
                <c:ptCount val="1"/>
                <c:pt idx="0">
                  <c:v>91293008</c:v>
                </c:pt>
              </c:numCache>
            </c:numRef>
          </c:val>
          <c:extLst>
            <c:ext xmlns:c16="http://schemas.microsoft.com/office/drawing/2014/chart" uri="{C3380CC4-5D6E-409C-BE32-E72D297353CC}">
              <c16:uniqueId val="{00000002-32C2-4131-A3CD-18FCB00EDF65}"/>
            </c:ext>
          </c:extLst>
        </c:ser>
        <c:dLbls>
          <c:dLblPos val="outEnd"/>
          <c:showLegendKey val="0"/>
          <c:showVal val="1"/>
          <c:showCatName val="0"/>
          <c:showSerName val="0"/>
          <c:showPercent val="0"/>
          <c:showBubbleSize val="0"/>
        </c:dLbls>
        <c:gapWidth val="219"/>
        <c:overlap val="-27"/>
        <c:axId val="2125459984"/>
        <c:axId val="2125470800"/>
      </c:barChart>
      <c:catAx>
        <c:axId val="21254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70800"/>
        <c:crosses val="autoZero"/>
        <c:auto val="1"/>
        <c:lblAlgn val="ctr"/>
        <c:lblOffset val="100"/>
        <c:noMultiLvlLbl val="0"/>
      </c:catAx>
      <c:valAx>
        <c:axId val="21254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5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5!PivotTable5</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 5'!$A$4</c:f>
              <c:strCache>
                <c:ptCount val="1"/>
                <c:pt idx="0">
                  <c:v>Sum of  Agricultural Labourers Population </c:v>
                </c:pt>
              </c:strCache>
            </c:strRef>
          </c:tx>
          <c:spPr>
            <a:solidFill>
              <a:schemeClr val="accent1"/>
            </a:solidFill>
            <a:ln>
              <a:noFill/>
            </a:ln>
            <a:effectLst/>
            <a:sp3d/>
          </c:spPr>
          <c:invertIfNegative val="0"/>
          <c:cat>
            <c:strRef>
              <c:f>'OB 5'!$A$5</c:f>
              <c:strCache>
                <c:ptCount val="1"/>
                <c:pt idx="0">
                  <c:v>Total</c:v>
                </c:pt>
              </c:strCache>
            </c:strRef>
          </c:cat>
          <c:val>
            <c:numRef>
              <c:f>'OB 5'!$A$5</c:f>
              <c:numCache>
                <c:formatCode>General</c:formatCode>
                <c:ptCount val="1"/>
                <c:pt idx="0">
                  <c:v>344667484</c:v>
                </c:pt>
              </c:numCache>
            </c:numRef>
          </c:val>
          <c:extLst>
            <c:ext xmlns:c16="http://schemas.microsoft.com/office/drawing/2014/chart" uri="{C3380CC4-5D6E-409C-BE32-E72D297353CC}">
              <c16:uniqueId val="{00000000-A564-4170-85C1-CB3D362C87F5}"/>
            </c:ext>
          </c:extLst>
        </c:ser>
        <c:ser>
          <c:idx val="1"/>
          <c:order val="1"/>
          <c:tx>
            <c:strRef>
              <c:f>'OB 5'!$B$4</c:f>
              <c:strCache>
                <c:ptCount val="1"/>
                <c:pt idx="0">
                  <c:v>Sum of Agricultural Labourers Population Male</c:v>
                </c:pt>
              </c:strCache>
            </c:strRef>
          </c:tx>
          <c:spPr>
            <a:solidFill>
              <a:schemeClr val="accent2"/>
            </a:solidFill>
            <a:ln>
              <a:noFill/>
            </a:ln>
            <a:effectLst/>
            <a:sp3d/>
          </c:spPr>
          <c:invertIfNegative val="0"/>
          <c:cat>
            <c:strRef>
              <c:f>'OB 5'!$A$5</c:f>
              <c:strCache>
                <c:ptCount val="1"/>
                <c:pt idx="0">
                  <c:v>Total</c:v>
                </c:pt>
              </c:strCache>
            </c:strRef>
          </c:cat>
          <c:val>
            <c:numRef>
              <c:f>'OB 5'!$B$5</c:f>
              <c:numCache>
                <c:formatCode>General</c:formatCode>
                <c:ptCount val="1"/>
                <c:pt idx="0">
                  <c:v>221019708</c:v>
                </c:pt>
              </c:numCache>
            </c:numRef>
          </c:val>
          <c:extLst>
            <c:ext xmlns:c16="http://schemas.microsoft.com/office/drawing/2014/chart" uri="{C3380CC4-5D6E-409C-BE32-E72D297353CC}">
              <c16:uniqueId val="{00000001-A564-4170-85C1-CB3D362C87F5}"/>
            </c:ext>
          </c:extLst>
        </c:ser>
        <c:ser>
          <c:idx val="2"/>
          <c:order val="2"/>
          <c:tx>
            <c:strRef>
              <c:f>'OB 5'!$C$4</c:f>
              <c:strCache>
                <c:ptCount val="1"/>
                <c:pt idx="0">
                  <c:v>Sum of  Agricultural Labourers Population Female</c:v>
                </c:pt>
              </c:strCache>
            </c:strRef>
          </c:tx>
          <c:spPr>
            <a:solidFill>
              <a:schemeClr val="accent3"/>
            </a:solidFill>
            <a:ln>
              <a:noFill/>
            </a:ln>
            <a:effectLst/>
            <a:sp3d/>
          </c:spPr>
          <c:invertIfNegative val="0"/>
          <c:cat>
            <c:strRef>
              <c:f>'OB 5'!$A$5</c:f>
              <c:strCache>
                <c:ptCount val="1"/>
                <c:pt idx="0">
                  <c:v>Total</c:v>
                </c:pt>
              </c:strCache>
            </c:strRef>
          </c:cat>
          <c:val>
            <c:numRef>
              <c:f>'OB 5'!$C$5</c:f>
              <c:numCache>
                <c:formatCode>General</c:formatCode>
                <c:ptCount val="1"/>
                <c:pt idx="0">
                  <c:v>123647776</c:v>
                </c:pt>
              </c:numCache>
            </c:numRef>
          </c:val>
          <c:extLst>
            <c:ext xmlns:c16="http://schemas.microsoft.com/office/drawing/2014/chart" uri="{C3380CC4-5D6E-409C-BE32-E72D297353CC}">
              <c16:uniqueId val="{00000002-A564-4170-85C1-CB3D362C87F5}"/>
            </c:ext>
          </c:extLst>
        </c:ser>
        <c:dLbls>
          <c:showLegendKey val="0"/>
          <c:showVal val="0"/>
          <c:showCatName val="0"/>
          <c:showSerName val="0"/>
          <c:showPercent val="0"/>
          <c:showBubbleSize val="0"/>
        </c:dLbls>
        <c:gapWidth val="150"/>
        <c:shape val="box"/>
        <c:axId val="1986668000"/>
        <c:axId val="1986670496"/>
        <c:axId val="0"/>
      </c:bar3DChart>
      <c:catAx>
        <c:axId val="198666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70496"/>
        <c:crosses val="autoZero"/>
        <c:auto val="1"/>
        <c:lblAlgn val="ctr"/>
        <c:lblOffset val="100"/>
        <c:noMultiLvlLbl val="0"/>
      </c:catAx>
      <c:valAx>
        <c:axId val="198667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6!PivotTable6</c:name>
    <c:fmtId val="2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'OB 6'!$A$4</c:f>
              <c:strCache>
                <c:ptCount val="1"/>
                <c:pt idx="0">
                  <c:v>Sum of Household Industries Population </c:v>
                </c:pt>
              </c:strCache>
            </c:strRef>
          </c:tx>
          <c:spPr>
            <a:solidFill>
              <a:schemeClr val="accent1"/>
            </a:solidFill>
            <a:ln>
              <a:noFill/>
            </a:ln>
            <a:effectLst/>
            <a:sp3d/>
          </c:spPr>
          <c:invertIfNegative val="0"/>
          <c:cat>
            <c:strRef>
              <c:f>'OB 6'!$A$5</c:f>
              <c:strCache>
                <c:ptCount val="1"/>
                <c:pt idx="0">
                  <c:v>Total</c:v>
                </c:pt>
              </c:strCache>
            </c:strRef>
          </c:cat>
          <c:val>
            <c:numRef>
              <c:f>'OB 6'!$A$5</c:f>
              <c:numCache>
                <c:formatCode>General</c:formatCode>
                <c:ptCount val="1"/>
                <c:pt idx="0">
                  <c:v>49325856</c:v>
                </c:pt>
              </c:numCache>
            </c:numRef>
          </c:val>
          <c:extLst>
            <c:ext xmlns:c16="http://schemas.microsoft.com/office/drawing/2014/chart" uri="{C3380CC4-5D6E-409C-BE32-E72D297353CC}">
              <c16:uniqueId val="{00000000-988A-4CDC-9986-E8546963B4B5}"/>
            </c:ext>
          </c:extLst>
        </c:ser>
        <c:ser>
          <c:idx val="1"/>
          <c:order val="1"/>
          <c:tx>
            <c:strRef>
              <c:f>'OB 6'!$B$4</c:f>
              <c:strCache>
                <c:ptCount val="1"/>
                <c:pt idx="0">
                  <c:v>Sum of  Household Industries Population Male</c:v>
                </c:pt>
              </c:strCache>
            </c:strRef>
          </c:tx>
          <c:spPr>
            <a:solidFill>
              <a:schemeClr val="accent2"/>
            </a:solidFill>
            <a:ln>
              <a:noFill/>
            </a:ln>
            <a:effectLst/>
            <a:sp3d/>
          </c:spPr>
          <c:invertIfNegative val="0"/>
          <c:cat>
            <c:strRef>
              <c:f>'OB 6'!$A$5</c:f>
              <c:strCache>
                <c:ptCount val="1"/>
                <c:pt idx="0">
                  <c:v>Total</c:v>
                </c:pt>
              </c:strCache>
            </c:strRef>
          </c:cat>
          <c:val>
            <c:numRef>
              <c:f>'OB 6'!$B$5</c:f>
              <c:numCache>
                <c:formatCode>General</c:formatCode>
                <c:ptCount val="1"/>
                <c:pt idx="0">
                  <c:v>30160484</c:v>
                </c:pt>
              </c:numCache>
            </c:numRef>
          </c:val>
          <c:extLst>
            <c:ext xmlns:c16="http://schemas.microsoft.com/office/drawing/2014/chart" uri="{C3380CC4-5D6E-409C-BE32-E72D297353CC}">
              <c16:uniqueId val="{00000001-988A-4CDC-9986-E8546963B4B5}"/>
            </c:ext>
          </c:extLst>
        </c:ser>
        <c:ser>
          <c:idx val="2"/>
          <c:order val="2"/>
          <c:tx>
            <c:strRef>
              <c:f>'OB 6'!$C$4</c:f>
              <c:strCache>
                <c:ptCount val="1"/>
                <c:pt idx="0">
                  <c:v>Sum of  Household Industries Population Female</c:v>
                </c:pt>
              </c:strCache>
            </c:strRef>
          </c:tx>
          <c:spPr>
            <a:solidFill>
              <a:schemeClr val="accent3"/>
            </a:solidFill>
            <a:ln>
              <a:noFill/>
            </a:ln>
            <a:effectLst/>
            <a:sp3d/>
          </c:spPr>
          <c:invertIfNegative val="0"/>
          <c:cat>
            <c:strRef>
              <c:f>'OB 6'!$A$5</c:f>
              <c:strCache>
                <c:ptCount val="1"/>
                <c:pt idx="0">
                  <c:v>Total</c:v>
                </c:pt>
              </c:strCache>
            </c:strRef>
          </c:cat>
          <c:val>
            <c:numRef>
              <c:f>'OB 6'!$C$5</c:f>
              <c:numCache>
                <c:formatCode>General</c:formatCode>
                <c:ptCount val="1"/>
                <c:pt idx="0">
                  <c:v>19165372</c:v>
                </c:pt>
              </c:numCache>
            </c:numRef>
          </c:val>
          <c:extLst>
            <c:ext xmlns:c16="http://schemas.microsoft.com/office/drawing/2014/chart" uri="{C3380CC4-5D6E-409C-BE32-E72D297353CC}">
              <c16:uniqueId val="{00000002-988A-4CDC-9986-E8546963B4B5}"/>
            </c:ext>
          </c:extLst>
        </c:ser>
        <c:dLbls>
          <c:showLegendKey val="0"/>
          <c:showVal val="0"/>
          <c:showCatName val="0"/>
          <c:showSerName val="0"/>
          <c:showPercent val="0"/>
          <c:showBubbleSize val="0"/>
        </c:dLbls>
        <c:gapWidth val="150"/>
        <c:shape val="box"/>
        <c:axId val="818669136"/>
        <c:axId val="818669552"/>
        <c:axId val="0"/>
      </c:bar3DChart>
      <c:catAx>
        <c:axId val="81866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69552"/>
        <c:crosses val="autoZero"/>
        <c:auto val="1"/>
        <c:lblAlgn val="ctr"/>
        <c:lblOffset val="100"/>
        <c:noMultiLvlLbl val="0"/>
      </c:catAx>
      <c:valAx>
        <c:axId val="81866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7!PivotTable7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 7'!$A$4</c:f>
              <c:strCache>
                <c:ptCount val="1"/>
                <c:pt idx="0">
                  <c:v>Sum of Literates Population </c:v>
                </c:pt>
              </c:strCache>
            </c:strRef>
          </c:tx>
          <c:spPr>
            <a:solidFill>
              <a:schemeClr val="accent1"/>
            </a:solidFill>
            <a:ln>
              <a:noFill/>
            </a:ln>
            <a:effectLst/>
          </c:spPr>
          <c:invertIfNegative val="0"/>
          <c:cat>
            <c:strRef>
              <c:f>'OB 7'!$A$5</c:f>
              <c:strCache>
                <c:ptCount val="1"/>
                <c:pt idx="0">
                  <c:v>Total</c:v>
                </c:pt>
              </c:strCache>
            </c:strRef>
          </c:cat>
          <c:val>
            <c:numRef>
              <c:f>'OB 7'!$A$5</c:f>
              <c:numCache>
                <c:formatCode>General</c:formatCode>
                <c:ptCount val="1"/>
                <c:pt idx="0">
                  <c:v>3053994068</c:v>
                </c:pt>
              </c:numCache>
            </c:numRef>
          </c:val>
          <c:extLst>
            <c:ext xmlns:c16="http://schemas.microsoft.com/office/drawing/2014/chart" uri="{C3380CC4-5D6E-409C-BE32-E72D297353CC}">
              <c16:uniqueId val="{00000000-210B-4BAB-A366-0F402A14E255}"/>
            </c:ext>
          </c:extLst>
        </c:ser>
        <c:ser>
          <c:idx val="1"/>
          <c:order val="1"/>
          <c:tx>
            <c:strRef>
              <c:f>'OB 7'!$B$4</c:f>
              <c:strCache>
                <c:ptCount val="1"/>
                <c:pt idx="0">
                  <c:v>Sum of Illiterate Population</c:v>
                </c:pt>
              </c:strCache>
            </c:strRef>
          </c:tx>
          <c:spPr>
            <a:solidFill>
              <a:schemeClr val="accent2"/>
            </a:solidFill>
            <a:ln>
              <a:noFill/>
            </a:ln>
            <a:effectLst/>
          </c:spPr>
          <c:invertIfNegative val="0"/>
          <c:cat>
            <c:strRef>
              <c:f>'OB 7'!$A$5</c:f>
              <c:strCache>
                <c:ptCount val="1"/>
                <c:pt idx="0">
                  <c:v>Total</c:v>
                </c:pt>
              </c:strCache>
            </c:strRef>
          </c:cat>
          <c:val>
            <c:numRef>
              <c:f>'OB 7'!$B$5</c:f>
              <c:numCache>
                <c:formatCode>General</c:formatCode>
                <c:ptCount val="1"/>
                <c:pt idx="0">
                  <c:v>1788284224</c:v>
                </c:pt>
              </c:numCache>
            </c:numRef>
          </c:val>
          <c:extLst>
            <c:ext xmlns:c16="http://schemas.microsoft.com/office/drawing/2014/chart" uri="{C3380CC4-5D6E-409C-BE32-E72D297353CC}">
              <c16:uniqueId val="{00000001-210B-4BAB-A366-0F402A14E255}"/>
            </c:ext>
          </c:extLst>
        </c:ser>
        <c:ser>
          <c:idx val="2"/>
          <c:order val="2"/>
          <c:tx>
            <c:strRef>
              <c:f>'OB 7'!$C$4</c:f>
              <c:strCache>
                <c:ptCount val="1"/>
                <c:pt idx="0">
                  <c:v>Sum of Literates Population Male</c:v>
                </c:pt>
              </c:strCache>
            </c:strRef>
          </c:tx>
          <c:spPr>
            <a:solidFill>
              <a:schemeClr val="accent3"/>
            </a:solidFill>
            <a:ln>
              <a:noFill/>
            </a:ln>
            <a:effectLst/>
          </c:spPr>
          <c:invertIfNegative val="0"/>
          <c:cat>
            <c:strRef>
              <c:f>'OB 7'!$A$5</c:f>
              <c:strCache>
                <c:ptCount val="1"/>
                <c:pt idx="0">
                  <c:v>Total</c:v>
                </c:pt>
              </c:strCache>
            </c:strRef>
          </c:cat>
          <c:val>
            <c:numRef>
              <c:f>'OB 7'!$C$5</c:f>
              <c:numCache>
                <c:formatCode>General</c:formatCode>
                <c:ptCount val="1"/>
                <c:pt idx="0">
                  <c:v>1738735116</c:v>
                </c:pt>
              </c:numCache>
            </c:numRef>
          </c:val>
          <c:extLst>
            <c:ext xmlns:c16="http://schemas.microsoft.com/office/drawing/2014/chart" uri="{C3380CC4-5D6E-409C-BE32-E72D297353CC}">
              <c16:uniqueId val="{00000002-210B-4BAB-A366-0F402A14E255}"/>
            </c:ext>
          </c:extLst>
        </c:ser>
        <c:ser>
          <c:idx val="3"/>
          <c:order val="3"/>
          <c:tx>
            <c:strRef>
              <c:f>'OB 7'!$D$4</c:f>
              <c:strCache>
                <c:ptCount val="1"/>
                <c:pt idx="0">
                  <c:v>Sum of Illiterate Male</c:v>
                </c:pt>
              </c:strCache>
            </c:strRef>
          </c:tx>
          <c:spPr>
            <a:solidFill>
              <a:schemeClr val="accent4"/>
            </a:solidFill>
            <a:ln>
              <a:noFill/>
            </a:ln>
            <a:effectLst/>
          </c:spPr>
          <c:invertIfNegative val="0"/>
          <c:cat>
            <c:strRef>
              <c:f>'OB 7'!$A$5</c:f>
              <c:strCache>
                <c:ptCount val="1"/>
                <c:pt idx="0">
                  <c:v>Total</c:v>
                </c:pt>
              </c:strCache>
            </c:strRef>
          </c:cat>
          <c:val>
            <c:numRef>
              <c:f>'OB 7'!$D$5</c:f>
              <c:numCache>
                <c:formatCode>General</c:formatCode>
                <c:ptCount val="1"/>
                <c:pt idx="0">
                  <c:v>753752256</c:v>
                </c:pt>
              </c:numCache>
            </c:numRef>
          </c:val>
          <c:extLst>
            <c:ext xmlns:c16="http://schemas.microsoft.com/office/drawing/2014/chart" uri="{C3380CC4-5D6E-409C-BE32-E72D297353CC}">
              <c16:uniqueId val="{00000003-210B-4BAB-A366-0F402A14E255}"/>
            </c:ext>
          </c:extLst>
        </c:ser>
        <c:ser>
          <c:idx val="4"/>
          <c:order val="4"/>
          <c:tx>
            <c:strRef>
              <c:f>'OB 7'!$E$4</c:f>
              <c:strCache>
                <c:ptCount val="1"/>
                <c:pt idx="0">
                  <c:v>Sum of Literates Population Female</c:v>
                </c:pt>
              </c:strCache>
            </c:strRef>
          </c:tx>
          <c:spPr>
            <a:solidFill>
              <a:schemeClr val="accent5"/>
            </a:solidFill>
            <a:ln>
              <a:noFill/>
            </a:ln>
            <a:effectLst/>
          </c:spPr>
          <c:invertIfNegative val="0"/>
          <c:cat>
            <c:strRef>
              <c:f>'OB 7'!$A$5</c:f>
              <c:strCache>
                <c:ptCount val="1"/>
                <c:pt idx="0">
                  <c:v>Total</c:v>
                </c:pt>
              </c:strCache>
            </c:strRef>
          </c:cat>
          <c:val>
            <c:numRef>
              <c:f>'OB 7'!$E$5</c:f>
              <c:numCache>
                <c:formatCode>General</c:formatCode>
                <c:ptCount val="1"/>
                <c:pt idx="0">
                  <c:v>1315258952</c:v>
                </c:pt>
              </c:numCache>
            </c:numRef>
          </c:val>
          <c:extLst>
            <c:ext xmlns:c16="http://schemas.microsoft.com/office/drawing/2014/chart" uri="{C3380CC4-5D6E-409C-BE32-E72D297353CC}">
              <c16:uniqueId val="{00000004-210B-4BAB-A366-0F402A14E255}"/>
            </c:ext>
          </c:extLst>
        </c:ser>
        <c:ser>
          <c:idx val="5"/>
          <c:order val="5"/>
          <c:tx>
            <c:strRef>
              <c:f>'OB 7'!$F$4</c:f>
              <c:strCache>
                <c:ptCount val="1"/>
                <c:pt idx="0">
                  <c:v>Sum of Illiterate Female</c:v>
                </c:pt>
              </c:strCache>
            </c:strRef>
          </c:tx>
          <c:spPr>
            <a:solidFill>
              <a:schemeClr val="accent6"/>
            </a:solidFill>
            <a:ln>
              <a:noFill/>
            </a:ln>
            <a:effectLst/>
          </c:spPr>
          <c:invertIfNegative val="0"/>
          <c:cat>
            <c:strRef>
              <c:f>'OB 7'!$A$5</c:f>
              <c:strCache>
                <c:ptCount val="1"/>
                <c:pt idx="0">
                  <c:v>Total</c:v>
                </c:pt>
              </c:strCache>
            </c:strRef>
          </c:cat>
          <c:val>
            <c:numRef>
              <c:f>'OB 7'!$F$5</c:f>
              <c:numCache>
                <c:formatCode>General</c:formatCode>
                <c:ptCount val="1"/>
                <c:pt idx="0">
                  <c:v>1034531968</c:v>
                </c:pt>
              </c:numCache>
            </c:numRef>
          </c:val>
          <c:extLst>
            <c:ext xmlns:c16="http://schemas.microsoft.com/office/drawing/2014/chart" uri="{C3380CC4-5D6E-409C-BE32-E72D297353CC}">
              <c16:uniqueId val="{00000005-210B-4BAB-A366-0F402A14E255}"/>
            </c:ext>
          </c:extLst>
        </c:ser>
        <c:dLbls>
          <c:showLegendKey val="0"/>
          <c:showVal val="0"/>
          <c:showCatName val="0"/>
          <c:showSerName val="0"/>
          <c:showPercent val="0"/>
          <c:showBubbleSize val="0"/>
        </c:dLbls>
        <c:gapWidth val="182"/>
        <c:axId val="818660400"/>
        <c:axId val="818660816"/>
      </c:barChart>
      <c:catAx>
        <c:axId val="81866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60816"/>
        <c:crosses val="autoZero"/>
        <c:auto val="1"/>
        <c:lblAlgn val="ctr"/>
        <c:lblOffset val="100"/>
        <c:noMultiLvlLbl val="0"/>
      </c:catAx>
      <c:valAx>
        <c:axId val="81866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604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 7'!$F$10</c:f>
              <c:strCache>
                <c:ptCount val="1"/>
                <c:pt idx="0">
                  <c:v>literate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98-4526-9761-F206020BA6F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98-4526-9761-F206020BA6F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98-4526-9761-F206020BA6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 7'!$E$11:$E$13</c:f>
              <c:strCache>
                <c:ptCount val="3"/>
                <c:pt idx="0">
                  <c:v>Total</c:v>
                </c:pt>
                <c:pt idx="1">
                  <c:v>Male</c:v>
                </c:pt>
                <c:pt idx="2">
                  <c:v>Female</c:v>
                </c:pt>
              </c:strCache>
            </c:strRef>
          </c:cat>
          <c:val>
            <c:numRef>
              <c:f>'OB 7'!$F$11:$F$13</c:f>
              <c:numCache>
                <c:formatCode>0%</c:formatCode>
                <c:ptCount val="3"/>
                <c:pt idx="0">
                  <c:v>1.2613872577482996</c:v>
                </c:pt>
                <c:pt idx="1">
                  <c:v>1.3951806821832116</c:v>
                </c:pt>
                <c:pt idx="2">
                  <c:v>1.1194689202390824</c:v>
                </c:pt>
              </c:numCache>
            </c:numRef>
          </c:val>
          <c:extLst>
            <c:ext xmlns:c16="http://schemas.microsoft.com/office/drawing/2014/chart" uri="{C3380CC4-5D6E-409C-BE32-E72D297353CC}">
              <c16:uniqueId val="{00000000-63F5-4E65-BDCE-ED99AD569D6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722222222222227E-2"/>
          <c:y val="0.19226669582968794"/>
          <c:w val="0.81388888888888888"/>
          <c:h val="0.57479476523767858"/>
        </c:manualLayout>
      </c:layout>
      <c:pie3DChart>
        <c:varyColors val="1"/>
        <c:ser>
          <c:idx val="0"/>
          <c:order val="0"/>
          <c:tx>
            <c:strRef>
              <c:f>'OB 7'!$G$10</c:f>
              <c:strCache>
                <c:ptCount val="1"/>
                <c:pt idx="0">
                  <c:v>Illiterate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37-456B-AEC3-0FAA680180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37-456B-AEC3-0FAA680180D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37-456B-AEC3-0FAA68018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'OB 7'!$G$11:$G$13</c:f>
              <c:numCache>
                <c:formatCode>0%</c:formatCode>
                <c:ptCount val="3"/>
                <c:pt idx="0">
                  <c:v>0.73861274225170037</c:v>
                </c:pt>
                <c:pt idx="1">
                  <c:v>0.60481931781678855</c:v>
                </c:pt>
                <c:pt idx="2">
                  <c:v>0.8805310797609176</c:v>
                </c:pt>
              </c:numCache>
            </c:numRef>
          </c:val>
          <c:extLst>
            <c:ext xmlns:c16="http://schemas.microsoft.com/office/drawing/2014/chart" uri="{C3380CC4-5D6E-409C-BE32-E72D297353CC}">
              <c16:uniqueId val="{00000000-669F-4F88-BE4B-7682563C4BC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project.xlsx]OB 8!PivotTable8</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 8'!$A$4</c:f>
              <c:strCache>
                <c:ptCount val="1"/>
                <c:pt idx="0">
                  <c:v>Sum of Working Population </c:v>
                </c:pt>
              </c:strCache>
            </c:strRef>
          </c:tx>
          <c:spPr>
            <a:solidFill>
              <a:schemeClr val="accent1"/>
            </a:solidFill>
            <a:ln>
              <a:noFill/>
            </a:ln>
            <a:effectLst/>
            <a:sp3d/>
          </c:spPr>
          <c:invertIfNegative val="0"/>
          <c:cat>
            <c:strRef>
              <c:f>'OB 8'!$A$5</c:f>
              <c:strCache>
                <c:ptCount val="1"/>
                <c:pt idx="0">
                  <c:v>Total</c:v>
                </c:pt>
              </c:strCache>
            </c:strRef>
          </c:cat>
          <c:val>
            <c:numRef>
              <c:f>'OB 8'!$A$5</c:f>
              <c:numCache>
                <c:formatCode>General</c:formatCode>
                <c:ptCount val="1"/>
                <c:pt idx="0">
                  <c:v>1449785680</c:v>
                </c:pt>
              </c:numCache>
            </c:numRef>
          </c:val>
          <c:extLst>
            <c:ext xmlns:c16="http://schemas.microsoft.com/office/drawing/2014/chart" uri="{C3380CC4-5D6E-409C-BE32-E72D297353CC}">
              <c16:uniqueId val="{00000000-AC77-4DFD-A19F-74025DF488B4}"/>
            </c:ext>
          </c:extLst>
        </c:ser>
        <c:ser>
          <c:idx val="1"/>
          <c:order val="1"/>
          <c:tx>
            <c:strRef>
              <c:f>'OB 8'!$B$4</c:f>
              <c:strCache>
                <c:ptCount val="1"/>
                <c:pt idx="0">
                  <c:v>Sum of Non Working Population</c:v>
                </c:pt>
              </c:strCache>
            </c:strRef>
          </c:tx>
          <c:spPr>
            <a:solidFill>
              <a:schemeClr val="accent2"/>
            </a:solidFill>
            <a:ln>
              <a:noFill/>
            </a:ln>
            <a:effectLst/>
            <a:sp3d/>
          </c:spPr>
          <c:invertIfNegative val="0"/>
          <c:cat>
            <c:strRef>
              <c:f>'OB 8'!$A$5</c:f>
              <c:strCache>
                <c:ptCount val="1"/>
                <c:pt idx="0">
                  <c:v>Total</c:v>
                </c:pt>
              </c:strCache>
            </c:strRef>
          </c:cat>
          <c:val>
            <c:numRef>
              <c:f>'OB 8'!$B$5</c:f>
              <c:numCache>
                <c:formatCode>General</c:formatCode>
                <c:ptCount val="1"/>
                <c:pt idx="0">
                  <c:v>2915305048</c:v>
                </c:pt>
              </c:numCache>
            </c:numRef>
          </c:val>
          <c:extLst>
            <c:ext xmlns:c16="http://schemas.microsoft.com/office/drawing/2014/chart" uri="{C3380CC4-5D6E-409C-BE32-E72D297353CC}">
              <c16:uniqueId val="{00000001-AC77-4DFD-A19F-74025DF488B4}"/>
            </c:ext>
          </c:extLst>
        </c:ser>
        <c:ser>
          <c:idx val="2"/>
          <c:order val="2"/>
          <c:tx>
            <c:strRef>
              <c:f>'OB 8'!$C$4</c:f>
              <c:strCache>
                <c:ptCount val="1"/>
                <c:pt idx="0">
                  <c:v>Sum of  Working Population Male</c:v>
                </c:pt>
              </c:strCache>
            </c:strRef>
          </c:tx>
          <c:spPr>
            <a:solidFill>
              <a:schemeClr val="accent3"/>
            </a:solidFill>
            <a:ln>
              <a:noFill/>
            </a:ln>
            <a:effectLst/>
            <a:sp3d/>
          </c:spPr>
          <c:invertIfNegative val="0"/>
          <c:cat>
            <c:strRef>
              <c:f>'OB 8'!$A$5</c:f>
              <c:strCache>
                <c:ptCount val="1"/>
                <c:pt idx="0">
                  <c:v>Total</c:v>
                </c:pt>
              </c:strCache>
            </c:strRef>
          </c:cat>
          <c:val>
            <c:numRef>
              <c:f>'OB 8'!$C$5</c:f>
              <c:numCache>
                <c:formatCode>General</c:formatCode>
                <c:ptCount val="1"/>
                <c:pt idx="0">
                  <c:v>1092597436</c:v>
                </c:pt>
              </c:numCache>
            </c:numRef>
          </c:val>
          <c:extLst>
            <c:ext xmlns:c16="http://schemas.microsoft.com/office/drawing/2014/chart" uri="{C3380CC4-5D6E-409C-BE32-E72D297353CC}">
              <c16:uniqueId val="{00000002-AC77-4DFD-A19F-74025DF488B4}"/>
            </c:ext>
          </c:extLst>
        </c:ser>
        <c:ser>
          <c:idx val="3"/>
          <c:order val="3"/>
          <c:tx>
            <c:strRef>
              <c:f>'OB 8'!$D$4</c:f>
              <c:strCache>
                <c:ptCount val="1"/>
                <c:pt idx="0">
                  <c:v>Sum of Non Working Population Male</c:v>
                </c:pt>
              </c:strCache>
            </c:strRef>
          </c:tx>
          <c:spPr>
            <a:solidFill>
              <a:schemeClr val="accent4"/>
            </a:solidFill>
            <a:ln>
              <a:noFill/>
            </a:ln>
            <a:effectLst/>
            <a:sp3d/>
          </c:spPr>
          <c:invertIfNegative val="0"/>
          <c:cat>
            <c:strRef>
              <c:f>'OB 8'!$A$5</c:f>
              <c:strCache>
                <c:ptCount val="1"/>
                <c:pt idx="0">
                  <c:v>Total</c:v>
                </c:pt>
              </c:strCache>
            </c:strRef>
          </c:cat>
          <c:val>
            <c:numRef>
              <c:f>'OB 8'!$D$5</c:f>
              <c:numCache>
                <c:formatCode>General</c:formatCode>
                <c:ptCount val="1"/>
                <c:pt idx="0">
                  <c:v>1165023652</c:v>
                </c:pt>
              </c:numCache>
            </c:numRef>
          </c:val>
          <c:extLst>
            <c:ext xmlns:c16="http://schemas.microsoft.com/office/drawing/2014/chart" uri="{C3380CC4-5D6E-409C-BE32-E72D297353CC}">
              <c16:uniqueId val="{00000003-AC77-4DFD-A19F-74025DF488B4}"/>
            </c:ext>
          </c:extLst>
        </c:ser>
        <c:ser>
          <c:idx val="4"/>
          <c:order val="4"/>
          <c:tx>
            <c:strRef>
              <c:f>'OB 8'!$E$4</c:f>
              <c:strCache>
                <c:ptCount val="1"/>
                <c:pt idx="0">
                  <c:v>Sum of Working Population Female</c:v>
                </c:pt>
              </c:strCache>
            </c:strRef>
          </c:tx>
          <c:spPr>
            <a:solidFill>
              <a:schemeClr val="accent5"/>
            </a:solidFill>
            <a:ln>
              <a:noFill/>
            </a:ln>
            <a:effectLst/>
            <a:sp3d/>
          </c:spPr>
          <c:invertIfNegative val="0"/>
          <c:cat>
            <c:strRef>
              <c:f>'OB 8'!$A$5</c:f>
              <c:strCache>
                <c:ptCount val="1"/>
                <c:pt idx="0">
                  <c:v>Total</c:v>
                </c:pt>
              </c:strCache>
            </c:strRef>
          </c:cat>
          <c:val>
            <c:numRef>
              <c:f>'OB 8'!$E$5</c:f>
              <c:numCache>
                <c:formatCode>General</c:formatCode>
                <c:ptCount val="1"/>
                <c:pt idx="0">
                  <c:v>357188244</c:v>
                </c:pt>
              </c:numCache>
            </c:numRef>
          </c:val>
          <c:extLst>
            <c:ext xmlns:c16="http://schemas.microsoft.com/office/drawing/2014/chart" uri="{C3380CC4-5D6E-409C-BE32-E72D297353CC}">
              <c16:uniqueId val="{00000004-AC77-4DFD-A19F-74025DF488B4}"/>
            </c:ext>
          </c:extLst>
        </c:ser>
        <c:ser>
          <c:idx val="5"/>
          <c:order val="5"/>
          <c:tx>
            <c:strRef>
              <c:f>'OB 8'!$F$4</c:f>
              <c:strCache>
                <c:ptCount val="1"/>
                <c:pt idx="0">
                  <c:v>Sum of Non Working Population Female</c:v>
                </c:pt>
              </c:strCache>
            </c:strRef>
          </c:tx>
          <c:spPr>
            <a:solidFill>
              <a:schemeClr val="accent6"/>
            </a:solidFill>
            <a:ln>
              <a:noFill/>
            </a:ln>
            <a:effectLst/>
            <a:sp3d/>
          </c:spPr>
          <c:invertIfNegative val="0"/>
          <c:cat>
            <c:strRef>
              <c:f>'OB 8'!$A$5</c:f>
              <c:strCache>
                <c:ptCount val="1"/>
                <c:pt idx="0">
                  <c:v>Total</c:v>
                </c:pt>
              </c:strCache>
            </c:strRef>
          </c:cat>
          <c:val>
            <c:numRef>
              <c:f>'OB 8'!$F$5</c:f>
              <c:numCache>
                <c:formatCode>General</c:formatCode>
                <c:ptCount val="1"/>
                <c:pt idx="0">
                  <c:v>1750281396</c:v>
                </c:pt>
              </c:numCache>
            </c:numRef>
          </c:val>
          <c:extLst>
            <c:ext xmlns:c16="http://schemas.microsoft.com/office/drawing/2014/chart" uri="{C3380CC4-5D6E-409C-BE32-E72D297353CC}">
              <c16:uniqueId val="{00000005-AC77-4DFD-A19F-74025DF488B4}"/>
            </c:ext>
          </c:extLst>
        </c:ser>
        <c:dLbls>
          <c:showLegendKey val="0"/>
          <c:showVal val="0"/>
          <c:showCatName val="0"/>
          <c:showSerName val="0"/>
          <c:showPercent val="0"/>
          <c:showBubbleSize val="0"/>
        </c:dLbls>
        <c:gapWidth val="150"/>
        <c:shape val="box"/>
        <c:axId val="818651664"/>
        <c:axId val="818636272"/>
        <c:axId val="0"/>
      </c:bar3DChart>
      <c:catAx>
        <c:axId val="81865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36272"/>
        <c:crosses val="autoZero"/>
        <c:auto val="1"/>
        <c:lblAlgn val="ctr"/>
        <c:lblOffset val="100"/>
        <c:noMultiLvlLbl val="0"/>
      </c:catAx>
      <c:valAx>
        <c:axId val="81863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 8'!$F$11</c:f>
              <c:strCache>
                <c:ptCount val="1"/>
                <c:pt idx="0">
                  <c:v>Working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72-4126-B8DD-352A2A7146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72-4126-B8DD-352A2A7146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72-4126-B8DD-352A2A7146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 8'!$E$12:$E$14</c:f>
              <c:strCache>
                <c:ptCount val="3"/>
                <c:pt idx="0">
                  <c:v>Total</c:v>
                </c:pt>
                <c:pt idx="1">
                  <c:v>Male</c:v>
                </c:pt>
                <c:pt idx="2">
                  <c:v>Female</c:v>
                </c:pt>
              </c:strCache>
            </c:strRef>
          </c:cat>
          <c:val>
            <c:numRef>
              <c:f>'OB 8'!$F$12:$F$14</c:f>
              <c:numCache>
                <c:formatCode>0%</c:formatCode>
                <c:ptCount val="3"/>
                <c:pt idx="0">
                  <c:v>0.5988031222390553</c:v>
                </c:pt>
                <c:pt idx="1">
                  <c:v>0.87671251479463863</c:v>
                </c:pt>
                <c:pt idx="2">
                  <c:v>0.30401704335464874</c:v>
                </c:pt>
              </c:numCache>
            </c:numRef>
          </c:val>
          <c:extLst>
            <c:ext xmlns:c16="http://schemas.microsoft.com/office/drawing/2014/chart" uri="{C3380CC4-5D6E-409C-BE32-E72D297353CC}">
              <c16:uniqueId val="{00000000-9E26-4846-A01F-85A5778EDD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 8'!$G$11</c:f>
              <c:strCache>
                <c:ptCount val="1"/>
                <c:pt idx="0">
                  <c:v>Non Working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54-483C-A031-C3A0FD660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54-483C-A031-C3A0FD6607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54-483C-A031-C3A0FD660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'OB 8'!$G$12:$G$14</c:f>
              <c:numCache>
                <c:formatCode>0%</c:formatCode>
                <c:ptCount val="3"/>
                <c:pt idx="0">
                  <c:v>1.2041047094779409</c:v>
                </c:pt>
                <c:pt idx="1">
                  <c:v>0.93482812798780346</c:v>
                </c:pt>
                <c:pt idx="2">
                  <c:v>1.4897337300120301</c:v>
                </c:pt>
              </c:numCache>
            </c:numRef>
          </c:val>
          <c:extLst>
            <c:ext xmlns:c16="http://schemas.microsoft.com/office/drawing/2014/chart" uri="{C3380CC4-5D6E-409C-BE32-E72D297353CC}">
              <c16:uniqueId val="{00000000-DAD3-470D-8C5F-5CBC4D4E067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03328134102568"/>
          <c:y val="0.2730507606072341"/>
          <c:w val="0.86696671865897434"/>
          <c:h val="0.50391627648630355"/>
        </c:manualLayout>
      </c:layout>
      <c:barChart>
        <c:barDir val="col"/>
        <c:grouping val="clustered"/>
        <c:varyColors val="0"/>
        <c:ser>
          <c:idx val="0"/>
          <c:order val="0"/>
          <c:tx>
            <c:strRef>
              <c:f>DATASET!$E$1</c:f>
              <c:strCache>
                <c:ptCount val="1"/>
                <c:pt idx="0">
                  <c:v>No of Households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ext>
              </c:extLst>
              <c:f>DATASET!$C$2:$D$4</c:f>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DATASET!$E$2:$E$109</c15:sqref>
                  </c15:fullRef>
                </c:ext>
              </c:extLst>
              <c:f>DATASET!$E$2:$E$4</c:f>
              <c:numCache>
                <c:formatCode>General</c:formatCode>
                <c:ptCount val="3"/>
                <c:pt idx="0">
                  <c:v>249454252</c:v>
                </c:pt>
                <c:pt idx="1">
                  <c:v>168565486</c:v>
                </c:pt>
                <c:pt idx="2">
                  <c:v>80888766</c:v>
                </c:pt>
              </c:numCache>
            </c:numRef>
          </c:val>
          <c:extLst>
            <c:ext xmlns:c16="http://schemas.microsoft.com/office/drawing/2014/chart" uri="{C3380CC4-5D6E-409C-BE32-E72D297353CC}">
              <c16:uniqueId val="{00000000-70BA-4300-9193-4EF73A1075BD}"/>
            </c:ext>
          </c:extLst>
        </c:ser>
        <c:dLbls>
          <c:dLblPos val="outEnd"/>
          <c:showLegendKey val="0"/>
          <c:showVal val="1"/>
          <c:showCatName val="0"/>
          <c:showSerName val="0"/>
          <c:showPercent val="0"/>
          <c:showBubbleSize val="0"/>
        </c:dLbls>
        <c:gapWidth val="219"/>
        <c:overlap val="-27"/>
        <c:axId val="98951295"/>
        <c:axId val="98962943"/>
        <c:extLst>
          <c:ext xmlns:c15="http://schemas.microsoft.com/office/drawing/2012/chart" uri="{02D57815-91ED-43cb-92C2-25804820EDAC}">
            <c15:filteredBarSeries>
              <c15:ser>
                <c:idx val="1"/>
                <c:order val="1"/>
                <c:tx>
                  <c:strRef>
                    <c:extLst>
                      <c:ext uri="{02D57815-91ED-43cb-92C2-25804820EDAC}">
                        <c15:formulaRef>
                          <c15:sqref>DATASET!$F$1</c15:sqref>
                        </c15:formulaRef>
                      </c:ext>
                    </c:extLst>
                    <c:strCache>
                      <c:ptCount val="1"/>
                      <c:pt idx="0">
                        <c:v>Total Population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uri="{02D57815-91ED-43cb-92C2-25804820EDAC}">
                        <c15:fullRef>
                          <c15:sqref>DATASET!$F$2:$F$109</c15:sqref>
                        </c15:fullRef>
                        <c15:formulaRef>
                          <c15:sqref>DATASET!$F$2:$F$4</c15:sqref>
                        </c15:formulaRef>
                      </c:ext>
                    </c:extLst>
                    <c:numCache>
                      <c:formatCode>General</c:formatCode>
                      <c:ptCount val="3"/>
                      <c:pt idx="0">
                        <c:v>1210569573</c:v>
                      </c:pt>
                      <c:pt idx="1">
                        <c:v>833463448</c:v>
                      </c:pt>
                      <c:pt idx="2">
                        <c:v>377106125</c:v>
                      </c:pt>
                    </c:numCache>
                  </c:numRef>
                </c:val>
                <c:extLst>
                  <c:ext xmlns:c16="http://schemas.microsoft.com/office/drawing/2014/chart" uri="{C3380CC4-5D6E-409C-BE32-E72D297353CC}">
                    <c16:uniqueId val="{00000001-70BA-4300-9193-4EF73A1075B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DATASET!$G$1</c15:sqref>
                        </c15:formulaRef>
                      </c:ext>
                    </c:extLst>
                    <c:strCache>
                      <c:ptCount val="1"/>
                      <c:pt idx="0">
                        <c:v>Total Population 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DATASET!$G$2:$G$109</c15:sqref>
                        </c15:fullRef>
                        <c15:formulaRef>
                          <c15:sqref>DATASET!$G$2:$G$4</c15:sqref>
                        </c15:formulaRef>
                      </c:ext>
                    </c:extLst>
                    <c:numCache>
                      <c:formatCode>General</c:formatCode>
                      <c:ptCount val="3"/>
                      <c:pt idx="0">
                        <c:v>623121843</c:v>
                      </c:pt>
                      <c:pt idx="1">
                        <c:v>427632643</c:v>
                      </c:pt>
                      <c:pt idx="2">
                        <c:v>195489200</c:v>
                      </c:pt>
                    </c:numCache>
                  </c:numRef>
                </c:val>
                <c:extLst xmlns:c15="http://schemas.microsoft.com/office/drawing/2012/chart">
                  <c:ext xmlns:c16="http://schemas.microsoft.com/office/drawing/2014/chart" uri="{C3380CC4-5D6E-409C-BE32-E72D297353CC}">
                    <c16:uniqueId val="{00000002-70BA-4300-9193-4EF73A1075B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DATASET!$H$1</c15:sqref>
                        </c15:formulaRef>
                      </c:ext>
                    </c:extLst>
                    <c:strCache>
                      <c:ptCount val="1"/>
                      <c:pt idx="0">
                        <c:v>Total Population Female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DATASET!$H$2:$H$109</c15:sqref>
                        </c15:fullRef>
                        <c15:formulaRef>
                          <c15:sqref>DATASET!$H$2:$H$4</c15:sqref>
                        </c15:formulaRef>
                      </c:ext>
                    </c:extLst>
                    <c:numCache>
                      <c:formatCode>General</c:formatCode>
                      <c:ptCount val="3"/>
                      <c:pt idx="0">
                        <c:v>587447730</c:v>
                      </c:pt>
                      <c:pt idx="1">
                        <c:v>405830805</c:v>
                      </c:pt>
                      <c:pt idx="2">
                        <c:v>181616925</c:v>
                      </c:pt>
                    </c:numCache>
                  </c:numRef>
                </c:val>
                <c:extLst xmlns:c15="http://schemas.microsoft.com/office/drawing/2012/chart">
                  <c:ext xmlns:c16="http://schemas.microsoft.com/office/drawing/2014/chart" uri="{C3380CC4-5D6E-409C-BE32-E72D297353CC}">
                    <c16:uniqueId val="{00000003-70BA-4300-9193-4EF73A1075B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DATASET!$I$1</c15:sqref>
                        </c15:formulaRef>
                      </c:ext>
                    </c:extLst>
                    <c:strCache>
                      <c:ptCount val="1"/>
                      <c:pt idx="0">
                        <c:v>Literates Population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DATASET!$I$2:$I$109</c15:sqref>
                        </c15:fullRef>
                        <c15:formulaRef>
                          <c15:sqref>DATASET!$I$2:$I$4</c15:sqref>
                        </c15:formulaRef>
                      </c:ext>
                    </c:extLst>
                    <c:numCache>
                      <c:formatCode>General</c:formatCode>
                      <c:ptCount val="3"/>
                      <c:pt idx="0">
                        <c:v>763498517</c:v>
                      </c:pt>
                      <c:pt idx="1">
                        <c:v>482653540</c:v>
                      </c:pt>
                      <c:pt idx="2">
                        <c:v>280844977</c:v>
                      </c:pt>
                    </c:numCache>
                  </c:numRef>
                </c:val>
                <c:extLst xmlns:c15="http://schemas.microsoft.com/office/drawing/2012/chart">
                  <c:ext xmlns:c16="http://schemas.microsoft.com/office/drawing/2014/chart" uri="{C3380CC4-5D6E-409C-BE32-E72D297353CC}">
                    <c16:uniqueId val="{00000004-70BA-4300-9193-4EF73A1075B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DATASET!$J$2:$J$109</c15:sqref>
                        </c15:fullRef>
                        <c15:formulaRef>
                          <c15:sqref>DATASET!$J$2:$J$4</c15:sqref>
                        </c15:formulaRef>
                      </c:ext>
                    </c:extLst>
                    <c:numCache>
                      <c:formatCode>General</c:formatCode>
                      <c:ptCount val="3"/>
                      <c:pt idx="0">
                        <c:v>434683779</c:v>
                      </c:pt>
                      <c:pt idx="1">
                        <c:v>281281531</c:v>
                      </c:pt>
                      <c:pt idx="2">
                        <c:v>153402248</c:v>
                      </c:pt>
                    </c:numCache>
                  </c:numRef>
                </c:val>
                <c:extLst xmlns:c15="http://schemas.microsoft.com/office/drawing/2012/chart">
                  <c:ext xmlns:c16="http://schemas.microsoft.com/office/drawing/2014/chart" uri="{C3380CC4-5D6E-409C-BE32-E72D297353CC}">
                    <c16:uniqueId val="{00000005-70BA-4300-9193-4EF73A1075B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DATASET!$K$2:$K$109</c15:sqref>
                        </c15:fullRef>
                        <c15:formulaRef>
                          <c15:sqref>DATASET!$K$2:$K$4</c15:sqref>
                        </c15:formulaRef>
                      </c:ext>
                    </c:extLst>
                    <c:numCache>
                      <c:formatCode>General</c:formatCode>
                      <c:ptCount val="3"/>
                      <c:pt idx="0">
                        <c:v>328814738</c:v>
                      </c:pt>
                      <c:pt idx="1">
                        <c:v>201372009</c:v>
                      </c:pt>
                      <c:pt idx="2">
                        <c:v>127442729</c:v>
                      </c:pt>
                    </c:numCache>
                  </c:numRef>
                </c:val>
                <c:extLst xmlns:c15="http://schemas.microsoft.com/office/drawing/2012/chart">
                  <c:ext xmlns:c16="http://schemas.microsoft.com/office/drawing/2014/chart" uri="{C3380CC4-5D6E-409C-BE32-E72D297353CC}">
                    <c16:uniqueId val="{00000006-70BA-4300-9193-4EF73A1075B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DATASET!$L$1</c15:sqref>
                        </c15:formulaRef>
                      </c:ext>
                    </c:extLst>
                    <c:strCache>
                      <c:ptCount val="1"/>
                      <c:pt idx="0">
                        <c:v>Illiterate Population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DATASET!$L$2:$L$109</c15:sqref>
                        </c15:fullRef>
                        <c15:formulaRef>
                          <c15:sqref>DATASET!$L$2:$L$4</c15:sqref>
                        </c15:formulaRef>
                      </c:ext>
                    </c:extLst>
                    <c:numCache>
                      <c:formatCode>General</c:formatCode>
                      <c:ptCount val="3"/>
                      <c:pt idx="0">
                        <c:v>447071056</c:v>
                      </c:pt>
                      <c:pt idx="1">
                        <c:v>350809908</c:v>
                      </c:pt>
                      <c:pt idx="2">
                        <c:v>96261148</c:v>
                      </c:pt>
                    </c:numCache>
                  </c:numRef>
                </c:val>
                <c:extLst xmlns:c15="http://schemas.microsoft.com/office/drawing/2012/chart">
                  <c:ext xmlns:c16="http://schemas.microsoft.com/office/drawing/2014/chart" uri="{C3380CC4-5D6E-409C-BE32-E72D297353CC}">
                    <c16:uniqueId val="{00000007-70BA-4300-9193-4EF73A1075B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DATASET!$M$2:$M$109</c15:sqref>
                        </c15:fullRef>
                        <c15:formulaRef>
                          <c15:sqref>DATASET!$M$2:$M$4</c15:sqref>
                        </c15:formulaRef>
                      </c:ext>
                    </c:extLst>
                    <c:numCache>
                      <c:formatCode>General</c:formatCode>
                      <c:ptCount val="3"/>
                      <c:pt idx="0">
                        <c:v>188438064</c:v>
                      </c:pt>
                      <c:pt idx="1">
                        <c:v>146351112</c:v>
                      </c:pt>
                      <c:pt idx="2">
                        <c:v>42086952</c:v>
                      </c:pt>
                    </c:numCache>
                  </c:numRef>
                </c:val>
                <c:extLst xmlns:c15="http://schemas.microsoft.com/office/drawing/2012/chart">
                  <c:ext xmlns:c16="http://schemas.microsoft.com/office/drawing/2014/chart" uri="{C3380CC4-5D6E-409C-BE32-E72D297353CC}">
                    <c16:uniqueId val="{00000008-70BA-4300-9193-4EF73A1075BD}"/>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DATASET!$N$2:$N$109</c15:sqref>
                        </c15:fullRef>
                        <c15:formulaRef>
                          <c15:sqref>DATASET!$N$2:$N$4</c15:sqref>
                        </c15:formulaRef>
                      </c:ext>
                    </c:extLst>
                    <c:numCache>
                      <c:formatCode>General</c:formatCode>
                      <c:ptCount val="3"/>
                      <c:pt idx="0">
                        <c:v>258632992</c:v>
                      </c:pt>
                      <c:pt idx="1">
                        <c:v>204458796</c:v>
                      </c:pt>
                      <c:pt idx="2">
                        <c:v>54174196</c:v>
                      </c:pt>
                    </c:numCache>
                  </c:numRef>
                </c:val>
                <c:extLst xmlns:c15="http://schemas.microsoft.com/office/drawing/2012/chart">
                  <c:ext xmlns:c16="http://schemas.microsoft.com/office/drawing/2014/chart" uri="{C3380CC4-5D6E-409C-BE32-E72D297353CC}">
                    <c16:uniqueId val="{00000009-70BA-4300-9193-4EF73A1075BD}"/>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DATASET!$O$2:$O$109</c15:sqref>
                        </c15:fullRef>
                        <c15:formulaRef>
                          <c15:sqref>DATASET!$O$2:$O$4</c15:sqref>
                        </c15:formulaRef>
                      </c:ext>
                    </c:extLst>
                    <c:numCache>
                      <c:formatCode>General</c:formatCode>
                      <c:ptCount val="3"/>
                      <c:pt idx="0">
                        <c:v>481743311</c:v>
                      </c:pt>
                      <c:pt idx="1">
                        <c:v>348597535</c:v>
                      </c:pt>
                      <c:pt idx="2">
                        <c:v>133145776</c:v>
                      </c:pt>
                    </c:numCache>
                  </c:numRef>
                </c:val>
                <c:extLst xmlns:c15="http://schemas.microsoft.com/office/drawing/2012/chart">
                  <c:ext xmlns:c16="http://schemas.microsoft.com/office/drawing/2014/chart" uri="{C3380CC4-5D6E-409C-BE32-E72D297353CC}">
                    <c16:uniqueId val="{0000000A-70BA-4300-9193-4EF73A1075B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DATASET!$P$2:$P$109</c15:sqref>
                        </c15:fullRef>
                        <c15:formulaRef>
                          <c15:sqref>DATASET!$P$2:$P$4</c15:sqref>
                        </c15:formulaRef>
                      </c:ext>
                    </c:extLst>
                    <c:numCache>
                      <c:formatCode>General</c:formatCode>
                      <c:ptCount val="3"/>
                      <c:pt idx="0">
                        <c:v>331865930</c:v>
                      </c:pt>
                      <c:pt idx="1">
                        <c:v>226763068</c:v>
                      </c:pt>
                      <c:pt idx="2">
                        <c:v>105102862</c:v>
                      </c:pt>
                    </c:numCache>
                  </c:numRef>
                </c:val>
                <c:extLst xmlns:c15="http://schemas.microsoft.com/office/drawing/2012/chart">
                  <c:ext xmlns:c16="http://schemas.microsoft.com/office/drawing/2014/chart" uri="{C3380CC4-5D6E-409C-BE32-E72D297353CC}">
                    <c16:uniqueId val="{0000000B-70BA-4300-9193-4EF73A1075BD}"/>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DATASET!$Q$2:$Q$109</c15:sqref>
                        </c15:fullRef>
                        <c15:formulaRef>
                          <c15:sqref>DATASET!$Q$2:$Q$4</c15:sqref>
                        </c15:formulaRef>
                      </c:ext>
                    </c:extLst>
                    <c:numCache>
                      <c:formatCode>General</c:formatCode>
                      <c:ptCount val="3"/>
                      <c:pt idx="0">
                        <c:v>149877381</c:v>
                      </c:pt>
                      <c:pt idx="1">
                        <c:v>121834467</c:v>
                      </c:pt>
                      <c:pt idx="2">
                        <c:v>28042914</c:v>
                      </c:pt>
                    </c:numCache>
                  </c:numRef>
                </c:val>
                <c:extLst xmlns:c15="http://schemas.microsoft.com/office/drawing/2012/chart">
                  <c:ext xmlns:c16="http://schemas.microsoft.com/office/drawing/2014/chart" uri="{C3380CC4-5D6E-409C-BE32-E72D297353CC}">
                    <c16:uniqueId val="{0000000C-70BA-4300-9193-4EF73A1075BD}"/>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DATASET!$R$2:$R$109</c15:sqref>
                        </c15:fullRef>
                        <c15:formulaRef>
                          <c15:sqref>DATASET!$R$2:$R$4</c15:sqref>
                        </c15:formulaRef>
                      </c:ext>
                    </c:extLst>
                    <c:numCache>
                      <c:formatCode>General</c:formatCode>
                      <c:ptCount val="3"/>
                      <c:pt idx="0">
                        <c:v>362446420</c:v>
                      </c:pt>
                      <c:pt idx="1">
                        <c:v>245749270</c:v>
                      </c:pt>
                      <c:pt idx="2">
                        <c:v>116697150</c:v>
                      </c:pt>
                    </c:numCache>
                  </c:numRef>
                </c:val>
                <c:extLst xmlns:c15="http://schemas.microsoft.com/office/drawing/2012/chart">
                  <c:ext xmlns:c16="http://schemas.microsoft.com/office/drawing/2014/chart" uri="{C3380CC4-5D6E-409C-BE32-E72D297353CC}">
                    <c16:uniqueId val="{0000000D-70BA-4300-9193-4EF73A1075BD}"/>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DATASET!$S$2:$S$109</c15:sqref>
                        </c15:fullRef>
                        <c15:formulaRef>
                          <c15:sqref>DATASET!$S$2:$S$4</c15:sqref>
                        </c15:formulaRef>
                      </c:ext>
                    </c:extLst>
                    <c:numCache>
                      <c:formatCode>General</c:formatCode>
                      <c:ptCount val="3"/>
                      <c:pt idx="0">
                        <c:v>273149359</c:v>
                      </c:pt>
                      <c:pt idx="1">
                        <c:v>178034713</c:v>
                      </c:pt>
                      <c:pt idx="2">
                        <c:v>95114646</c:v>
                      </c:pt>
                    </c:numCache>
                  </c:numRef>
                </c:val>
                <c:extLst xmlns:c15="http://schemas.microsoft.com/office/drawing/2012/chart">
                  <c:ext xmlns:c16="http://schemas.microsoft.com/office/drawing/2014/chart" uri="{C3380CC4-5D6E-409C-BE32-E72D297353CC}">
                    <c16:uniqueId val="{0000000E-70BA-4300-9193-4EF73A1075BD}"/>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DATASET!$T$2:$T$109</c15:sqref>
                        </c15:fullRef>
                        <c15:formulaRef>
                          <c15:sqref>DATASET!$T$2:$T$4</c15:sqref>
                        </c15:formulaRef>
                      </c:ext>
                    </c:extLst>
                    <c:numCache>
                      <c:formatCode>General</c:formatCode>
                      <c:ptCount val="3"/>
                      <c:pt idx="0">
                        <c:v>89297061</c:v>
                      </c:pt>
                      <c:pt idx="1">
                        <c:v>67714557</c:v>
                      </c:pt>
                      <c:pt idx="2">
                        <c:v>21582504</c:v>
                      </c:pt>
                    </c:numCache>
                  </c:numRef>
                </c:val>
                <c:extLst xmlns:c15="http://schemas.microsoft.com/office/drawing/2012/chart">
                  <c:ext xmlns:c16="http://schemas.microsoft.com/office/drawing/2014/chart" uri="{C3380CC4-5D6E-409C-BE32-E72D297353CC}">
                    <c16:uniqueId val="{0000000F-70BA-4300-9193-4EF73A1075BD}"/>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DATASET!$U$1</c15:sqref>
                        </c15:formulaRef>
                      </c:ext>
                    </c:extLst>
                    <c:strCache>
                      <c:ptCount val="1"/>
                      <c:pt idx="0">
                        <c:v>Cultivator Population </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DATASET!$U$2:$U$109</c15:sqref>
                        </c15:fullRef>
                        <c15:formulaRef>
                          <c15:sqref>DATASET!$U$2:$U$4</c15:sqref>
                        </c15:formulaRef>
                      </c:ext>
                    </c:extLst>
                    <c:numCache>
                      <c:formatCode>General</c:formatCode>
                      <c:ptCount val="3"/>
                      <c:pt idx="0">
                        <c:v>95841357</c:v>
                      </c:pt>
                      <c:pt idx="1">
                        <c:v>92737696</c:v>
                      </c:pt>
                      <c:pt idx="2">
                        <c:v>3103661</c:v>
                      </c:pt>
                    </c:numCache>
                  </c:numRef>
                </c:val>
                <c:extLst xmlns:c15="http://schemas.microsoft.com/office/drawing/2012/chart">
                  <c:ext xmlns:c16="http://schemas.microsoft.com/office/drawing/2014/chart" uri="{C3380CC4-5D6E-409C-BE32-E72D297353CC}">
                    <c16:uniqueId val="{00000010-70BA-4300-9193-4EF73A1075BD}"/>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DATASET!$V$2:$V$109</c15:sqref>
                        </c15:fullRef>
                        <c15:formulaRef>
                          <c15:sqref>DATASET!$V$2:$V$4</c15:sqref>
                        </c15:formulaRef>
                      </c:ext>
                    </c:extLst>
                    <c:numCache>
                      <c:formatCode>General</c:formatCode>
                      <c:ptCount val="3"/>
                      <c:pt idx="0">
                        <c:v>73018105</c:v>
                      </c:pt>
                      <c:pt idx="1">
                        <c:v>70469851</c:v>
                      </c:pt>
                      <c:pt idx="2">
                        <c:v>2548254</c:v>
                      </c:pt>
                    </c:numCache>
                  </c:numRef>
                </c:val>
                <c:extLst xmlns:c15="http://schemas.microsoft.com/office/drawing/2012/chart">
                  <c:ext xmlns:c16="http://schemas.microsoft.com/office/drawing/2014/chart" uri="{C3380CC4-5D6E-409C-BE32-E72D297353CC}">
                    <c16:uniqueId val="{00000011-70BA-4300-9193-4EF73A1075BD}"/>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DATASET!$W$2:$W$109</c15:sqref>
                        </c15:fullRef>
                        <c15:formulaRef>
                          <c15:sqref>DATASET!$W$2:$W$4</c15:sqref>
                        </c15:formulaRef>
                      </c:ext>
                    </c:extLst>
                    <c:numCache>
                      <c:formatCode>General</c:formatCode>
                      <c:ptCount val="3"/>
                      <c:pt idx="0">
                        <c:v>22823252</c:v>
                      </c:pt>
                      <c:pt idx="1">
                        <c:v>22267845</c:v>
                      </c:pt>
                      <c:pt idx="2">
                        <c:v>555407</c:v>
                      </c:pt>
                    </c:numCache>
                  </c:numRef>
                </c:val>
                <c:extLst xmlns:c15="http://schemas.microsoft.com/office/drawing/2012/chart">
                  <c:ext xmlns:c16="http://schemas.microsoft.com/office/drawing/2014/chart" uri="{C3380CC4-5D6E-409C-BE32-E72D297353CC}">
                    <c16:uniqueId val="{00000012-70BA-4300-9193-4EF73A1075BD}"/>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DATASET!$X$1</c15:sqref>
                        </c15:formulaRef>
                      </c:ext>
                    </c:extLst>
                    <c:strCache>
                      <c:ptCount val="1"/>
                      <c:pt idx="0">
                        <c:v> Agricultural Labourers Population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DATASET!$X$2:$X$109</c15:sqref>
                        </c15:fullRef>
                        <c15:formulaRef>
                          <c15:sqref>DATASET!$X$2:$X$4</c15:sqref>
                        </c15:formulaRef>
                      </c:ext>
                    </c:extLst>
                    <c:numCache>
                      <c:formatCode>General</c:formatCode>
                      <c:ptCount val="3"/>
                      <c:pt idx="0">
                        <c:v>86166871</c:v>
                      </c:pt>
                      <c:pt idx="1">
                        <c:v>80958300</c:v>
                      </c:pt>
                      <c:pt idx="2">
                        <c:v>5208571</c:v>
                      </c:pt>
                    </c:numCache>
                  </c:numRef>
                </c:val>
                <c:extLst xmlns:c15="http://schemas.microsoft.com/office/drawing/2012/chart">
                  <c:ext xmlns:c16="http://schemas.microsoft.com/office/drawing/2014/chart" uri="{C3380CC4-5D6E-409C-BE32-E72D297353CC}">
                    <c16:uniqueId val="{00000013-70BA-4300-9193-4EF73A1075BD}"/>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DATASET!$Y$1</c15:sqref>
                        </c15:formulaRef>
                      </c:ext>
                    </c:extLst>
                    <c:strCache>
                      <c:ptCount val="1"/>
                      <c:pt idx="0">
                        <c:v>Agricultural Labourers Population Male</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DATASET!$Y$2:$Y$109</c15:sqref>
                        </c15:fullRef>
                        <c15:formulaRef>
                          <c15:sqref>DATASET!$Y$2:$Y$4</c15:sqref>
                        </c15:formulaRef>
                      </c:ext>
                    </c:extLst>
                    <c:numCache>
                      <c:formatCode>General</c:formatCode>
                      <c:ptCount val="3"/>
                      <c:pt idx="0">
                        <c:v>55254927</c:v>
                      </c:pt>
                      <c:pt idx="1">
                        <c:v>51639066</c:v>
                      </c:pt>
                      <c:pt idx="2">
                        <c:v>3615861</c:v>
                      </c:pt>
                    </c:numCache>
                  </c:numRef>
                </c:val>
                <c:extLst xmlns:c15="http://schemas.microsoft.com/office/drawing/2012/chart">
                  <c:ext xmlns:c16="http://schemas.microsoft.com/office/drawing/2014/chart" uri="{C3380CC4-5D6E-409C-BE32-E72D297353CC}">
                    <c16:uniqueId val="{00000014-70BA-4300-9193-4EF73A1075BD}"/>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DATASET!$Z$1</c15:sqref>
                        </c15:formulaRef>
                      </c:ext>
                    </c:extLst>
                    <c:strCache>
                      <c:ptCount val="1"/>
                      <c:pt idx="0">
                        <c:v> Agricultural Labourers Population Female</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DATASET!$Z$2:$Z$109</c15:sqref>
                        </c15:fullRef>
                        <c15:formulaRef>
                          <c15:sqref>DATASET!$Z$2:$Z$4</c15:sqref>
                        </c15:formulaRef>
                      </c:ext>
                    </c:extLst>
                    <c:numCache>
                      <c:formatCode>General</c:formatCode>
                      <c:ptCount val="3"/>
                      <c:pt idx="0">
                        <c:v>30911944</c:v>
                      </c:pt>
                      <c:pt idx="1">
                        <c:v>29319234</c:v>
                      </c:pt>
                      <c:pt idx="2">
                        <c:v>1592710</c:v>
                      </c:pt>
                    </c:numCache>
                  </c:numRef>
                </c:val>
                <c:extLst xmlns:c15="http://schemas.microsoft.com/office/drawing/2012/chart">
                  <c:ext xmlns:c16="http://schemas.microsoft.com/office/drawing/2014/chart" uri="{C3380CC4-5D6E-409C-BE32-E72D297353CC}">
                    <c16:uniqueId val="{00000015-70BA-4300-9193-4EF73A1075BD}"/>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DATASET!$AA$2:$AA$109</c15:sqref>
                        </c15:fullRef>
                        <c15:formulaRef>
                          <c15:sqref>DATASET!$AA$2:$AA$4</c15:sqref>
                        </c15:formulaRef>
                      </c:ext>
                    </c:extLst>
                    <c:numCache>
                      <c:formatCode>General</c:formatCode>
                      <c:ptCount val="3"/>
                      <c:pt idx="0">
                        <c:v>12331464</c:v>
                      </c:pt>
                      <c:pt idx="1">
                        <c:v>7244556</c:v>
                      </c:pt>
                      <c:pt idx="2">
                        <c:v>5086908</c:v>
                      </c:pt>
                    </c:numCache>
                  </c:numRef>
                </c:val>
                <c:extLst xmlns:c15="http://schemas.microsoft.com/office/drawing/2012/chart">
                  <c:ext xmlns:c16="http://schemas.microsoft.com/office/drawing/2014/chart" uri="{C3380CC4-5D6E-409C-BE32-E72D297353CC}">
                    <c16:uniqueId val="{00000016-70BA-4300-9193-4EF73A1075BD}"/>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DATASET!$AB$2:$AB$109</c15:sqref>
                        </c15:fullRef>
                        <c15:formulaRef>
                          <c15:sqref>DATASET!$AB$2:$AB$4</c15:sqref>
                        </c15:formulaRef>
                      </c:ext>
                    </c:extLst>
                    <c:numCache>
                      <c:formatCode>General</c:formatCode>
                      <c:ptCount val="3"/>
                      <c:pt idx="0">
                        <c:v>7540121</c:v>
                      </c:pt>
                      <c:pt idx="1">
                        <c:v>4170353</c:v>
                      </c:pt>
                      <c:pt idx="2">
                        <c:v>3369768</c:v>
                      </c:pt>
                    </c:numCache>
                  </c:numRef>
                </c:val>
                <c:extLst xmlns:c15="http://schemas.microsoft.com/office/drawing/2012/chart">
                  <c:ext xmlns:c16="http://schemas.microsoft.com/office/drawing/2014/chart" uri="{C3380CC4-5D6E-409C-BE32-E72D297353CC}">
                    <c16:uniqueId val="{00000017-70BA-4300-9193-4EF73A1075BD}"/>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DATASET!$AC$2:$AC$109</c15:sqref>
                        </c15:fullRef>
                        <c15:formulaRef>
                          <c15:sqref>DATASET!$AC$2:$AC$4</c15:sqref>
                        </c15:formulaRef>
                      </c:ext>
                    </c:extLst>
                    <c:numCache>
                      <c:formatCode>General</c:formatCode>
                      <c:ptCount val="3"/>
                      <c:pt idx="0">
                        <c:v>4791343</c:v>
                      </c:pt>
                      <c:pt idx="1">
                        <c:v>3074203</c:v>
                      </c:pt>
                      <c:pt idx="2">
                        <c:v>1717140</c:v>
                      </c:pt>
                    </c:numCache>
                  </c:numRef>
                </c:val>
                <c:extLst xmlns:c15="http://schemas.microsoft.com/office/drawing/2012/chart">
                  <c:ext xmlns:c16="http://schemas.microsoft.com/office/drawing/2014/chart" uri="{C3380CC4-5D6E-409C-BE32-E72D297353CC}">
                    <c16:uniqueId val="{00000018-70BA-4300-9193-4EF73A1075BD}"/>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DATASET!$AD$1</c15:sqref>
                        </c15:formulaRef>
                      </c:ext>
                    </c:extLst>
                    <c:strCache>
                      <c:ptCount val="1"/>
                      <c:pt idx="0">
                        <c:v>Non Working Population</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DATASET!$AD$2:$AD$109</c15:sqref>
                        </c15:fullRef>
                        <c15:formulaRef>
                          <c15:sqref>DATASET!$AD$2:$AD$4</c15:sqref>
                        </c15:formulaRef>
                      </c:ext>
                    </c:extLst>
                    <c:numCache>
                      <c:formatCode>General</c:formatCode>
                      <c:ptCount val="3"/>
                      <c:pt idx="0">
                        <c:v>728826262</c:v>
                      </c:pt>
                      <c:pt idx="1">
                        <c:v>484865913</c:v>
                      </c:pt>
                      <c:pt idx="2">
                        <c:v>243960349</c:v>
                      </c:pt>
                    </c:numCache>
                  </c:numRef>
                </c:val>
                <c:extLst xmlns:c15="http://schemas.microsoft.com/office/drawing/2012/chart">
                  <c:ext xmlns:c16="http://schemas.microsoft.com/office/drawing/2014/chart" uri="{C3380CC4-5D6E-409C-BE32-E72D297353CC}">
                    <c16:uniqueId val="{00000019-70BA-4300-9193-4EF73A1075BD}"/>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DATASET!$AE$1</c15:sqref>
                        </c15:formulaRef>
                      </c:ext>
                    </c:extLst>
                    <c:strCache>
                      <c:ptCount val="1"/>
                      <c:pt idx="0">
                        <c:v>Non Working Population Male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DATASET!$AE$2:$AE$109</c15:sqref>
                        </c15:fullRef>
                        <c15:formulaRef>
                          <c15:sqref>DATASET!$AE$2:$AE$4</c15:sqref>
                        </c15:formulaRef>
                      </c:ext>
                    </c:extLst>
                    <c:numCache>
                      <c:formatCode>General</c:formatCode>
                      <c:ptCount val="3"/>
                      <c:pt idx="0">
                        <c:v>291255913</c:v>
                      </c:pt>
                      <c:pt idx="1">
                        <c:v>200869575</c:v>
                      </c:pt>
                      <c:pt idx="2">
                        <c:v>90386338</c:v>
                      </c:pt>
                    </c:numCache>
                  </c:numRef>
                </c:val>
                <c:extLst xmlns:c15="http://schemas.microsoft.com/office/drawing/2012/chart">
                  <c:ext xmlns:c16="http://schemas.microsoft.com/office/drawing/2014/chart" uri="{C3380CC4-5D6E-409C-BE32-E72D297353CC}">
                    <c16:uniqueId val="{0000001A-70BA-4300-9193-4EF73A1075BD}"/>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DATASET!$AF$1</c15:sqref>
                        </c15:formulaRef>
                      </c:ext>
                    </c:extLst>
                    <c:strCache>
                      <c:ptCount val="1"/>
                      <c:pt idx="0">
                        <c:v>Non Working Population Female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DATASET!$C$2:$D$109</c15:sqref>
                        </c15:fullRef>
                        <c15:formulaRef>
                          <c15:sqref>DATASET!$C$2:$D$4</c15:sqref>
                        </c15:formulaRef>
                      </c:ext>
                    </c:extLst>
                    <c:multiLvlStrCache>
                      <c:ptCount val="3"/>
                      <c:lvl>
                        <c:pt idx="0">
                          <c:v>Total</c:v>
                        </c:pt>
                        <c:pt idx="1">
                          <c:v>Rural</c:v>
                        </c:pt>
                        <c:pt idx="2">
                          <c:v>Urban</c:v>
                        </c:pt>
                      </c:lvl>
                      <c:lvl>
                        <c:pt idx="0">
                          <c:v>India</c:v>
                        </c:pt>
                        <c:pt idx="1">
                          <c:v>India</c:v>
                        </c:pt>
                        <c:pt idx="2">
                          <c:v>India</c:v>
                        </c:pt>
                      </c:lvl>
                    </c:multiLvlStrCache>
                  </c:multiLvlStrRef>
                </c:cat>
                <c:val>
                  <c:numRef>
                    <c:extLst>
                      <c:ext xmlns:c15="http://schemas.microsoft.com/office/drawing/2012/chart" uri="{02D57815-91ED-43cb-92C2-25804820EDAC}">
                        <c15:fullRef>
                          <c15:sqref>DATASET!$AF$2:$AF$109</c15:sqref>
                        </c15:fullRef>
                        <c15:formulaRef>
                          <c15:sqref>DATASET!$AF$2:$AF$4</c15:sqref>
                        </c15:formulaRef>
                      </c:ext>
                    </c:extLst>
                    <c:numCache>
                      <c:formatCode>General</c:formatCode>
                      <c:ptCount val="3"/>
                      <c:pt idx="0">
                        <c:v>437570349</c:v>
                      </c:pt>
                      <c:pt idx="1">
                        <c:v>283996338</c:v>
                      </c:pt>
                      <c:pt idx="2">
                        <c:v>153574011</c:v>
                      </c:pt>
                    </c:numCache>
                  </c:numRef>
                </c:val>
                <c:extLst xmlns:c15="http://schemas.microsoft.com/office/drawing/2012/chart">
                  <c:ext xmlns:c16="http://schemas.microsoft.com/office/drawing/2014/chart" uri="{C3380CC4-5D6E-409C-BE32-E72D297353CC}">
                    <c16:uniqueId val="{0000001B-70BA-4300-9193-4EF73A1075BD}"/>
                  </c:ext>
                </c:extLst>
              </c15:ser>
            </c15:filteredBarSeries>
          </c:ext>
        </c:extLst>
      </c:barChart>
      <c:catAx>
        <c:axId val="9895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2943"/>
        <c:crosses val="autoZero"/>
        <c:auto val="1"/>
        <c:lblAlgn val="ctr"/>
        <c:lblOffset val="100"/>
        <c:noMultiLvlLbl val="0"/>
      </c:catAx>
      <c:valAx>
        <c:axId val="989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5766308595213E-2"/>
          <c:y val="5.2963109195525724E-3"/>
          <c:w val="0.76089321045416725"/>
          <c:h val="0.99470368908044737"/>
        </c:manualLayout>
      </c:layout>
      <c:doughnutChart>
        <c:varyColors val="1"/>
        <c:ser>
          <c:idx val="0"/>
          <c:order val="0"/>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A9-49EB-8C23-D4AFFB3D2B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A9-49EB-8C23-D4AFFB3D2B73}"/>
              </c:ext>
            </c:extLst>
          </c:dPt>
          <c:cat>
            <c:multiLvlStrRef>
              <c:f>'pivot tables sheet'!$E$8:$F$9</c:f>
              <c:multiLvlStrCache>
                <c:ptCount val="2"/>
                <c:lvl>
                  <c:pt idx="0">
                    <c:v>male</c:v>
                  </c:pt>
                  <c:pt idx="1">
                    <c:v>female</c:v>
                  </c:pt>
                </c:lvl>
                <c:lvl>
                  <c:pt idx="0">
                    <c:v>Percentage</c:v>
                  </c:pt>
                </c:lvl>
              </c:multiLvlStrCache>
            </c:multiLvlStrRef>
          </c:cat>
          <c:val>
            <c:numRef>
              <c:f>'pivot tables sheet'!$E$10:$F$10</c:f>
              <c:numCache>
                <c:formatCode>0%</c:formatCode>
                <c:ptCount val="2"/>
                <c:pt idx="0">
                  <c:v>0.5147344331939524</c:v>
                </c:pt>
                <c:pt idx="1">
                  <c:v>0.4852655668060476</c:v>
                </c:pt>
              </c:numCache>
            </c:numRef>
          </c:val>
          <c:extLst>
            <c:ext xmlns:c16="http://schemas.microsoft.com/office/drawing/2014/chart" uri="{C3380CC4-5D6E-409C-BE32-E72D297353CC}">
              <c16:uniqueId val="{00000004-D2A9-49EB-8C23-D4AFFB3D2B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24759405074365"/>
          <c:y val="6.986111111111111E-2"/>
          <c:w val="0.80586351706036741"/>
          <c:h val="0.47797134733158353"/>
        </c:manualLayout>
      </c:layout>
      <c:barChart>
        <c:barDir val="col"/>
        <c:grouping val="stacked"/>
        <c:varyColors val="0"/>
        <c:ser>
          <c:idx val="2"/>
          <c:order val="2"/>
          <c:tx>
            <c:strRef>
              <c:f>DATASET!$G$1</c:f>
              <c:strCache>
                <c:ptCount val="1"/>
                <c:pt idx="0">
                  <c:v>Total Population 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ext>
              </c:extLst>
              <c:f>DATASET!$C$2</c:f>
              <c:strCache>
                <c:ptCount val="1"/>
                <c:pt idx="0">
                  <c:v>India</c:v>
                </c:pt>
              </c:strCache>
            </c:strRef>
          </c:cat>
          <c:val>
            <c:numRef>
              <c:extLst>
                <c:ext xmlns:c15="http://schemas.microsoft.com/office/drawing/2012/chart" uri="{02D57815-91ED-43cb-92C2-25804820EDAC}">
                  <c15:fullRef>
                    <c15:sqref>DATASET!$G$2:$G$109</c15:sqref>
                  </c15:fullRef>
                </c:ext>
              </c:extLst>
              <c:f>DATASET!$G$2</c:f>
              <c:numCache>
                <c:formatCode>General</c:formatCode>
                <c:ptCount val="1"/>
                <c:pt idx="0">
                  <c:v>623121843</c:v>
                </c:pt>
              </c:numCache>
            </c:numRef>
          </c:val>
          <c:extLst>
            <c:ext xmlns:c16="http://schemas.microsoft.com/office/drawing/2014/chart" uri="{C3380CC4-5D6E-409C-BE32-E72D297353CC}">
              <c16:uniqueId val="{00000000-5D83-4FF1-8269-77955A9178EC}"/>
            </c:ext>
          </c:extLst>
        </c:ser>
        <c:ser>
          <c:idx val="3"/>
          <c:order val="3"/>
          <c:tx>
            <c:strRef>
              <c:f>DATASET!$H$1</c:f>
              <c:strCache>
                <c:ptCount val="1"/>
                <c:pt idx="0">
                  <c:v>Total Population Female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ext>
              </c:extLst>
              <c:f>DATASET!$C$2</c:f>
              <c:strCache>
                <c:ptCount val="1"/>
                <c:pt idx="0">
                  <c:v>India</c:v>
                </c:pt>
              </c:strCache>
            </c:strRef>
          </c:cat>
          <c:val>
            <c:numRef>
              <c:extLst>
                <c:ext xmlns:c15="http://schemas.microsoft.com/office/drawing/2012/chart" uri="{02D57815-91ED-43cb-92C2-25804820EDAC}">
                  <c15:fullRef>
                    <c15:sqref>DATASET!$H$2:$H$109</c15:sqref>
                  </c15:fullRef>
                </c:ext>
              </c:extLst>
              <c:f>DATASET!$H$2</c:f>
              <c:numCache>
                <c:formatCode>General</c:formatCode>
                <c:ptCount val="1"/>
                <c:pt idx="0">
                  <c:v>587447730</c:v>
                </c:pt>
              </c:numCache>
            </c:numRef>
          </c:val>
          <c:extLst>
            <c:ext xmlns:c16="http://schemas.microsoft.com/office/drawing/2014/chart" uri="{C3380CC4-5D6E-409C-BE32-E72D297353CC}">
              <c16:uniqueId val="{00000001-5D83-4FF1-8269-77955A9178EC}"/>
            </c:ext>
          </c:extLst>
        </c:ser>
        <c:dLbls>
          <c:dLblPos val="ctr"/>
          <c:showLegendKey val="0"/>
          <c:showVal val="1"/>
          <c:showCatName val="0"/>
          <c:showSerName val="0"/>
          <c:showPercent val="0"/>
          <c:showBubbleSize val="0"/>
        </c:dLbls>
        <c:gapWidth val="150"/>
        <c:overlap val="100"/>
        <c:axId val="12210271"/>
        <c:axId val="12202367"/>
        <c:extLst>
          <c:ext xmlns:c15="http://schemas.microsoft.com/office/drawing/2012/chart" uri="{02D57815-91ED-43cb-92C2-25804820EDAC}">
            <c15:filteredBarSeries>
              <c15:ser>
                <c:idx val="0"/>
                <c:order val="0"/>
                <c:tx>
                  <c:strRef>
                    <c:extLst>
                      <c:ext uri="{02D57815-91ED-43cb-92C2-25804820EDAC}">
                        <c15:formulaRef>
                          <c15:sqref>DATASET!$E$1</c15:sqref>
                        </c15:formulaRef>
                      </c:ext>
                    </c:extLst>
                    <c:strCache>
                      <c:ptCount val="1"/>
                      <c:pt idx="0">
                        <c:v>No of Households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DATASET!$C$2</c15:sqref>
                        </c15:fullRef>
                        <c15:formulaRef>
                          <c15:sqref>DATASET!$C$2</c15:sqref>
                        </c15:formulaRef>
                      </c:ext>
                    </c:extLst>
                    <c:strCache>
                      <c:ptCount val="1"/>
                      <c:pt idx="0">
                        <c:v>India</c:v>
                      </c:pt>
                    </c:strCache>
                  </c:strRef>
                </c:cat>
                <c:val>
                  <c:numRef>
                    <c:extLst>
                      <c:ext uri="{02D57815-91ED-43cb-92C2-25804820EDAC}">
                        <c15:fullRef>
                          <c15:sqref>DATASET!$E$2:$E$109</c15:sqref>
                        </c15:fullRef>
                        <c15:formulaRef>
                          <c15:sqref>DATASET!$E$2</c15:sqref>
                        </c15:formulaRef>
                      </c:ext>
                    </c:extLst>
                    <c:numCache>
                      <c:formatCode>General</c:formatCode>
                      <c:ptCount val="1"/>
                      <c:pt idx="0">
                        <c:v>249454252</c:v>
                      </c:pt>
                    </c:numCache>
                  </c:numRef>
                </c:val>
                <c:extLst>
                  <c:ext xmlns:c16="http://schemas.microsoft.com/office/drawing/2014/chart" uri="{C3380CC4-5D6E-409C-BE32-E72D297353CC}">
                    <c16:uniqueId val="{00000002-5D83-4FF1-8269-77955A9178E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DATASET!$F$1</c15:sqref>
                        </c15:formulaRef>
                      </c:ext>
                    </c:extLst>
                    <c:strCache>
                      <c:ptCount val="1"/>
                      <c:pt idx="0">
                        <c:v>Total Population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DATASET!$F$2:$F$109</c15:sqref>
                        </c15:fullRef>
                        <c15:formulaRef>
                          <c15:sqref>DATASET!$F$2</c15:sqref>
                        </c15:formulaRef>
                      </c:ext>
                    </c:extLst>
                    <c:numCache>
                      <c:formatCode>General</c:formatCode>
                      <c:ptCount val="1"/>
                      <c:pt idx="0">
                        <c:v>1210569573</c:v>
                      </c:pt>
                    </c:numCache>
                  </c:numRef>
                </c:val>
                <c:extLst xmlns:c15="http://schemas.microsoft.com/office/drawing/2012/chart">
                  <c:ext xmlns:c16="http://schemas.microsoft.com/office/drawing/2014/chart" uri="{C3380CC4-5D6E-409C-BE32-E72D297353CC}">
                    <c16:uniqueId val="{00000003-5D83-4FF1-8269-77955A9178E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DATASET!$I$1</c15:sqref>
                        </c15:formulaRef>
                      </c:ext>
                    </c:extLst>
                    <c:strCache>
                      <c:ptCount val="1"/>
                      <c:pt idx="0">
                        <c:v>Literates Population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DATASET!$I$2:$I$109</c15:sqref>
                        </c15:fullRef>
                        <c15:formulaRef>
                          <c15:sqref>DATASET!$I$2</c15:sqref>
                        </c15:formulaRef>
                      </c:ext>
                    </c:extLst>
                    <c:numCache>
                      <c:formatCode>General</c:formatCode>
                      <c:ptCount val="1"/>
                      <c:pt idx="0">
                        <c:v>763498517</c:v>
                      </c:pt>
                    </c:numCache>
                  </c:numRef>
                </c:val>
                <c:extLst xmlns:c15="http://schemas.microsoft.com/office/drawing/2012/chart">
                  <c:ext xmlns:c16="http://schemas.microsoft.com/office/drawing/2014/chart" uri="{C3380CC4-5D6E-409C-BE32-E72D297353CC}">
                    <c16:uniqueId val="{00000004-5D83-4FF1-8269-77955A9178E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DATASET!$J$2:$J$109</c15:sqref>
                        </c15:fullRef>
                        <c15:formulaRef>
                          <c15:sqref>DATASET!$J$2</c15:sqref>
                        </c15:formulaRef>
                      </c:ext>
                    </c:extLst>
                    <c:numCache>
                      <c:formatCode>General</c:formatCode>
                      <c:ptCount val="1"/>
                      <c:pt idx="0">
                        <c:v>434683779</c:v>
                      </c:pt>
                    </c:numCache>
                  </c:numRef>
                </c:val>
                <c:extLst xmlns:c15="http://schemas.microsoft.com/office/drawing/2012/chart">
                  <c:ext xmlns:c16="http://schemas.microsoft.com/office/drawing/2014/chart" uri="{C3380CC4-5D6E-409C-BE32-E72D297353CC}">
                    <c16:uniqueId val="{00000005-5D83-4FF1-8269-77955A9178E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DATASET!$K$2:$K$109</c15:sqref>
                        </c15:fullRef>
                        <c15:formulaRef>
                          <c15:sqref>DATASET!$K$2</c15:sqref>
                        </c15:formulaRef>
                      </c:ext>
                    </c:extLst>
                    <c:numCache>
                      <c:formatCode>General</c:formatCode>
                      <c:ptCount val="1"/>
                      <c:pt idx="0">
                        <c:v>328814738</c:v>
                      </c:pt>
                    </c:numCache>
                  </c:numRef>
                </c:val>
                <c:extLst xmlns:c15="http://schemas.microsoft.com/office/drawing/2012/chart">
                  <c:ext xmlns:c16="http://schemas.microsoft.com/office/drawing/2014/chart" uri="{C3380CC4-5D6E-409C-BE32-E72D297353CC}">
                    <c16:uniqueId val="{00000006-5D83-4FF1-8269-77955A9178EC}"/>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DATASET!$L$1</c15:sqref>
                        </c15:formulaRef>
                      </c:ext>
                    </c:extLst>
                    <c:strCache>
                      <c:ptCount val="1"/>
                      <c:pt idx="0">
                        <c:v>Illiterate Population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DATASET!$L$2:$L$109</c15:sqref>
                        </c15:fullRef>
                        <c15:formulaRef>
                          <c15:sqref>DATASET!$L$2</c15:sqref>
                        </c15:formulaRef>
                      </c:ext>
                    </c:extLst>
                    <c:numCache>
                      <c:formatCode>General</c:formatCode>
                      <c:ptCount val="1"/>
                      <c:pt idx="0">
                        <c:v>447071056</c:v>
                      </c:pt>
                    </c:numCache>
                  </c:numRef>
                </c:val>
                <c:extLst xmlns:c15="http://schemas.microsoft.com/office/drawing/2012/chart">
                  <c:ext xmlns:c16="http://schemas.microsoft.com/office/drawing/2014/chart" uri="{C3380CC4-5D6E-409C-BE32-E72D297353CC}">
                    <c16:uniqueId val="{00000007-5D83-4FF1-8269-77955A9178EC}"/>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DATASET!$M$2:$M$109</c15:sqref>
                        </c15:fullRef>
                        <c15:formulaRef>
                          <c15:sqref>DATASET!$M$2</c15:sqref>
                        </c15:formulaRef>
                      </c:ext>
                    </c:extLst>
                    <c:numCache>
                      <c:formatCode>General</c:formatCode>
                      <c:ptCount val="1"/>
                      <c:pt idx="0">
                        <c:v>188438064</c:v>
                      </c:pt>
                    </c:numCache>
                  </c:numRef>
                </c:val>
                <c:extLst xmlns:c15="http://schemas.microsoft.com/office/drawing/2012/chart">
                  <c:ext xmlns:c16="http://schemas.microsoft.com/office/drawing/2014/chart" uri="{C3380CC4-5D6E-409C-BE32-E72D297353CC}">
                    <c16:uniqueId val="{00000008-5D83-4FF1-8269-77955A9178E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DATASET!$N$2:$N$109</c15:sqref>
                        </c15:fullRef>
                        <c15:formulaRef>
                          <c15:sqref>DATASET!$N$2</c15:sqref>
                        </c15:formulaRef>
                      </c:ext>
                    </c:extLst>
                    <c:numCache>
                      <c:formatCode>General</c:formatCode>
                      <c:ptCount val="1"/>
                      <c:pt idx="0">
                        <c:v>258632992</c:v>
                      </c:pt>
                    </c:numCache>
                  </c:numRef>
                </c:val>
                <c:extLst xmlns:c15="http://schemas.microsoft.com/office/drawing/2012/chart">
                  <c:ext xmlns:c16="http://schemas.microsoft.com/office/drawing/2014/chart" uri="{C3380CC4-5D6E-409C-BE32-E72D297353CC}">
                    <c16:uniqueId val="{00000009-5D83-4FF1-8269-77955A9178EC}"/>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DATASET!$O$2:$O$109</c15:sqref>
                        </c15:fullRef>
                        <c15:formulaRef>
                          <c15:sqref>DATASET!$O$2</c15:sqref>
                        </c15:formulaRef>
                      </c:ext>
                    </c:extLst>
                    <c:numCache>
                      <c:formatCode>General</c:formatCode>
                      <c:ptCount val="1"/>
                      <c:pt idx="0">
                        <c:v>481743311</c:v>
                      </c:pt>
                    </c:numCache>
                  </c:numRef>
                </c:val>
                <c:extLst xmlns:c15="http://schemas.microsoft.com/office/drawing/2012/chart">
                  <c:ext xmlns:c16="http://schemas.microsoft.com/office/drawing/2014/chart" uri="{C3380CC4-5D6E-409C-BE32-E72D297353CC}">
                    <c16:uniqueId val="{0000000A-5D83-4FF1-8269-77955A9178EC}"/>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DATASET!$P$2:$P$109</c15:sqref>
                        </c15:fullRef>
                        <c15:formulaRef>
                          <c15:sqref>DATASET!$P$2</c15:sqref>
                        </c15:formulaRef>
                      </c:ext>
                    </c:extLst>
                    <c:numCache>
                      <c:formatCode>General</c:formatCode>
                      <c:ptCount val="1"/>
                      <c:pt idx="0">
                        <c:v>331865930</c:v>
                      </c:pt>
                    </c:numCache>
                  </c:numRef>
                </c:val>
                <c:extLst xmlns:c15="http://schemas.microsoft.com/office/drawing/2012/chart">
                  <c:ext xmlns:c16="http://schemas.microsoft.com/office/drawing/2014/chart" uri="{C3380CC4-5D6E-409C-BE32-E72D297353CC}">
                    <c16:uniqueId val="{0000000B-5D83-4FF1-8269-77955A9178EC}"/>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DATASET!$Q$2:$Q$109</c15:sqref>
                        </c15:fullRef>
                        <c15:formulaRef>
                          <c15:sqref>DATASET!$Q$2</c15:sqref>
                        </c15:formulaRef>
                      </c:ext>
                    </c:extLst>
                    <c:numCache>
                      <c:formatCode>General</c:formatCode>
                      <c:ptCount val="1"/>
                      <c:pt idx="0">
                        <c:v>149877381</c:v>
                      </c:pt>
                    </c:numCache>
                  </c:numRef>
                </c:val>
                <c:extLst xmlns:c15="http://schemas.microsoft.com/office/drawing/2012/chart">
                  <c:ext xmlns:c16="http://schemas.microsoft.com/office/drawing/2014/chart" uri="{C3380CC4-5D6E-409C-BE32-E72D297353CC}">
                    <c16:uniqueId val="{0000000C-5D83-4FF1-8269-77955A9178EC}"/>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DATASET!$R$2:$R$109</c15:sqref>
                        </c15:fullRef>
                        <c15:formulaRef>
                          <c15:sqref>DATASET!$R$2</c15:sqref>
                        </c15:formulaRef>
                      </c:ext>
                    </c:extLst>
                    <c:numCache>
                      <c:formatCode>General</c:formatCode>
                      <c:ptCount val="1"/>
                      <c:pt idx="0">
                        <c:v>362446420</c:v>
                      </c:pt>
                    </c:numCache>
                  </c:numRef>
                </c:val>
                <c:extLst xmlns:c15="http://schemas.microsoft.com/office/drawing/2012/chart">
                  <c:ext xmlns:c16="http://schemas.microsoft.com/office/drawing/2014/chart" uri="{C3380CC4-5D6E-409C-BE32-E72D297353CC}">
                    <c16:uniqueId val="{0000000D-5D83-4FF1-8269-77955A9178E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DATASET!$S$2:$S$109</c15:sqref>
                        </c15:fullRef>
                        <c15:formulaRef>
                          <c15:sqref>DATASET!$S$2</c15:sqref>
                        </c15:formulaRef>
                      </c:ext>
                    </c:extLst>
                    <c:numCache>
                      <c:formatCode>General</c:formatCode>
                      <c:ptCount val="1"/>
                      <c:pt idx="0">
                        <c:v>273149359</c:v>
                      </c:pt>
                    </c:numCache>
                  </c:numRef>
                </c:val>
                <c:extLst xmlns:c15="http://schemas.microsoft.com/office/drawing/2012/chart">
                  <c:ext xmlns:c16="http://schemas.microsoft.com/office/drawing/2014/chart" uri="{C3380CC4-5D6E-409C-BE32-E72D297353CC}">
                    <c16:uniqueId val="{0000000E-5D83-4FF1-8269-77955A9178E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DATASET!$T$2:$T$109</c15:sqref>
                        </c15:fullRef>
                        <c15:formulaRef>
                          <c15:sqref>DATASET!$T$2</c15:sqref>
                        </c15:formulaRef>
                      </c:ext>
                    </c:extLst>
                    <c:numCache>
                      <c:formatCode>General</c:formatCode>
                      <c:ptCount val="1"/>
                      <c:pt idx="0">
                        <c:v>89297061</c:v>
                      </c:pt>
                    </c:numCache>
                  </c:numRef>
                </c:val>
                <c:extLst xmlns:c15="http://schemas.microsoft.com/office/drawing/2012/chart">
                  <c:ext xmlns:c16="http://schemas.microsoft.com/office/drawing/2014/chart" uri="{C3380CC4-5D6E-409C-BE32-E72D297353CC}">
                    <c16:uniqueId val="{0000000F-5D83-4FF1-8269-77955A9178E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DATASET!$U$1</c15:sqref>
                        </c15:formulaRef>
                      </c:ext>
                    </c:extLst>
                    <c:strCache>
                      <c:ptCount val="1"/>
                      <c:pt idx="0">
                        <c:v>Cultivator Population </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DATASET!$U$2:$U$109</c15:sqref>
                        </c15:fullRef>
                        <c15:formulaRef>
                          <c15:sqref>DATASET!$U$2</c15:sqref>
                        </c15:formulaRef>
                      </c:ext>
                    </c:extLst>
                    <c:numCache>
                      <c:formatCode>General</c:formatCode>
                      <c:ptCount val="1"/>
                      <c:pt idx="0">
                        <c:v>95841357</c:v>
                      </c:pt>
                    </c:numCache>
                  </c:numRef>
                </c:val>
                <c:extLst xmlns:c15="http://schemas.microsoft.com/office/drawing/2012/chart">
                  <c:ext xmlns:c16="http://schemas.microsoft.com/office/drawing/2014/chart" uri="{C3380CC4-5D6E-409C-BE32-E72D297353CC}">
                    <c16:uniqueId val="{00000010-5D83-4FF1-8269-77955A9178EC}"/>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DATASET!$V$2:$V$109</c15:sqref>
                        </c15:fullRef>
                        <c15:formulaRef>
                          <c15:sqref>DATASET!$V$2</c15:sqref>
                        </c15:formulaRef>
                      </c:ext>
                    </c:extLst>
                    <c:numCache>
                      <c:formatCode>General</c:formatCode>
                      <c:ptCount val="1"/>
                      <c:pt idx="0">
                        <c:v>73018105</c:v>
                      </c:pt>
                    </c:numCache>
                  </c:numRef>
                </c:val>
                <c:extLst xmlns:c15="http://schemas.microsoft.com/office/drawing/2012/chart">
                  <c:ext xmlns:c16="http://schemas.microsoft.com/office/drawing/2014/chart" uri="{C3380CC4-5D6E-409C-BE32-E72D297353CC}">
                    <c16:uniqueId val="{00000011-5D83-4FF1-8269-77955A9178EC}"/>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DATASET!$W$2:$W$109</c15:sqref>
                        </c15:fullRef>
                        <c15:formulaRef>
                          <c15:sqref>DATASET!$W$2</c15:sqref>
                        </c15:formulaRef>
                      </c:ext>
                    </c:extLst>
                    <c:numCache>
                      <c:formatCode>General</c:formatCode>
                      <c:ptCount val="1"/>
                      <c:pt idx="0">
                        <c:v>22823252</c:v>
                      </c:pt>
                    </c:numCache>
                  </c:numRef>
                </c:val>
                <c:extLst xmlns:c15="http://schemas.microsoft.com/office/drawing/2012/chart">
                  <c:ext xmlns:c16="http://schemas.microsoft.com/office/drawing/2014/chart" uri="{C3380CC4-5D6E-409C-BE32-E72D297353CC}">
                    <c16:uniqueId val="{00000012-5D83-4FF1-8269-77955A9178EC}"/>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DATASET!$X$1</c15:sqref>
                        </c15:formulaRef>
                      </c:ext>
                    </c:extLst>
                    <c:strCache>
                      <c:ptCount val="1"/>
                      <c:pt idx="0">
                        <c:v> Agricultural Labourers Population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DATASET!$X$2:$X$109</c15:sqref>
                        </c15:fullRef>
                        <c15:formulaRef>
                          <c15:sqref>DATASET!$X$2</c15:sqref>
                        </c15:formulaRef>
                      </c:ext>
                    </c:extLst>
                    <c:numCache>
                      <c:formatCode>General</c:formatCode>
                      <c:ptCount val="1"/>
                      <c:pt idx="0">
                        <c:v>86166871</c:v>
                      </c:pt>
                    </c:numCache>
                  </c:numRef>
                </c:val>
                <c:extLst xmlns:c15="http://schemas.microsoft.com/office/drawing/2012/chart">
                  <c:ext xmlns:c16="http://schemas.microsoft.com/office/drawing/2014/chart" uri="{C3380CC4-5D6E-409C-BE32-E72D297353CC}">
                    <c16:uniqueId val="{00000013-5D83-4FF1-8269-77955A9178EC}"/>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DATASET!$Y$1</c15:sqref>
                        </c15:formulaRef>
                      </c:ext>
                    </c:extLst>
                    <c:strCache>
                      <c:ptCount val="1"/>
                      <c:pt idx="0">
                        <c:v>Agricultural Labourers Population Male</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DATASET!$Y$2:$Y$109</c15:sqref>
                        </c15:fullRef>
                        <c15:formulaRef>
                          <c15:sqref>DATASET!$Y$2</c15:sqref>
                        </c15:formulaRef>
                      </c:ext>
                    </c:extLst>
                    <c:numCache>
                      <c:formatCode>General</c:formatCode>
                      <c:ptCount val="1"/>
                      <c:pt idx="0">
                        <c:v>55254927</c:v>
                      </c:pt>
                    </c:numCache>
                  </c:numRef>
                </c:val>
                <c:extLst xmlns:c15="http://schemas.microsoft.com/office/drawing/2012/chart">
                  <c:ext xmlns:c16="http://schemas.microsoft.com/office/drawing/2014/chart" uri="{C3380CC4-5D6E-409C-BE32-E72D297353CC}">
                    <c16:uniqueId val="{00000014-5D83-4FF1-8269-77955A9178EC}"/>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DATASET!$Z$1</c15:sqref>
                        </c15:formulaRef>
                      </c:ext>
                    </c:extLst>
                    <c:strCache>
                      <c:ptCount val="1"/>
                      <c:pt idx="0">
                        <c:v> Agricultural Labourers Population Female</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DATASET!$Z$2:$Z$109</c15:sqref>
                        </c15:fullRef>
                        <c15:formulaRef>
                          <c15:sqref>DATASET!$Z$2</c15:sqref>
                        </c15:formulaRef>
                      </c:ext>
                    </c:extLst>
                    <c:numCache>
                      <c:formatCode>General</c:formatCode>
                      <c:ptCount val="1"/>
                      <c:pt idx="0">
                        <c:v>30911944</c:v>
                      </c:pt>
                    </c:numCache>
                  </c:numRef>
                </c:val>
                <c:extLst xmlns:c15="http://schemas.microsoft.com/office/drawing/2012/chart">
                  <c:ext xmlns:c16="http://schemas.microsoft.com/office/drawing/2014/chart" uri="{C3380CC4-5D6E-409C-BE32-E72D297353CC}">
                    <c16:uniqueId val="{00000015-5D83-4FF1-8269-77955A9178EC}"/>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DATASET!$AA$2:$AA$109</c15:sqref>
                        </c15:fullRef>
                        <c15:formulaRef>
                          <c15:sqref>DATASET!$AA$2</c15:sqref>
                        </c15:formulaRef>
                      </c:ext>
                    </c:extLst>
                    <c:numCache>
                      <c:formatCode>General</c:formatCode>
                      <c:ptCount val="1"/>
                      <c:pt idx="0">
                        <c:v>12331464</c:v>
                      </c:pt>
                    </c:numCache>
                  </c:numRef>
                </c:val>
                <c:extLst xmlns:c15="http://schemas.microsoft.com/office/drawing/2012/chart">
                  <c:ext xmlns:c16="http://schemas.microsoft.com/office/drawing/2014/chart" uri="{C3380CC4-5D6E-409C-BE32-E72D297353CC}">
                    <c16:uniqueId val="{00000016-5D83-4FF1-8269-77955A9178EC}"/>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DATASET!$AB$2:$AB$109</c15:sqref>
                        </c15:fullRef>
                        <c15:formulaRef>
                          <c15:sqref>DATASET!$AB$2</c15:sqref>
                        </c15:formulaRef>
                      </c:ext>
                    </c:extLst>
                    <c:numCache>
                      <c:formatCode>General</c:formatCode>
                      <c:ptCount val="1"/>
                      <c:pt idx="0">
                        <c:v>7540121</c:v>
                      </c:pt>
                    </c:numCache>
                  </c:numRef>
                </c:val>
                <c:extLst xmlns:c15="http://schemas.microsoft.com/office/drawing/2012/chart">
                  <c:ext xmlns:c16="http://schemas.microsoft.com/office/drawing/2014/chart" uri="{C3380CC4-5D6E-409C-BE32-E72D297353CC}">
                    <c16:uniqueId val="{00000017-5D83-4FF1-8269-77955A9178EC}"/>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DATASET!$AC$2:$AC$109</c15:sqref>
                        </c15:fullRef>
                        <c15:formulaRef>
                          <c15:sqref>DATASET!$AC$2</c15:sqref>
                        </c15:formulaRef>
                      </c:ext>
                    </c:extLst>
                    <c:numCache>
                      <c:formatCode>General</c:formatCode>
                      <c:ptCount val="1"/>
                      <c:pt idx="0">
                        <c:v>4791343</c:v>
                      </c:pt>
                    </c:numCache>
                  </c:numRef>
                </c:val>
                <c:extLst xmlns:c15="http://schemas.microsoft.com/office/drawing/2012/chart">
                  <c:ext xmlns:c16="http://schemas.microsoft.com/office/drawing/2014/chart" uri="{C3380CC4-5D6E-409C-BE32-E72D297353CC}">
                    <c16:uniqueId val="{00000018-5D83-4FF1-8269-77955A9178EC}"/>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DATASET!$AD$1</c15:sqref>
                        </c15:formulaRef>
                      </c:ext>
                    </c:extLst>
                    <c:strCache>
                      <c:ptCount val="1"/>
                      <c:pt idx="0">
                        <c:v>Non Working Population</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DATASET!$AD$2:$AD$109</c15:sqref>
                        </c15:fullRef>
                        <c15:formulaRef>
                          <c15:sqref>DATASET!$AD$2</c15:sqref>
                        </c15:formulaRef>
                      </c:ext>
                    </c:extLst>
                    <c:numCache>
                      <c:formatCode>General</c:formatCode>
                      <c:ptCount val="1"/>
                      <c:pt idx="0">
                        <c:v>728826262</c:v>
                      </c:pt>
                    </c:numCache>
                  </c:numRef>
                </c:val>
                <c:extLst xmlns:c15="http://schemas.microsoft.com/office/drawing/2012/chart">
                  <c:ext xmlns:c16="http://schemas.microsoft.com/office/drawing/2014/chart" uri="{C3380CC4-5D6E-409C-BE32-E72D297353CC}">
                    <c16:uniqueId val="{00000019-5D83-4FF1-8269-77955A9178EC}"/>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DATASET!$AE$1</c15:sqref>
                        </c15:formulaRef>
                      </c:ext>
                    </c:extLst>
                    <c:strCache>
                      <c:ptCount val="1"/>
                      <c:pt idx="0">
                        <c:v>Non Working Population Male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DATASET!$AE$2:$AE$109</c15:sqref>
                        </c15:fullRef>
                        <c15:formulaRef>
                          <c15:sqref>DATASET!$AE$2</c15:sqref>
                        </c15:formulaRef>
                      </c:ext>
                    </c:extLst>
                    <c:numCache>
                      <c:formatCode>General</c:formatCode>
                      <c:ptCount val="1"/>
                      <c:pt idx="0">
                        <c:v>291255913</c:v>
                      </c:pt>
                    </c:numCache>
                  </c:numRef>
                </c:val>
                <c:extLst xmlns:c15="http://schemas.microsoft.com/office/drawing/2012/chart">
                  <c:ext xmlns:c16="http://schemas.microsoft.com/office/drawing/2014/chart" uri="{C3380CC4-5D6E-409C-BE32-E72D297353CC}">
                    <c16:uniqueId val="{0000001A-5D83-4FF1-8269-77955A9178EC}"/>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DATASET!$AF$1</c15:sqref>
                        </c15:formulaRef>
                      </c:ext>
                    </c:extLst>
                    <c:strCache>
                      <c:ptCount val="1"/>
                      <c:pt idx="0">
                        <c:v>Non Working Population Female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DATASET!$AF$2:$AF$109</c15:sqref>
                        </c15:fullRef>
                        <c15:formulaRef>
                          <c15:sqref>DATASET!$AF$2</c15:sqref>
                        </c15:formulaRef>
                      </c:ext>
                    </c:extLst>
                    <c:numCache>
                      <c:formatCode>General</c:formatCode>
                      <c:ptCount val="1"/>
                      <c:pt idx="0">
                        <c:v>437570349</c:v>
                      </c:pt>
                    </c:numCache>
                  </c:numRef>
                </c:val>
                <c:extLst xmlns:c15="http://schemas.microsoft.com/office/drawing/2012/chart">
                  <c:ext xmlns:c16="http://schemas.microsoft.com/office/drawing/2014/chart" uri="{C3380CC4-5D6E-409C-BE32-E72D297353CC}">
                    <c16:uniqueId val="{0000001B-5D83-4FF1-8269-77955A9178EC}"/>
                  </c:ext>
                </c:extLst>
              </c15:ser>
            </c15:filteredBarSeries>
          </c:ext>
        </c:extLst>
      </c:barChart>
      <c:catAx>
        <c:axId val="122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2367"/>
        <c:crosses val="autoZero"/>
        <c:auto val="1"/>
        <c:lblAlgn val="ctr"/>
        <c:lblOffset val="100"/>
        <c:noMultiLvlLbl val="0"/>
      </c:catAx>
      <c:valAx>
        <c:axId val="12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Literate</a:t>
            </a:r>
            <a:r>
              <a:rPr lang="en-US" baseline="0"/>
              <a:t> and illiterate population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4"/>
          <c:tx>
            <c:strRef>
              <c:f>DATASET!$I$1</c:f>
              <c:strCache>
                <c:ptCount val="1"/>
                <c:pt idx="0">
                  <c:v>Literates Population </c:v>
                </c:pt>
              </c:strCache>
            </c:strRef>
          </c:tx>
          <c:spPr>
            <a:solidFill>
              <a:schemeClr val="accent5"/>
            </a:solidFill>
            <a:ln>
              <a:noFill/>
            </a:ln>
            <a:effectLst/>
          </c:spPr>
          <c:invertIfNegative val="0"/>
          <c:cat>
            <c:strRef>
              <c:extLst>
                <c:ext xmlns:c15="http://schemas.microsoft.com/office/drawing/2012/chart" uri="{02D57815-91ED-43cb-92C2-25804820EDAC}">
                  <c15:fullRef>
                    <c15:sqref>DATASET!$C$2</c15:sqref>
                  </c15:fullRef>
                </c:ext>
              </c:extLst>
              <c:f>DATASET!$C$2</c:f>
              <c:strCache>
                <c:ptCount val="1"/>
                <c:pt idx="0">
                  <c:v>India</c:v>
                </c:pt>
              </c:strCache>
            </c:strRef>
          </c:cat>
          <c:val>
            <c:numRef>
              <c:extLst>
                <c:ext xmlns:c15="http://schemas.microsoft.com/office/drawing/2012/chart" uri="{02D57815-91ED-43cb-92C2-25804820EDAC}">
                  <c15:fullRef>
                    <c15:sqref>DATASET!$I$2:$I$109</c15:sqref>
                  </c15:fullRef>
                </c:ext>
              </c:extLst>
              <c:f>DATASET!$I$2</c:f>
              <c:numCache>
                <c:formatCode>General</c:formatCode>
                <c:ptCount val="1"/>
                <c:pt idx="0">
                  <c:v>763498517</c:v>
                </c:pt>
              </c:numCache>
            </c:numRef>
          </c:val>
          <c:extLst>
            <c:ext xmlns:c16="http://schemas.microsoft.com/office/drawing/2014/chart" uri="{C3380CC4-5D6E-409C-BE32-E72D297353CC}">
              <c16:uniqueId val="{00000000-5D6A-4FA2-BEEE-20EEC64614A4}"/>
            </c:ext>
          </c:extLst>
        </c:ser>
        <c:ser>
          <c:idx val="7"/>
          <c:order val="7"/>
          <c:tx>
            <c:strRef>
              <c:f>DATASET!$L$1</c:f>
              <c:strCache>
                <c:ptCount val="1"/>
                <c:pt idx="0">
                  <c:v>Illiterate Population</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DATASET!$C$2</c15:sqref>
                  </c15:fullRef>
                </c:ext>
              </c:extLst>
              <c:f>DATASET!$C$2</c:f>
              <c:strCache>
                <c:ptCount val="1"/>
                <c:pt idx="0">
                  <c:v>India</c:v>
                </c:pt>
              </c:strCache>
            </c:strRef>
          </c:cat>
          <c:val>
            <c:numRef>
              <c:extLst>
                <c:ext xmlns:c15="http://schemas.microsoft.com/office/drawing/2012/chart" uri="{02D57815-91ED-43cb-92C2-25804820EDAC}">
                  <c15:fullRef>
                    <c15:sqref>DATASET!$L$2:$L$109</c15:sqref>
                  </c15:fullRef>
                </c:ext>
              </c:extLst>
              <c:f>DATASET!$L$2</c:f>
              <c:numCache>
                <c:formatCode>General</c:formatCode>
                <c:ptCount val="1"/>
                <c:pt idx="0">
                  <c:v>447071056</c:v>
                </c:pt>
              </c:numCache>
            </c:numRef>
          </c:val>
          <c:extLst>
            <c:ext xmlns:c16="http://schemas.microsoft.com/office/drawing/2014/chart" uri="{C3380CC4-5D6E-409C-BE32-E72D297353CC}">
              <c16:uniqueId val="{00000001-5D6A-4FA2-BEEE-20EEC64614A4}"/>
            </c:ext>
          </c:extLst>
        </c:ser>
        <c:dLbls>
          <c:showLegendKey val="0"/>
          <c:showVal val="0"/>
          <c:showCatName val="0"/>
          <c:showSerName val="0"/>
          <c:showPercent val="0"/>
          <c:showBubbleSize val="0"/>
        </c:dLbls>
        <c:gapWidth val="182"/>
        <c:axId val="383601551"/>
        <c:axId val="383587823"/>
        <c:extLst>
          <c:ext xmlns:c15="http://schemas.microsoft.com/office/drawing/2012/chart" uri="{02D57815-91ED-43cb-92C2-25804820EDAC}">
            <c15:filteredBarSeries>
              <c15:ser>
                <c:idx val="0"/>
                <c:order val="0"/>
                <c:tx>
                  <c:strRef>
                    <c:extLst>
                      <c:ext uri="{02D57815-91ED-43cb-92C2-25804820EDAC}">
                        <c15:formulaRef>
                          <c15:sqref>DATASET!$E$1</c15:sqref>
                        </c15:formulaRef>
                      </c:ext>
                    </c:extLst>
                    <c:strCache>
                      <c:ptCount val="1"/>
                      <c:pt idx="0">
                        <c:v>No of Households</c:v>
                      </c:pt>
                    </c:strCache>
                  </c:strRef>
                </c:tx>
                <c:spPr>
                  <a:solidFill>
                    <a:schemeClr val="accent1"/>
                  </a:solidFill>
                  <a:ln>
                    <a:noFill/>
                  </a:ln>
                  <a:effectLst/>
                </c:spPr>
                <c:invertIfNegative val="0"/>
                <c:cat>
                  <c:strRef>
                    <c:extLst>
                      <c:ext uri="{02D57815-91ED-43cb-92C2-25804820EDAC}">
                        <c15:fullRef>
                          <c15:sqref>DATASET!$C$2</c15:sqref>
                        </c15:fullRef>
                        <c15:formulaRef>
                          <c15:sqref>DATASET!$C$2</c15:sqref>
                        </c15:formulaRef>
                      </c:ext>
                    </c:extLst>
                    <c:strCache>
                      <c:ptCount val="1"/>
                      <c:pt idx="0">
                        <c:v>India</c:v>
                      </c:pt>
                    </c:strCache>
                  </c:strRef>
                </c:cat>
                <c:val>
                  <c:numRef>
                    <c:extLst>
                      <c:ext uri="{02D57815-91ED-43cb-92C2-25804820EDAC}">
                        <c15:fullRef>
                          <c15:sqref>DATASET!$E$2:$E$109</c15:sqref>
                        </c15:fullRef>
                        <c15:formulaRef>
                          <c15:sqref>DATASET!$E$2</c15:sqref>
                        </c15:formulaRef>
                      </c:ext>
                    </c:extLst>
                    <c:numCache>
                      <c:formatCode>General</c:formatCode>
                      <c:ptCount val="1"/>
                      <c:pt idx="0">
                        <c:v>249454252</c:v>
                      </c:pt>
                    </c:numCache>
                  </c:numRef>
                </c:val>
                <c:extLst>
                  <c:ext xmlns:c16="http://schemas.microsoft.com/office/drawing/2014/chart" uri="{C3380CC4-5D6E-409C-BE32-E72D297353CC}">
                    <c16:uniqueId val="{00000002-5D6A-4FA2-BEEE-20EEC64614A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DATASET!$F$1</c15:sqref>
                        </c15:formulaRef>
                      </c:ext>
                    </c:extLst>
                    <c:strCache>
                      <c:ptCount val="1"/>
                      <c:pt idx="0">
                        <c:v>Total Population </c:v>
                      </c:pt>
                    </c:strCache>
                  </c:strRef>
                </c:tx>
                <c:spPr>
                  <a:solidFill>
                    <a:schemeClr val="accent2"/>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DATASET!$F$2:$F$109</c15:sqref>
                        </c15:fullRef>
                        <c15:formulaRef>
                          <c15:sqref>DATASET!$F$2</c15:sqref>
                        </c15:formulaRef>
                      </c:ext>
                    </c:extLst>
                    <c:numCache>
                      <c:formatCode>General</c:formatCode>
                      <c:ptCount val="1"/>
                      <c:pt idx="0">
                        <c:v>1210569573</c:v>
                      </c:pt>
                    </c:numCache>
                  </c:numRef>
                </c:val>
                <c:extLst xmlns:c15="http://schemas.microsoft.com/office/drawing/2012/chart">
                  <c:ext xmlns:c16="http://schemas.microsoft.com/office/drawing/2014/chart" uri="{C3380CC4-5D6E-409C-BE32-E72D297353CC}">
                    <c16:uniqueId val="{00000003-5D6A-4FA2-BEEE-20EEC64614A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DATASET!$G$1</c15:sqref>
                        </c15:formulaRef>
                      </c:ext>
                    </c:extLst>
                    <c:strCache>
                      <c:ptCount val="1"/>
                      <c:pt idx="0">
                        <c:v>Total Population Male</c:v>
                      </c:pt>
                    </c:strCache>
                  </c:strRef>
                </c:tx>
                <c:spPr>
                  <a:solidFill>
                    <a:schemeClr val="accent3"/>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DATASET!$G$2:$G$109</c15:sqref>
                        </c15:fullRef>
                        <c15:formulaRef>
                          <c15:sqref>DATASET!$G$2</c15:sqref>
                        </c15:formulaRef>
                      </c:ext>
                    </c:extLst>
                    <c:numCache>
                      <c:formatCode>General</c:formatCode>
                      <c:ptCount val="1"/>
                      <c:pt idx="0">
                        <c:v>623121843</c:v>
                      </c:pt>
                    </c:numCache>
                  </c:numRef>
                </c:val>
                <c:extLst xmlns:c15="http://schemas.microsoft.com/office/drawing/2012/chart">
                  <c:ext xmlns:c16="http://schemas.microsoft.com/office/drawing/2014/chart" uri="{C3380CC4-5D6E-409C-BE32-E72D297353CC}">
                    <c16:uniqueId val="{00000004-5D6A-4FA2-BEEE-20EEC64614A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DATASET!$H$1</c15:sqref>
                        </c15:formulaRef>
                      </c:ext>
                    </c:extLst>
                    <c:strCache>
                      <c:ptCount val="1"/>
                      <c:pt idx="0">
                        <c:v>Total Population Female</c:v>
                      </c:pt>
                    </c:strCache>
                  </c:strRef>
                </c:tx>
                <c:spPr>
                  <a:solidFill>
                    <a:schemeClr val="accent4"/>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DATASET!$H$2:$H$109</c15:sqref>
                        </c15:fullRef>
                        <c15:formulaRef>
                          <c15:sqref>DATASET!$H$2</c15:sqref>
                        </c15:formulaRef>
                      </c:ext>
                    </c:extLst>
                    <c:numCache>
                      <c:formatCode>General</c:formatCode>
                      <c:ptCount val="1"/>
                      <c:pt idx="0">
                        <c:v>587447730</c:v>
                      </c:pt>
                    </c:numCache>
                  </c:numRef>
                </c:val>
                <c:extLst xmlns:c15="http://schemas.microsoft.com/office/drawing/2012/chart">
                  <c:ext xmlns:c16="http://schemas.microsoft.com/office/drawing/2014/chart" uri="{C3380CC4-5D6E-409C-BE32-E72D297353CC}">
                    <c16:uniqueId val="{00000005-5D6A-4FA2-BEEE-20EEC64614A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solidFill>
                    <a:schemeClr val="accent6"/>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DATASET!$J$2:$J$109</c15:sqref>
                        </c15:fullRef>
                        <c15:formulaRef>
                          <c15:sqref>DATASET!$J$2</c15:sqref>
                        </c15:formulaRef>
                      </c:ext>
                    </c:extLst>
                    <c:numCache>
                      <c:formatCode>General</c:formatCode>
                      <c:ptCount val="1"/>
                      <c:pt idx="0">
                        <c:v>434683779</c:v>
                      </c:pt>
                    </c:numCache>
                  </c:numRef>
                </c:val>
                <c:extLst xmlns:c15="http://schemas.microsoft.com/office/drawing/2012/chart">
                  <c:ext xmlns:c16="http://schemas.microsoft.com/office/drawing/2014/chart" uri="{C3380CC4-5D6E-409C-BE32-E72D297353CC}">
                    <c16:uniqueId val="{00000006-5D6A-4FA2-BEEE-20EEC64614A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DATASET!$K$2:$K$109</c15:sqref>
                        </c15:fullRef>
                        <c15:formulaRef>
                          <c15:sqref>DATASET!$K$2</c15:sqref>
                        </c15:formulaRef>
                      </c:ext>
                    </c:extLst>
                    <c:numCache>
                      <c:formatCode>General</c:formatCode>
                      <c:ptCount val="1"/>
                      <c:pt idx="0">
                        <c:v>328814738</c:v>
                      </c:pt>
                    </c:numCache>
                  </c:numRef>
                </c:val>
                <c:extLst xmlns:c15="http://schemas.microsoft.com/office/drawing/2012/chart">
                  <c:ext xmlns:c16="http://schemas.microsoft.com/office/drawing/2014/chart" uri="{C3380CC4-5D6E-409C-BE32-E72D297353CC}">
                    <c16:uniqueId val="{00000007-5D6A-4FA2-BEEE-20EEC64614A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DATASET!$M$2:$M$109</c15:sqref>
                        </c15:fullRef>
                        <c15:formulaRef>
                          <c15:sqref>DATASET!$M$2</c15:sqref>
                        </c15:formulaRef>
                      </c:ext>
                    </c:extLst>
                    <c:numCache>
                      <c:formatCode>General</c:formatCode>
                      <c:ptCount val="1"/>
                      <c:pt idx="0">
                        <c:v>188438064</c:v>
                      </c:pt>
                    </c:numCache>
                  </c:numRef>
                </c:val>
                <c:extLst xmlns:c15="http://schemas.microsoft.com/office/drawing/2012/chart">
                  <c:ext xmlns:c16="http://schemas.microsoft.com/office/drawing/2014/chart" uri="{C3380CC4-5D6E-409C-BE32-E72D297353CC}">
                    <c16:uniqueId val="{00000008-5D6A-4FA2-BEEE-20EEC64614A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DATASET!$N$2:$N$109</c15:sqref>
                        </c15:fullRef>
                        <c15:formulaRef>
                          <c15:sqref>DATASET!$N$2</c15:sqref>
                        </c15:formulaRef>
                      </c:ext>
                    </c:extLst>
                    <c:numCache>
                      <c:formatCode>General</c:formatCode>
                      <c:ptCount val="1"/>
                      <c:pt idx="0">
                        <c:v>258632992</c:v>
                      </c:pt>
                    </c:numCache>
                  </c:numRef>
                </c:val>
                <c:extLst xmlns:c15="http://schemas.microsoft.com/office/drawing/2012/chart">
                  <c:ext xmlns:c16="http://schemas.microsoft.com/office/drawing/2014/chart" uri="{C3380CC4-5D6E-409C-BE32-E72D297353CC}">
                    <c16:uniqueId val="{00000009-5D6A-4FA2-BEEE-20EEC64614A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DATASET!$O$2:$O$109</c15:sqref>
                        </c15:fullRef>
                        <c15:formulaRef>
                          <c15:sqref>DATASET!$O$2</c15:sqref>
                        </c15:formulaRef>
                      </c:ext>
                    </c:extLst>
                    <c:numCache>
                      <c:formatCode>General</c:formatCode>
                      <c:ptCount val="1"/>
                      <c:pt idx="0">
                        <c:v>481743311</c:v>
                      </c:pt>
                    </c:numCache>
                  </c:numRef>
                </c:val>
                <c:extLst xmlns:c15="http://schemas.microsoft.com/office/drawing/2012/chart">
                  <c:ext xmlns:c16="http://schemas.microsoft.com/office/drawing/2014/chart" uri="{C3380CC4-5D6E-409C-BE32-E72D297353CC}">
                    <c16:uniqueId val="{0000000A-5D6A-4FA2-BEEE-20EEC64614A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DATASET!$P$2:$P$109</c15:sqref>
                        </c15:fullRef>
                        <c15:formulaRef>
                          <c15:sqref>DATASET!$P$2</c15:sqref>
                        </c15:formulaRef>
                      </c:ext>
                    </c:extLst>
                    <c:numCache>
                      <c:formatCode>General</c:formatCode>
                      <c:ptCount val="1"/>
                      <c:pt idx="0">
                        <c:v>331865930</c:v>
                      </c:pt>
                    </c:numCache>
                  </c:numRef>
                </c:val>
                <c:extLst xmlns:c15="http://schemas.microsoft.com/office/drawing/2012/chart">
                  <c:ext xmlns:c16="http://schemas.microsoft.com/office/drawing/2014/chart" uri="{C3380CC4-5D6E-409C-BE32-E72D297353CC}">
                    <c16:uniqueId val="{0000000B-5D6A-4FA2-BEEE-20EEC64614A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DATASET!$Q$2:$Q$109</c15:sqref>
                        </c15:fullRef>
                        <c15:formulaRef>
                          <c15:sqref>DATASET!$Q$2</c15:sqref>
                        </c15:formulaRef>
                      </c:ext>
                    </c:extLst>
                    <c:numCache>
                      <c:formatCode>General</c:formatCode>
                      <c:ptCount val="1"/>
                      <c:pt idx="0">
                        <c:v>149877381</c:v>
                      </c:pt>
                    </c:numCache>
                  </c:numRef>
                </c:val>
                <c:extLst xmlns:c15="http://schemas.microsoft.com/office/drawing/2012/chart">
                  <c:ext xmlns:c16="http://schemas.microsoft.com/office/drawing/2014/chart" uri="{C3380CC4-5D6E-409C-BE32-E72D297353CC}">
                    <c16:uniqueId val="{0000000C-5D6A-4FA2-BEEE-20EEC64614A4}"/>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DATASET!$R$2:$R$109</c15:sqref>
                        </c15:fullRef>
                        <c15:formulaRef>
                          <c15:sqref>DATASET!$R$2</c15:sqref>
                        </c15:formulaRef>
                      </c:ext>
                    </c:extLst>
                    <c:numCache>
                      <c:formatCode>General</c:formatCode>
                      <c:ptCount val="1"/>
                      <c:pt idx="0">
                        <c:v>362446420</c:v>
                      </c:pt>
                    </c:numCache>
                  </c:numRef>
                </c:val>
                <c:extLst xmlns:c15="http://schemas.microsoft.com/office/drawing/2012/chart">
                  <c:ext xmlns:c16="http://schemas.microsoft.com/office/drawing/2014/chart" uri="{C3380CC4-5D6E-409C-BE32-E72D297353CC}">
                    <c16:uniqueId val="{0000000D-5D6A-4FA2-BEEE-20EEC64614A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DATASET!$S$2:$S$109</c15:sqref>
                        </c15:fullRef>
                        <c15:formulaRef>
                          <c15:sqref>DATASET!$S$2</c15:sqref>
                        </c15:formulaRef>
                      </c:ext>
                    </c:extLst>
                    <c:numCache>
                      <c:formatCode>General</c:formatCode>
                      <c:ptCount val="1"/>
                      <c:pt idx="0">
                        <c:v>273149359</c:v>
                      </c:pt>
                    </c:numCache>
                  </c:numRef>
                </c:val>
                <c:extLst xmlns:c15="http://schemas.microsoft.com/office/drawing/2012/chart">
                  <c:ext xmlns:c16="http://schemas.microsoft.com/office/drawing/2014/chart" uri="{C3380CC4-5D6E-409C-BE32-E72D297353CC}">
                    <c16:uniqueId val="{0000000E-5D6A-4FA2-BEEE-20EEC64614A4}"/>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DATASET!$T$2:$T$109</c15:sqref>
                        </c15:fullRef>
                        <c15:formulaRef>
                          <c15:sqref>DATASET!$T$2</c15:sqref>
                        </c15:formulaRef>
                      </c:ext>
                    </c:extLst>
                    <c:numCache>
                      <c:formatCode>General</c:formatCode>
                      <c:ptCount val="1"/>
                      <c:pt idx="0">
                        <c:v>89297061</c:v>
                      </c:pt>
                    </c:numCache>
                  </c:numRef>
                </c:val>
                <c:extLst xmlns:c15="http://schemas.microsoft.com/office/drawing/2012/chart">
                  <c:ext xmlns:c16="http://schemas.microsoft.com/office/drawing/2014/chart" uri="{C3380CC4-5D6E-409C-BE32-E72D297353CC}">
                    <c16:uniqueId val="{0000000F-5D6A-4FA2-BEEE-20EEC64614A4}"/>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DATASET!$U$1</c15:sqref>
                        </c15:formulaRef>
                      </c:ext>
                    </c:extLst>
                    <c:strCache>
                      <c:ptCount val="1"/>
                      <c:pt idx="0">
                        <c:v>Cultivator Population </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DATASET!$U$2:$U$109</c15:sqref>
                        </c15:fullRef>
                        <c15:formulaRef>
                          <c15:sqref>DATASET!$U$2</c15:sqref>
                        </c15:formulaRef>
                      </c:ext>
                    </c:extLst>
                    <c:numCache>
                      <c:formatCode>General</c:formatCode>
                      <c:ptCount val="1"/>
                      <c:pt idx="0">
                        <c:v>95841357</c:v>
                      </c:pt>
                    </c:numCache>
                  </c:numRef>
                </c:val>
                <c:extLst xmlns:c15="http://schemas.microsoft.com/office/drawing/2012/chart">
                  <c:ext xmlns:c16="http://schemas.microsoft.com/office/drawing/2014/chart" uri="{C3380CC4-5D6E-409C-BE32-E72D297353CC}">
                    <c16:uniqueId val="{00000010-5D6A-4FA2-BEEE-20EEC64614A4}"/>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DATASET!$V$2:$V$109</c15:sqref>
                        </c15:fullRef>
                        <c15:formulaRef>
                          <c15:sqref>DATASET!$V$2</c15:sqref>
                        </c15:formulaRef>
                      </c:ext>
                    </c:extLst>
                    <c:numCache>
                      <c:formatCode>General</c:formatCode>
                      <c:ptCount val="1"/>
                      <c:pt idx="0">
                        <c:v>73018105</c:v>
                      </c:pt>
                    </c:numCache>
                  </c:numRef>
                </c:val>
                <c:extLst xmlns:c15="http://schemas.microsoft.com/office/drawing/2012/chart">
                  <c:ext xmlns:c16="http://schemas.microsoft.com/office/drawing/2014/chart" uri="{C3380CC4-5D6E-409C-BE32-E72D297353CC}">
                    <c16:uniqueId val="{00000011-5D6A-4FA2-BEEE-20EEC64614A4}"/>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DATASET!$W$2:$W$109</c15:sqref>
                        </c15:fullRef>
                        <c15:formulaRef>
                          <c15:sqref>DATASET!$W$2</c15:sqref>
                        </c15:formulaRef>
                      </c:ext>
                    </c:extLst>
                    <c:numCache>
                      <c:formatCode>General</c:formatCode>
                      <c:ptCount val="1"/>
                      <c:pt idx="0">
                        <c:v>22823252</c:v>
                      </c:pt>
                    </c:numCache>
                  </c:numRef>
                </c:val>
                <c:extLst xmlns:c15="http://schemas.microsoft.com/office/drawing/2012/chart">
                  <c:ext xmlns:c16="http://schemas.microsoft.com/office/drawing/2014/chart" uri="{C3380CC4-5D6E-409C-BE32-E72D297353CC}">
                    <c16:uniqueId val="{00000012-5D6A-4FA2-BEEE-20EEC64614A4}"/>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DATASET!$X$1</c15:sqref>
                        </c15:formulaRef>
                      </c:ext>
                    </c:extLst>
                    <c:strCache>
                      <c:ptCount val="1"/>
                      <c:pt idx="0">
                        <c:v> Agricultural Labourers Population </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DATASET!$X$2:$X$109</c15:sqref>
                        </c15:fullRef>
                        <c15:formulaRef>
                          <c15:sqref>DATASET!$X$2</c15:sqref>
                        </c15:formulaRef>
                      </c:ext>
                    </c:extLst>
                    <c:numCache>
                      <c:formatCode>General</c:formatCode>
                      <c:ptCount val="1"/>
                      <c:pt idx="0">
                        <c:v>86166871</c:v>
                      </c:pt>
                    </c:numCache>
                  </c:numRef>
                </c:val>
                <c:extLst xmlns:c15="http://schemas.microsoft.com/office/drawing/2012/chart">
                  <c:ext xmlns:c16="http://schemas.microsoft.com/office/drawing/2014/chart" uri="{C3380CC4-5D6E-409C-BE32-E72D297353CC}">
                    <c16:uniqueId val="{00000013-5D6A-4FA2-BEEE-20EEC64614A4}"/>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DATASET!$Y$1</c15:sqref>
                        </c15:formulaRef>
                      </c:ext>
                    </c:extLst>
                    <c:strCache>
                      <c:ptCount val="1"/>
                      <c:pt idx="0">
                        <c:v>Agricultural Labourers Population Male</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DATASET!$Y$2:$Y$109</c15:sqref>
                        </c15:fullRef>
                        <c15:formulaRef>
                          <c15:sqref>DATASET!$Y$2</c15:sqref>
                        </c15:formulaRef>
                      </c:ext>
                    </c:extLst>
                    <c:numCache>
                      <c:formatCode>General</c:formatCode>
                      <c:ptCount val="1"/>
                      <c:pt idx="0">
                        <c:v>55254927</c:v>
                      </c:pt>
                    </c:numCache>
                  </c:numRef>
                </c:val>
                <c:extLst xmlns:c15="http://schemas.microsoft.com/office/drawing/2012/chart">
                  <c:ext xmlns:c16="http://schemas.microsoft.com/office/drawing/2014/chart" uri="{C3380CC4-5D6E-409C-BE32-E72D297353CC}">
                    <c16:uniqueId val="{00000014-5D6A-4FA2-BEEE-20EEC64614A4}"/>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DATASET!$Z$1</c15:sqref>
                        </c15:formulaRef>
                      </c:ext>
                    </c:extLst>
                    <c:strCache>
                      <c:ptCount val="1"/>
                      <c:pt idx="0">
                        <c:v> Agricultural Labourers Population Female</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DATASET!$Z$2:$Z$109</c15:sqref>
                        </c15:fullRef>
                        <c15:formulaRef>
                          <c15:sqref>DATASET!$Z$2</c15:sqref>
                        </c15:formulaRef>
                      </c:ext>
                    </c:extLst>
                    <c:numCache>
                      <c:formatCode>General</c:formatCode>
                      <c:ptCount val="1"/>
                      <c:pt idx="0">
                        <c:v>30911944</c:v>
                      </c:pt>
                    </c:numCache>
                  </c:numRef>
                </c:val>
                <c:extLst xmlns:c15="http://schemas.microsoft.com/office/drawing/2012/chart">
                  <c:ext xmlns:c16="http://schemas.microsoft.com/office/drawing/2014/chart" uri="{C3380CC4-5D6E-409C-BE32-E72D297353CC}">
                    <c16:uniqueId val="{00000015-5D6A-4FA2-BEEE-20EEC64614A4}"/>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DATASET!$AA$2:$AA$109</c15:sqref>
                        </c15:fullRef>
                        <c15:formulaRef>
                          <c15:sqref>DATASET!$AA$2</c15:sqref>
                        </c15:formulaRef>
                      </c:ext>
                    </c:extLst>
                    <c:numCache>
                      <c:formatCode>General</c:formatCode>
                      <c:ptCount val="1"/>
                      <c:pt idx="0">
                        <c:v>12331464</c:v>
                      </c:pt>
                    </c:numCache>
                  </c:numRef>
                </c:val>
                <c:extLst xmlns:c15="http://schemas.microsoft.com/office/drawing/2012/chart">
                  <c:ext xmlns:c16="http://schemas.microsoft.com/office/drawing/2014/chart" uri="{C3380CC4-5D6E-409C-BE32-E72D297353CC}">
                    <c16:uniqueId val="{00000016-5D6A-4FA2-BEEE-20EEC64614A4}"/>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DATASET!$AB$2:$AB$109</c15:sqref>
                        </c15:fullRef>
                        <c15:formulaRef>
                          <c15:sqref>DATASET!$AB$2</c15:sqref>
                        </c15:formulaRef>
                      </c:ext>
                    </c:extLst>
                    <c:numCache>
                      <c:formatCode>General</c:formatCode>
                      <c:ptCount val="1"/>
                      <c:pt idx="0">
                        <c:v>7540121</c:v>
                      </c:pt>
                    </c:numCache>
                  </c:numRef>
                </c:val>
                <c:extLst xmlns:c15="http://schemas.microsoft.com/office/drawing/2012/chart">
                  <c:ext xmlns:c16="http://schemas.microsoft.com/office/drawing/2014/chart" uri="{C3380CC4-5D6E-409C-BE32-E72D297353CC}">
                    <c16:uniqueId val="{00000017-5D6A-4FA2-BEEE-20EEC64614A4}"/>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DATASET!$AC$2:$AC$109</c15:sqref>
                        </c15:fullRef>
                        <c15:formulaRef>
                          <c15:sqref>DATASET!$AC$2</c15:sqref>
                        </c15:formulaRef>
                      </c:ext>
                    </c:extLst>
                    <c:numCache>
                      <c:formatCode>General</c:formatCode>
                      <c:ptCount val="1"/>
                      <c:pt idx="0">
                        <c:v>4791343</c:v>
                      </c:pt>
                    </c:numCache>
                  </c:numRef>
                </c:val>
                <c:extLst xmlns:c15="http://schemas.microsoft.com/office/drawing/2012/chart">
                  <c:ext xmlns:c16="http://schemas.microsoft.com/office/drawing/2014/chart" uri="{C3380CC4-5D6E-409C-BE32-E72D297353CC}">
                    <c16:uniqueId val="{00000018-5D6A-4FA2-BEEE-20EEC64614A4}"/>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DATASET!$AD$1</c15:sqref>
                        </c15:formulaRef>
                      </c:ext>
                    </c:extLst>
                    <c:strCache>
                      <c:ptCount val="1"/>
                      <c:pt idx="0">
                        <c:v>Non Working Population</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DATASET!$AD$2:$AD$109</c15:sqref>
                        </c15:fullRef>
                        <c15:formulaRef>
                          <c15:sqref>DATASET!$AD$2</c15:sqref>
                        </c15:formulaRef>
                      </c:ext>
                    </c:extLst>
                    <c:numCache>
                      <c:formatCode>General</c:formatCode>
                      <c:ptCount val="1"/>
                      <c:pt idx="0">
                        <c:v>728826262</c:v>
                      </c:pt>
                    </c:numCache>
                  </c:numRef>
                </c:val>
                <c:extLst xmlns:c15="http://schemas.microsoft.com/office/drawing/2012/chart">
                  <c:ext xmlns:c16="http://schemas.microsoft.com/office/drawing/2014/chart" uri="{C3380CC4-5D6E-409C-BE32-E72D297353CC}">
                    <c16:uniqueId val="{00000019-5D6A-4FA2-BEEE-20EEC64614A4}"/>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DATASET!$AE$1</c15:sqref>
                        </c15:formulaRef>
                      </c:ext>
                    </c:extLst>
                    <c:strCache>
                      <c:ptCount val="1"/>
                      <c:pt idx="0">
                        <c:v>Non Working Population Male</c:v>
                      </c:pt>
                    </c:strCache>
                  </c:strRef>
                </c:tx>
                <c:spPr>
                  <a:solidFill>
                    <a:schemeClr val="accent3">
                      <a:lumMod val="60000"/>
                      <a:lumOff val="4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DATASET!$AE$2:$AE$109</c15:sqref>
                        </c15:fullRef>
                        <c15:formulaRef>
                          <c15:sqref>DATASET!$AE$2</c15:sqref>
                        </c15:formulaRef>
                      </c:ext>
                    </c:extLst>
                    <c:numCache>
                      <c:formatCode>General</c:formatCode>
                      <c:ptCount val="1"/>
                      <c:pt idx="0">
                        <c:v>291255913</c:v>
                      </c:pt>
                    </c:numCache>
                  </c:numRef>
                </c:val>
                <c:extLst xmlns:c15="http://schemas.microsoft.com/office/drawing/2012/chart">
                  <c:ext xmlns:c16="http://schemas.microsoft.com/office/drawing/2014/chart" uri="{C3380CC4-5D6E-409C-BE32-E72D297353CC}">
                    <c16:uniqueId val="{0000001A-5D6A-4FA2-BEEE-20EEC64614A4}"/>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DATASET!$AF$1</c15:sqref>
                        </c15:formulaRef>
                      </c:ext>
                    </c:extLst>
                    <c:strCache>
                      <c:ptCount val="1"/>
                      <c:pt idx="0">
                        <c:v>Non Working Population Female</c:v>
                      </c:pt>
                    </c:strCache>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DATASET!$C$2</c15:sqref>
                        </c15:fullRef>
                        <c15:formulaRef>
                          <c15:sqref>DATASET!$C$2</c15:sqref>
                        </c15:formulaRef>
                      </c:ext>
                    </c:extLst>
                    <c:strCache>
                      <c:ptCount val="1"/>
                      <c:pt idx="0">
                        <c:v>India</c:v>
                      </c:pt>
                    </c:strCache>
                  </c:strRef>
                </c:cat>
                <c:val>
                  <c:numRef>
                    <c:extLst>
                      <c:ext xmlns:c15="http://schemas.microsoft.com/office/drawing/2012/chart" uri="{02D57815-91ED-43cb-92C2-25804820EDAC}">
                        <c15:fullRef>
                          <c15:sqref>DATASET!$AF$2:$AF$109</c15:sqref>
                        </c15:fullRef>
                        <c15:formulaRef>
                          <c15:sqref>DATASET!$AF$2</c15:sqref>
                        </c15:formulaRef>
                      </c:ext>
                    </c:extLst>
                    <c:numCache>
                      <c:formatCode>General</c:formatCode>
                      <c:ptCount val="1"/>
                      <c:pt idx="0">
                        <c:v>437570349</c:v>
                      </c:pt>
                    </c:numCache>
                  </c:numRef>
                </c:val>
                <c:extLst xmlns:c15="http://schemas.microsoft.com/office/drawing/2012/chart">
                  <c:ext xmlns:c16="http://schemas.microsoft.com/office/drawing/2014/chart" uri="{C3380CC4-5D6E-409C-BE32-E72D297353CC}">
                    <c16:uniqueId val="{0000001B-5D6A-4FA2-BEEE-20EEC64614A4}"/>
                  </c:ext>
                </c:extLst>
              </c15:ser>
            </c15:filteredBarSeries>
          </c:ext>
        </c:extLst>
      </c:barChart>
      <c:catAx>
        <c:axId val="38360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87823"/>
        <c:crosses val="autoZero"/>
        <c:auto val="1"/>
        <c:lblAlgn val="ctr"/>
        <c:lblOffset val="100"/>
        <c:noMultiLvlLbl val="0"/>
      </c:catAx>
      <c:valAx>
        <c:axId val="38358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01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16"/>
          <c:tx>
            <c:strRef>
              <c:f>DATASET!$U$1</c:f>
              <c:strCache>
                <c:ptCount val="1"/>
                <c:pt idx="0">
                  <c:v>Cultivator Population </c:v>
                </c:pt>
              </c:strCache>
            </c:strRef>
          </c:tx>
          <c:spPr>
            <a:ln w="28575" cap="rnd">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80000"/>
                    <a:lumOff val="20000"/>
                  </a:schemeClr>
                </a:solidFill>
                <a:prstDash val="sysDot"/>
              </a:ln>
              <a:effectLst/>
            </c:spPr>
            <c:trendlineType val="linear"/>
            <c:dispRSqr val="0"/>
            <c:dispEq val="0"/>
          </c:trendline>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DATASET!$U$2:$U$109</c15:sqref>
                  </c15:fullRef>
                </c:ext>
              </c:extLst>
              <c:f>DATASET!$U$2:$U$4</c:f>
              <c:numCache>
                <c:formatCode>General</c:formatCode>
                <c:ptCount val="3"/>
                <c:pt idx="0">
                  <c:v>95841357</c:v>
                </c:pt>
                <c:pt idx="1">
                  <c:v>92737696</c:v>
                </c:pt>
                <c:pt idx="2">
                  <c:v>3103661</c:v>
                </c:pt>
              </c:numCache>
            </c:numRef>
          </c:val>
          <c:smooth val="0"/>
          <c:extLst>
            <c:ext xmlns:c16="http://schemas.microsoft.com/office/drawing/2014/chart" uri="{C3380CC4-5D6E-409C-BE32-E72D297353CC}">
              <c16:uniqueId val="{00000001-DD09-4670-900F-CBA5199C66AE}"/>
            </c:ext>
          </c:extLst>
        </c:ser>
        <c:dLbls>
          <c:dLblPos val="t"/>
          <c:showLegendKey val="0"/>
          <c:showVal val="1"/>
          <c:showCatName val="0"/>
          <c:showSerName val="0"/>
          <c:showPercent val="0"/>
          <c:showBubbleSize val="0"/>
        </c:dLbls>
        <c:smooth val="0"/>
        <c:axId val="108498223"/>
        <c:axId val="108486991"/>
        <c:extLst>
          <c:ext xmlns:c15="http://schemas.microsoft.com/office/drawing/2012/chart" uri="{02D57815-91ED-43cb-92C2-25804820EDAC}">
            <c15:filteredLineSeries>
              <c15:ser>
                <c:idx val="0"/>
                <c:order val="0"/>
                <c:tx>
                  <c:strRef>
                    <c:extLst>
                      <c:ext uri="{02D57815-91ED-43cb-92C2-25804820EDAC}">
                        <c15:formulaRef>
                          <c15:sqref>DATASET!$E$1</c15:sqref>
                        </c15:formulaRef>
                      </c:ext>
                    </c:extLst>
                    <c:strCache>
                      <c:ptCount val="1"/>
                      <c:pt idx="0">
                        <c:v>No of Households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uri="{02D57815-91ED-43cb-92C2-25804820EDAC}">
                        <c15:fullRef>
                          <c15:sqref>DATASET!$E$2:$E$109</c15:sqref>
                        </c15:fullRef>
                        <c15:formulaRef>
                          <c15:sqref>DATASET!$E$2:$E$4</c15:sqref>
                        </c15:formulaRef>
                      </c:ext>
                    </c:extLst>
                    <c:numCache>
                      <c:formatCode>General</c:formatCode>
                      <c:ptCount val="3"/>
                      <c:pt idx="0">
                        <c:v>249454252</c:v>
                      </c:pt>
                      <c:pt idx="1">
                        <c:v>168565486</c:v>
                      </c:pt>
                      <c:pt idx="2">
                        <c:v>80888766</c:v>
                      </c:pt>
                    </c:numCache>
                  </c:numRef>
                </c:val>
                <c:smooth val="0"/>
                <c:extLst>
                  <c:ext xmlns:c16="http://schemas.microsoft.com/office/drawing/2014/chart" uri="{C3380CC4-5D6E-409C-BE32-E72D297353CC}">
                    <c16:uniqueId val="{00000002-DD09-4670-900F-CBA5199C66A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DATASET!$F$1</c15:sqref>
                        </c15:formulaRef>
                      </c:ext>
                    </c:extLst>
                    <c:strCache>
                      <c:ptCount val="1"/>
                      <c:pt idx="0">
                        <c:v>Total Population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DATASET!$F$2:$F$109</c15:sqref>
                        </c15:fullRef>
                        <c15:formulaRef>
                          <c15:sqref>DATASET!$F$2:$F$4</c15:sqref>
                        </c15:formulaRef>
                      </c:ext>
                    </c:extLst>
                    <c:numCache>
                      <c:formatCode>General</c:formatCode>
                      <c:ptCount val="3"/>
                      <c:pt idx="0">
                        <c:v>1210569573</c:v>
                      </c:pt>
                      <c:pt idx="1">
                        <c:v>833463448</c:v>
                      </c:pt>
                      <c:pt idx="2">
                        <c:v>377106125</c:v>
                      </c:pt>
                    </c:numCache>
                  </c:numRef>
                </c:val>
                <c:smooth val="0"/>
                <c:extLst xmlns:c15="http://schemas.microsoft.com/office/drawing/2012/chart">
                  <c:ext xmlns:c16="http://schemas.microsoft.com/office/drawing/2014/chart" uri="{C3380CC4-5D6E-409C-BE32-E72D297353CC}">
                    <c16:uniqueId val="{00000003-DD09-4670-900F-CBA5199C66A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DATASET!$G$1</c15:sqref>
                        </c15:formulaRef>
                      </c:ext>
                    </c:extLst>
                    <c:strCache>
                      <c:ptCount val="1"/>
                      <c:pt idx="0">
                        <c:v>Total Population Male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DATASET!$G$2:$G$109</c15:sqref>
                        </c15:fullRef>
                        <c15:formulaRef>
                          <c15:sqref>DATASET!$G$2:$G$4</c15:sqref>
                        </c15:formulaRef>
                      </c:ext>
                    </c:extLst>
                    <c:numCache>
                      <c:formatCode>General</c:formatCode>
                      <c:ptCount val="3"/>
                      <c:pt idx="0">
                        <c:v>623121843</c:v>
                      </c:pt>
                      <c:pt idx="1">
                        <c:v>427632643</c:v>
                      </c:pt>
                      <c:pt idx="2">
                        <c:v>195489200</c:v>
                      </c:pt>
                    </c:numCache>
                  </c:numRef>
                </c:val>
                <c:smooth val="0"/>
                <c:extLst xmlns:c15="http://schemas.microsoft.com/office/drawing/2012/chart">
                  <c:ext xmlns:c16="http://schemas.microsoft.com/office/drawing/2014/chart" uri="{C3380CC4-5D6E-409C-BE32-E72D297353CC}">
                    <c16:uniqueId val="{00000004-DD09-4670-900F-CBA5199C66A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DATASET!$H$1</c15:sqref>
                        </c15:formulaRef>
                      </c:ext>
                    </c:extLst>
                    <c:strCache>
                      <c:ptCount val="1"/>
                      <c:pt idx="0">
                        <c:v>Total Population Female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DATASET!$H$2:$H$109</c15:sqref>
                        </c15:fullRef>
                        <c15:formulaRef>
                          <c15:sqref>DATASET!$H$2:$H$4</c15:sqref>
                        </c15:formulaRef>
                      </c:ext>
                    </c:extLst>
                    <c:numCache>
                      <c:formatCode>General</c:formatCode>
                      <c:ptCount val="3"/>
                      <c:pt idx="0">
                        <c:v>587447730</c:v>
                      </c:pt>
                      <c:pt idx="1">
                        <c:v>405830805</c:v>
                      </c:pt>
                      <c:pt idx="2">
                        <c:v>181616925</c:v>
                      </c:pt>
                    </c:numCache>
                  </c:numRef>
                </c:val>
                <c:smooth val="0"/>
                <c:extLst xmlns:c15="http://schemas.microsoft.com/office/drawing/2012/chart">
                  <c:ext xmlns:c16="http://schemas.microsoft.com/office/drawing/2014/chart" uri="{C3380CC4-5D6E-409C-BE32-E72D297353CC}">
                    <c16:uniqueId val="{00000005-DD09-4670-900F-CBA5199C66A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DATASET!$I$1</c15:sqref>
                        </c15:formulaRef>
                      </c:ext>
                    </c:extLst>
                    <c:strCache>
                      <c:ptCount val="1"/>
                      <c:pt idx="0">
                        <c:v>Literates Population </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DATASET!$I$2:$I$109</c15:sqref>
                        </c15:fullRef>
                        <c15:formulaRef>
                          <c15:sqref>DATASET!$I$2:$I$4</c15:sqref>
                        </c15:formulaRef>
                      </c:ext>
                    </c:extLst>
                    <c:numCache>
                      <c:formatCode>General</c:formatCode>
                      <c:ptCount val="3"/>
                      <c:pt idx="0">
                        <c:v>763498517</c:v>
                      </c:pt>
                      <c:pt idx="1">
                        <c:v>482653540</c:v>
                      </c:pt>
                      <c:pt idx="2">
                        <c:v>280844977</c:v>
                      </c:pt>
                    </c:numCache>
                  </c:numRef>
                </c:val>
                <c:smooth val="0"/>
                <c:extLst xmlns:c15="http://schemas.microsoft.com/office/drawing/2012/chart">
                  <c:ext xmlns:c16="http://schemas.microsoft.com/office/drawing/2014/chart" uri="{C3380CC4-5D6E-409C-BE32-E72D297353CC}">
                    <c16:uniqueId val="{00000006-DD09-4670-900F-CBA5199C66A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DATASET!$J$2:$J$109</c15:sqref>
                        </c15:fullRef>
                        <c15:formulaRef>
                          <c15:sqref>DATASET!$J$2:$J$4</c15:sqref>
                        </c15:formulaRef>
                      </c:ext>
                    </c:extLst>
                    <c:numCache>
                      <c:formatCode>General</c:formatCode>
                      <c:ptCount val="3"/>
                      <c:pt idx="0">
                        <c:v>434683779</c:v>
                      </c:pt>
                      <c:pt idx="1">
                        <c:v>281281531</c:v>
                      </c:pt>
                      <c:pt idx="2">
                        <c:v>153402248</c:v>
                      </c:pt>
                    </c:numCache>
                  </c:numRef>
                </c:val>
                <c:smooth val="0"/>
                <c:extLst xmlns:c15="http://schemas.microsoft.com/office/drawing/2012/chart">
                  <c:ext xmlns:c16="http://schemas.microsoft.com/office/drawing/2014/chart" uri="{C3380CC4-5D6E-409C-BE32-E72D297353CC}">
                    <c16:uniqueId val="{00000007-DD09-4670-900F-CBA5199C66A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DATASET!$K$2:$K$109</c15:sqref>
                        </c15:fullRef>
                        <c15:formulaRef>
                          <c15:sqref>DATASET!$K$2:$K$4</c15:sqref>
                        </c15:formulaRef>
                      </c:ext>
                    </c:extLst>
                    <c:numCache>
                      <c:formatCode>General</c:formatCode>
                      <c:ptCount val="3"/>
                      <c:pt idx="0">
                        <c:v>328814738</c:v>
                      </c:pt>
                      <c:pt idx="1">
                        <c:v>201372009</c:v>
                      </c:pt>
                      <c:pt idx="2">
                        <c:v>127442729</c:v>
                      </c:pt>
                    </c:numCache>
                  </c:numRef>
                </c:val>
                <c:smooth val="0"/>
                <c:extLst xmlns:c15="http://schemas.microsoft.com/office/drawing/2012/chart">
                  <c:ext xmlns:c16="http://schemas.microsoft.com/office/drawing/2014/chart" uri="{C3380CC4-5D6E-409C-BE32-E72D297353CC}">
                    <c16:uniqueId val="{00000008-DD09-4670-900F-CBA5199C66AE}"/>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DATASET!$L$1</c15:sqref>
                        </c15:formulaRef>
                      </c:ext>
                    </c:extLst>
                    <c:strCache>
                      <c:ptCount val="1"/>
                      <c:pt idx="0">
                        <c:v>Illiterate Population</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DATASET!$L$2:$L$109</c15:sqref>
                        </c15:fullRef>
                        <c15:formulaRef>
                          <c15:sqref>DATASET!$L$2:$L$4</c15:sqref>
                        </c15:formulaRef>
                      </c:ext>
                    </c:extLst>
                    <c:numCache>
                      <c:formatCode>General</c:formatCode>
                      <c:ptCount val="3"/>
                      <c:pt idx="0">
                        <c:v>447071056</c:v>
                      </c:pt>
                      <c:pt idx="1">
                        <c:v>350809908</c:v>
                      </c:pt>
                      <c:pt idx="2">
                        <c:v>96261148</c:v>
                      </c:pt>
                    </c:numCache>
                  </c:numRef>
                </c:val>
                <c:smooth val="0"/>
                <c:extLst xmlns:c15="http://schemas.microsoft.com/office/drawing/2012/chart">
                  <c:ext xmlns:c16="http://schemas.microsoft.com/office/drawing/2014/chart" uri="{C3380CC4-5D6E-409C-BE32-E72D297353CC}">
                    <c16:uniqueId val="{00000009-DD09-4670-900F-CBA5199C66AE}"/>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DATASET!$M$2:$M$109</c15:sqref>
                        </c15:fullRef>
                        <c15:formulaRef>
                          <c15:sqref>DATASET!$M$2:$M$4</c15:sqref>
                        </c15:formulaRef>
                      </c:ext>
                    </c:extLst>
                    <c:numCache>
                      <c:formatCode>General</c:formatCode>
                      <c:ptCount val="3"/>
                      <c:pt idx="0">
                        <c:v>188438064</c:v>
                      </c:pt>
                      <c:pt idx="1">
                        <c:v>146351112</c:v>
                      </c:pt>
                      <c:pt idx="2">
                        <c:v>42086952</c:v>
                      </c:pt>
                    </c:numCache>
                  </c:numRef>
                </c:val>
                <c:smooth val="0"/>
                <c:extLst xmlns:c15="http://schemas.microsoft.com/office/drawing/2012/chart">
                  <c:ext xmlns:c16="http://schemas.microsoft.com/office/drawing/2014/chart" uri="{C3380CC4-5D6E-409C-BE32-E72D297353CC}">
                    <c16:uniqueId val="{0000000A-DD09-4670-900F-CBA5199C66AE}"/>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ln w="28575" cap="rnd">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DATASET!$N$2:$N$109</c15:sqref>
                        </c15:fullRef>
                        <c15:formulaRef>
                          <c15:sqref>DATASET!$N$2:$N$4</c15:sqref>
                        </c15:formulaRef>
                      </c:ext>
                    </c:extLst>
                    <c:numCache>
                      <c:formatCode>General</c:formatCode>
                      <c:ptCount val="3"/>
                      <c:pt idx="0">
                        <c:v>258632992</c:v>
                      </c:pt>
                      <c:pt idx="1">
                        <c:v>204458796</c:v>
                      </c:pt>
                      <c:pt idx="2">
                        <c:v>54174196</c:v>
                      </c:pt>
                    </c:numCache>
                  </c:numRef>
                </c:val>
                <c:smooth val="0"/>
                <c:extLst xmlns:c15="http://schemas.microsoft.com/office/drawing/2012/chart">
                  <c:ext xmlns:c16="http://schemas.microsoft.com/office/drawing/2014/chart" uri="{C3380CC4-5D6E-409C-BE32-E72D297353CC}">
                    <c16:uniqueId val="{0000000B-DD09-4670-900F-CBA5199C66AE}"/>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ln w="28575" cap="rnd">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DATASET!$O$2:$O$109</c15:sqref>
                        </c15:fullRef>
                        <c15:formulaRef>
                          <c15:sqref>DATASET!$O$2:$O$4</c15:sqref>
                        </c15:formulaRef>
                      </c:ext>
                    </c:extLst>
                    <c:numCache>
                      <c:formatCode>General</c:formatCode>
                      <c:ptCount val="3"/>
                      <c:pt idx="0">
                        <c:v>481743311</c:v>
                      </c:pt>
                      <c:pt idx="1">
                        <c:v>348597535</c:v>
                      </c:pt>
                      <c:pt idx="2">
                        <c:v>133145776</c:v>
                      </c:pt>
                    </c:numCache>
                  </c:numRef>
                </c:val>
                <c:smooth val="0"/>
                <c:extLst xmlns:c15="http://schemas.microsoft.com/office/drawing/2012/chart">
                  <c:ext xmlns:c16="http://schemas.microsoft.com/office/drawing/2014/chart" uri="{C3380CC4-5D6E-409C-BE32-E72D297353CC}">
                    <c16:uniqueId val="{0000000C-DD09-4670-900F-CBA5199C66AE}"/>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ln w="28575" cap="rnd">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DATASET!$P$2:$P$109</c15:sqref>
                        </c15:fullRef>
                        <c15:formulaRef>
                          <c15:sqref>DATASET!$P$2:$P$4</c15:sqref>
                        </c15:formulaRef>
                      </c:ext>
                    </c:extLst>
                    <c:numCache>
                      <c:formatCode>General</c:formatCode>
                      <c:ptCount val="3"/>
                      <c:pt idx="0">
                        <c:v>331865930</c:v>
                      </c:pt>
                      <c:pt idx="1">
                        <c:v>226763068</c:v>
                      </c:pt>
                      <c:pt idx="2">
                        <c:v>105102862</c:v>
                      </c:pt>
                    </c:numCache>
                  </c:numRef>
                </c:val>
                <c:smooth val="0"/>
                <c:extLst xmlns:c15="http://schemas.microsoft.com/office/drawing/2012/chart">
                  <c:ext xmlns:c16="http://schemas.microsoft.com/office/drawing/2014/chart" uri="{C3380CC4-5D6E-409C-BE32-E72D297353CC}">
                    <c16:uniqueId val="{0000000D-DD09-4670-900F-CBA5199C66AE}"/>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ln w="28575" cap="rnd">
                    <a:solidFill>
                      <a:schemeClr val="accent1">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DATASET!$Q$2:$Q$109</c15:sqref>
                        </c15:fullRef>
                        <c15:formulaRef>
                          <c15:sqref>DATASET!$Q$2:$Q$4</c15:sqref>
                        </c15:formulaRef>
                      </c:ext>
                    </c:extLst>
                    <c:numCache>
                      <c:formatCode>General</c:formatCode>
                      <c:ptCount val="3"/>
                      <c:pt idx="0">
                        <c:v>149877381</c:v>
                      </c:pt>
                      <c:pt idx="1">
                        <c:v>121834467</c:v>
                      </c:pt>
                      <c:pt idx="2">
                        <c:v>28042914</c:v>
                      </c:pt>
                    </c:numCache>
                  </c:numRef>
                </c:val>
                <c:smooth val="0"/>
                <c:extLst xmlns:c15="http://schemas.microsoft.com/office/drawing/2012/chart">
                  <c:ext xmlns:c16="http://schemas.microsoft.com/office/drawing/2014/chart" uri="{C3380CC4-5D6E-409C-BE32-E72D297353CC}">
                    <c16:uniqueId val="{0000000E-DD09-4670-900F-CBA5199C66AE}"/>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ln w="28575" cap="rnd">
                    <a:solidFill>
                      <a:schemeClr val="accent2">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DATASET!$R$2:$R$109</c15:sqref>
                        </c15:fullRef>
                        <c15:formulaRef>
                          <c15:sqref>DATASET!$R$2:$R$4</c15:sqref>
                        </c15:formulaRef>
                      </c:ext>
                    </c:extLst>
                    <c:numCache>
                      <c:formatCode>General</c:formatCode>
                      <c:ptCount val="3"/>
                      <c:pt idx="0">
                        <c:v>362446420</c:v>
                      </c:pt>
                      <c:pt idx="1">
                        <c:v>245749270</c:v>
                      </c:pt>
                      <c:pt idx="2">
                        <c:v>116697150</c:v>
                      </c:pt>
                    </c:numCache>
                  </c:numRef>
                </c:val>
                <c:smooth val="0"/>
                <c:extLst xmlns:c15="http://schemas.microsoft.com/office/drawing/2012/chart">
                  <c:ext xmlns:c16="http://schemas.microsoft.com/office/drawing/2014/chart" uri="{C3380CC4-5D6E-409C-BE32-E72D297353CC}">
                    <c16:uniqueId val="{0000000F-DD09-4670-900F-CBA5199C66AE}"/>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ln w="28575" cap="rnd">
                    <a:solidFill>
                      <a:schemeClr val="accent3">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DATASET!$S$2:$S$109</c15:sqref>
                        </c15:fullRef>
                        <c15:formulaRef>
                          <c15:sqref>DATASET!$S$2:$S$4</c15:sqref>
                        </c15:formulaRef>
                      </c:ext>
                    </c:extLst>
                    <c:numCache>
                      <c:formatCode>General</c:formatCode>
                      <c:ptCount val="3"/>
                      <c:pt idx="0">
                        <c:v>273149359</c:v>
                      </c:pt>
                      <c:pt idx="1">
                        <c:v>178034713</c:v>
                      </c:pt>
                      <c:pt idx="2">
                        <c:v>95114646</c:v>
                      </c:pt>
                    </c:numCache>
                  </c:numRef>
                </c:val>
                <c:smooth val="0"/>
                <c:extLst xmlns:c15="http://schemas.microsoft.com/office/drawing/2012/chart">
                  <c:ext xmlns:c16="http://schemas.microsoft.com/office/drawing/2014/chart" uri="{C3380CC4-5D6E-409C-BE32-E72D297353CC}">
                    <c16:uniqueId val="{00000010-DD09-4670-900F-CBA5199C66AE}"/>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ln w="28575" cap="rnd">
                    <a:solidFill>
                      <a:schemeClr val="accent4">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DATASET!$T$2:$T$109</c15:sqref>
                        </c15:fullRef>
                        <c15:formulaRef>
                          <c15:sqref>DATASET!$T$2:$T$4</c15:sqref>
                        </c15:formulaRef>
                      </c:ext>
                    </c:extLst>
                    <c:numCache>
                      <c:formatCode>General</c:formatCode>
                      <c:ptCount val="3"/>
                      <c:pt idx="0">
                        <c:v>89297061</c:v>
                      </c:pt>
                      <c:pt idx="1">
                        <c:v>67714557</c:v>
                      </c:pt>
                      <c:pt idx="2">
                        <c:v>21582504</c:v>
                      </c:pt>
                    </c:numCache>
                  </c:numRef>
                </c:val>
                <c:smooth val="0"/>
                <c:extLst xmlns:c15="http://schemas.microsoft.com/office/drawing/2012/chart">
                  <c:ext xmlns:c16="http://schemas.microsoft.com/office/drawing/2014/chart" uri="{C3380CC4-5D6E-409C-BE32-E72D297353CC}">
                    <c16:uniqueId val="{00000011-DD09-4670-900F-CBA5199C66AE}"/>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ln w="28575" cap="rnd">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DATASET!$V$2:$V$109</c15:sqref>
                        </c15:fullRef>
                        <c15:formulaRef>
                          <c15:sqref>DATASET!$V$2:$V$4</c15:sqref>
                        </c15:formulaRef>
                      </c:ext>
                    </c:extLst>
                    <c:numCache>
                      <c:formatCode>General</c:formatCode>
                      <c:ptCount val="3"/>
                      <c:pt idx="0">
                        <c:v>73018105</c:v>
                      </c:pt>
                      <c:pt idx="1">
                        <c:v>70469851</c:v>
                      </c:pt>
                      <c:pt idx="2">
                        <c:v>2548254</c:v>
                      </c:pt>
                    </c:numCache>
                  </c:numRef>
                </c:val>
                <c:smooth val="0"/>
                <c:extLst xmlns:c15="http://schemas.microsoft.com/office/drawing/2012/chart">
                  <c:ext xmlns:c16="http://schemas.microsoft.com/office/drawing/2014/chart" uri="{C3380CC4-5D6E-409C-BE32-E72D297353CC}">
                    <c16:uniqueId val="{00000012-DD09-4670-900F-CBA5199C66AE}"/>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ln w="28575" cap="rnd">
                    <a:solidFill>
                      <a:schemeClr val="accent1">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DATASET!$W$2:$W$109</c15:sqref>
                        </c15:fullRef>
                        <c15:formulaRef>
                          <c15:sqref>DATASET!$W$2:$W$4</c15:sqref>
                        </c15:formulaRef>
                      </c:ext>
                    </c:extLst>
                    <c:numCache>
                      <c:formatCode>General</c:formatCode>
                      <c:ptCount val="3"/>
                      <c:pt idx="0">
                        <c:v>22823252</c:v>
                      </c:pt>
                      <c:pt idx="1">
                        <c:v>22267845</c:v>
                      </c:pt>
                      <c:pt idx="2">
                        <c:v>555407</c:v>
                      </c:pt>
                    </c:numCache>
                  </c:numRef>
                </c:val>
                <c:smooth val="0"/>
                <c:extLst xmlns:c15="http://schemas.microsoft.com/office/drawing/2012/chart">
                  <c:ext xmlns:c16="http://schemas.microsoft.com/office/drawing/2014/chart" uri="{C3380CC4-5D6E-409C-BE32-E72D297353CC}">
                    <c16:uniqueId val="{00000013-DD09-4670-900F-CBA5199C66AE}"/>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DATASET!$X$1</c15:sqref>
                        </c15:formulaRef>
                      </c:ext>
                    </c:extLst>
                    <c:strCache>
                      <c:ptCount val="1"/>
                      <c:pt idx="0">
                        <c:v> Agricultural Labourers Population </c:v>
                      </c:pt>
                    </c:strCache>
                  </c:strRef>
                </c:tx>
                <c:spPr>
                  <a:ln w="28575" cap="rnd">
                    <a:solidFill>
                      <a:schemeClr val="accent2">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DATASET!$X$2:$X$109</c15:sqref>
                        </c15:fullRef>
                        <c15:formulaRef>
                          <c15:sqref>DATASET!$X$2:$X$4</c15:sqref>
                        </c15:formulaRef>
                      </c:ext>
                    </c:extLst>
                    <c:numCache>
                      <c:formatCode>General</c:formatCode>
                      <c:ptCount val="3"/>
                      <c:pt idx="0">
                        <c:v>86166871</c:v>
                      </c:pt>
                      <c:pt idx="1">
                        <c:v>80958300</c:v>
                      </c:pt>
                      <c:pt idx="2">
                        <c:v>5208571</c:v>
                      </c:pt>
                    </c:numCache>
                  </c:numRef>
                </c:val>
                <c:smooth val="0"/>
                <c:extLst xmlns:c15="http://schemas.microsoft.com/office/drawing/2012/chart">
                  <c:ext xmlns:c16="http://schemas.microsoft.com/office/drawing/2014/chart" uri="{C3380CC4-5D6E-409C-BE32-E72D297353CC}">
                    <c16:uniqueId val="{00000014-DD09-4670-900F-CBA5199C66AE}"/>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DATASET!$Y$1</c15:sqref>
                        </c15:formulaRef>
                      </c:ext>
                    </c:extLst>
                    <c:strCache>
                      <c:ptCount val="1"/>
                      <c:pt idx="0">
                        <c:v>Agricultural Labourers Population Male</c:v>
                      </c:pt>
                    </c:strCache>
                  </c:strRef>
                </c:tx>
                <c:spPr>
                  <a:ln w="28575" cap="rnd">
                    <a:solidFill>
                      <a:schemeClr val="accent3">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DATASET!$Y$2:$Y$109</c15:sqref>
                        </c15:fullRef>
                        <c15:formulaRef>
                          <c15:sqref>DATASET!$Y$2:$Y$4</c15:sqref>
                        </c15:formulaRef>
                      </c:ext>
                    </c:extLst>
                    <c:numCache>
                      <c:formatCode>General</c:formatCode>
                      <c:ptCount val="3"/>
                      <c:pt idx="0">
                        <c:v>55254927</c:v>
                      </c:pt>
                      <c:pt idx="1">
                        <c:v>51639066</c:v>
                      </c:pt>
                      <c:pt idx="2">
                        <c:v>3615861</c:v>
                      </c:pt>
                    </c:numCache>
                  </c:numRef>
                </c:val>
                <c:smooth val="0"/>
                <c:extLst xmlns:c15="http://schemas.microsoft.com/office/drawing/2012/chart">
                  <c:ext xmlns:c16="http://schemas.microsoft.com/office/drawing/2014/chart" uri="{C3380CC4-5D6E-409C-BE32-E72D297353CC}">
                    <c16:uniqueId val="{00000015-DD09-4670-900F-CBA5199C66AE}"/>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DATASET!$Z$1</c15:sqref>
                        </c15:formulaRef>
                      </c:ext>
                    </c:extLst>
                    <c:strCache>
                      <c:ptCount val="1"/>
                      <c:pt idx="0">
                        <c:v> Agricultural Labourers Population Female</c:v>
                      </c:pt>
                    </c:strCache>
                  </c:strRef>
                </c:tx>
                <c:spPr>
                  <a:ln w="28575" cap="rnd">
                    <a:solidFill>
                      <a:schemeClr val="accent4">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DATASET!$Z$2:$Z$109</c15:sqref>
                        </c15:fullRef>
                        <c15:formulaRef>
                          <c15:sqref>DATASET!$Z$2:$Z$4</c15:sqref>
                        </c15:formulaRef>
                      </c:ext>
                    </c:extLst>
                    <c:numCache>
                      <c:formatCode>General</c:formatCode>
                      <c:ptCount val="3"/>
                      <c:pt idx="0">
                        <c:v>30911944</c:v>
                      </c:pt>
                      <c:pt idx="1">
                        <c:v>29319234</c:v>
                      </c:pt>
                      <c:pt idx="2">
                        <c:v>1592710</c:v>
                      </c:pt>
                    </c:numCache>
                  </c:numRef>
                </c:val>
                <c:smooth val="0"/>
                <c:extLst xmlns:c15="http://schemas.microsoft.com/office/drawing/2012/chart">
                  <c:ext xmlns:c16="http://schemas.microsoft.com/office/drawing/2014/chart" uri="{C3380CC4-5D6E-409C-BE32-E72D297353CC}">
                    <c16:uniqueId val="{00000016-DD09-4670-900F-CBA5199C66AE}"/>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ln w="28575" cap="rnd">
                    <a:solidFill>
                      <a:schemeClr val="accent5">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DATASET!$AA$2:$AA$109</c15:sqref>
                        </c15:fullRef>
                        <c15:formulaRef>
                          <c15:sqref>DATASET!$AA$2:$AA$4</c15:sqref>
                        </c15:formulaRef>
                      </c:ext>
                    </c:extLst>
                    <c:numCache>
                      <c:formatCode>General</c:formatCode>
                      <c:ptCount val="3"/>
                      <c:pt idx="0">
                        <c:v>12331464</c:v>
                      </c:pt>
                      <c:pt idx="1">
                        <c:v>7244556</c:v>
                      </c:pt>
                      <c:pt idx="2">
                        <c:v>5086908</c:v>
                      </c:pt>
                    </c:numCache>
                  </c:numRef>
                </c:val>
                <c:smooth val="0"/>
                <c:extLst xmlns:c15="http://schemas.microsoft.com/office/drawing/2012/chart">
                  <c:ext xmlns:c16="http://schemas.microsoft.com/office/drawing/2014/chart" uri="{C3380CC4-5D6E-409C-BE32-E72D297353CC}">
                    <c16:uniqueId val="{00000017-DD09-4670-900F-CBA5199C66AE}"/>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ln w="28575" cap="rnd">
                    <a:solidFill>
                      <a:schemeClr val="accent6">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DATASET!$AB$2:$AB$109</c15:sqref>
                        </c15:fullRef>
                        <c15:formulaRef>
                          <c15:sqref>DATASET!$AB$2:$AB$4</c15:sqref>
                        </c15:formulaRef>
                      </c:ext>
                    </c:extLst>
                    <c:numCache>
                      <c:formatCode>General</c:formatCode>
                      <c:ptCount val="3"/>
                      <c:pt idx="0">
                        <c:v>7540121</c:v>
                      </c:pt>
                      <c:pt idx="1">
                        <c:v>4170353</c:v>
                      </c:pt>
                      <c:pt idx="2">
                        <c:v>3369768</c:v>
                      </c:pt>
                    </c:numCache>
                  </c:numRef>
                </c:val>
                <c:smooth val="0"/>
                <c:extLst xmlns:c15="http://schemas.microsoft.com/office/drawing/2012/chart">
                  <c:ext xmlns:c16="http://schemas.microsoft.com/office/drawing/2014/chart" uri="{C3380CC4-5D6E-409C-BE32-E72D297353CC}">
                    <c16:uniqueId val="{00000018-DD09-4670-900F-CBA5199C66AE}"/>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ln w="28575" cap="rnd">
                    <a:solidFill>
                      <a:schemeClr val="accent1">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DATASET!$AC$2:$AC$109</c15:sqref>
                        </c15:fullRef>
                        <c15:formulaRef>
                          <c15:sqref>DATASET!$AC$2:$AC$4</c15:sqref>
                        </c15:formulaRef>
                      </c:ext>
                    </c:extLst>
                    <c:numCache>
                      <c:formatCode>General</c:formatCode>
                      <c:ptCount val="3"/>
                      <c:pt idx="0">
                        <c:v>4791343</c:v>
                      </c:pt>
                      <c:pt idx="1">
                        <c:v>3074203</c:v>
                      </c:pt>
                      <c:pt idx="2">
                        <c:v>1717140</c:v>
                      </c:pt>
                    </c:numCache>
                  </c:numRef>
                </c:val>
                <c:smooth val="0"/>
                <c:extLst xmlns:c15="http://schemas.microsoft.com/office/drawing/2012/chart">
                  <c:ext xmlns:c16="http://schemas.microsoft.com/office/drawing/2014/chart" uri="{C3380CC4-5D6E-409C-BE32-E72D297353CC}">
                    <c16:uniqueId val="{00000019-DD09-4670-900F-CBA5199C66AE}"/>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DATASET!$AD$1</c15:sqref>
                        </c15:formulaRef>
                      </c:ext>
                    </c:extLst>
                    <c:strCache>
                      <c:ptCount val="1"/>
                      <c:pt idx="0">
                        <c:v>Non Working Population</c:v>
                      </c:pt>
                    </c:strCache>
                  </c:strRef>
                </c:tx>
                <c:spPr>
                  <a:ln w="28575" cap="rnd">
                    <a:solidFill>
                      <a:schemeClr val="accent2">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DATASET!$AD$2:$AD$109</c15:sqref>
                        </c15:fullRef>
                        <c15:formulaRef>
                          <c15:sqref>DATASET!$AD$2:$AD$4</c15:sqref>
                        </c15:formulaRef>
                      </c:ext>
                    </c:extLst>
                    <c:numCache>
                      <c:formatCode>General</c:formatCode>
                      <c:ptCount val="3"/>
                      <c:pt idx="0">
                        <c:v>728826262</c:v>
                      </c:pt>
                      <c:pt idx="1">
                        <c:v>484865913</c:v>
                      </c:pt>
                      <c:pt idx="2">
                        <c:v>243960349</c:v>
                      </c:pt>
                    </c:numCache>
                  </c:numRef>
                </c:val>
                <c:smooth val="0"/>
                <c:extLst xmlns:c15="http://schemas.microsoft.com/office/drawing/2012/chart">
                  <c:ext xmlns:c16="http://schemas.microsoft.com/office/drawing/2014/chart" uri="{C3380CC4-5D6E-409C-BE32-E72D297353CC}">
                    <c16:uniqueId val="{0000001A-DD09-4670-900F-CBA5199C66AE}"/>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DATASET!$AE$1</c15:sqref>
                        </c15:formulaRef>
                      </c:ext>
                    </c:extLst>
                    <c:strCache>
                      <c:ptCount val="1"/>
                      <c:pt idx="0">
                        <c:v>Non Working Population Male</c:v>
                      </c:pt>
                    </c:strCache>
                  </c:strRef>
                </c:tx>
                <c:spPr>
                  <a:ln w="28575" cap="rnd">
                    <a:solidFill>
                      <a:schemeClr val="accent3">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DATASET!$AE$2:$AE$109</c15:sqref>
                        </c15:fullRef>
                        <c15:formulaRef>
                          <c15:sqref>DATASET!$AE$2:$AE$4</c15:sqref>
                        </c15:formulaRef>
                      </c:ext>
                    </c:extLst>
                    <c:numCache>
                      <c:formatCode>General</c:formatCode>
                      <c:ptCount val="3"/>
                      <c:pt idx="0">
                        <c:v>291255913</c:v>
                      </c:pt>
                      <c:pt idx="1">
                        <c:v>200869575</c:v>
                      </c:pt>
                      <c:pt idx="2">
                        <c:v>90386338</c:v>
                      </c:pt>
                    </c:numCache>
                  </c:numRef>
                </c:val>
                <c:smooth val="0"/>
                <c:extLst xmlns:c15="http://schemas.microsoft.com/office/drawing/2012/chart">
                  <c:ext xmlns:c16="http://schemas.microsoft.com/office/drawing/2014/chart" uri="{C3380CC4-5D6E-409C-BE32-E72D297353CC}">
                    <c16:uniqueId val="{0000001B-DD09-4670-900F-CBA5199C66AE}"/>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DATASET!$AF$1</c15:sqref>
                        </c15:formulaRef>
                      </c:ext>
                    </c:extLst>
                    <c:strCache>
                      <c:ptCount val="1"/>
                      <c:pt idx="0">
                        <c:v>Non Working Population Female</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DATASET!$AF$2:$AF$109</c15:sqref>
                        </c15:fullRef>
                        <c15:formulaRef>
                          <c15:sqref>DATASET!$AF$2:$AF$4</c15:sqref>
                        </c15:formulaRef>
                      </c:ext>
                    </c:extLst>
                    <c:numCache>
                      <c:formatCode>General</c:formatCode>
                      <c:ptCount val="3"/>
                      <c:pt idx="0">
                        <c:v>437570349</c:v>
                      </c:pt>
                      <c:pt idx="1">
                        <c:v>283996338</c:v>
                      </c:pt>
                      <c:pt idx="2">
                        <c:v>153574011</c:v>
                      </c:pt>
                    </c:numCache>
                  </c:numRef>
                </c:val>
                <c:smooth val="0"/>
                <c:extLst xmlns:c15="http://schemas.microsoft.com/office/drawing/2012/chart">
                  <c:ext xmlns:c16="http://schemas.microsoft.com/office/drawing/2014/chart" uri="{C3380CC4-5D6E-409C-BE32-E72D297353CC}">
                    <c16:uniqueId val="{0000001C-DD09-4670-900F-CBA5199C66AE}"/>
                  </c:ext>
                </c:extLst>
              </c15:ser>
            </c15:filteredLineSeries>
          </c:ext>
        </c:extLst>
      </c:lineChart>
      <c:catAx>
        <c:axId val="10849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6991"/>
        <c:crosses val="autoZero"/>
        <c:auto val="1"/>
        <c:lblAlgn val="ctr"/>
        <c:lblOffset val="100"/>
        <c:noMultiLvlLbl val="0"/>
      </c:catAx>
      <c:valAx>
        <c:axId val="1084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9"/>
          <c:order val="19"/>
          <c:tx>
            <c:strRef>
              <c:f>DATASET!$X$1</c:f>
              <c:strCache>
                <c:ptCount val="1"/>
                <c:pt idx="0">
                  <c:v> Agricultural Labourers Population </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DATASET!$X$2:$X$109</c15:sqref>
                  </c15:fullRef>
                </c:ext>
              </c:extLst>
              <c:f>DATASET!$X$2:$X$4</c:f>
              <c:numCache>
                <c:formatCode>General</c:formatCode>
                <c:ptCount val="3"/>
                <c:pt idx="0">
                  <c:v>86166871</c:v>
                </c:pt>
                <c:pt idx="1">
                  <c:v>80958300</c:v>
                </c:pt>
                <c:pt idx="2">
                  <c:v>5208571</c:v>
                </c:pt>
              </c:numCache>
            </c:numRef>
          </c:val>
          <c:extLst>
            <c:ext xmlns:c16="http://schemas.microsoft.com/office/drawing/2014/chart" uri="{C3380CC4-5D6E-409C-BE32-E72D297353CC}">
              <c16:uniqueId val="{00000000-1AE3-4DAD-B04B-1B5EFEEDC69C}"/>
            </c:ext>
          </c:extLst>
        </c:ser>
        <c:ser>
          <c:idx val="20"/>
          <c:order val="20"/>
          <c:tx>
            <c:strRef>
              <c:f>DATASET!$Y$1</c:f>
              <c:strCache>
                <c:ptCount val="1"/>
                <c:pt idx="0">
                  <c:v>Agricultural Labourers Population Male</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DATASET!$Y$2:$Y$109</c15:sqref>
                  </c15:fullRef>
                </c:ext>
              </c:extLst>
              <c:f>DATASET!$Y$2:$Y$4</c:f>
              <c:numCache>
                <c:formatCode>General</c:formatCode>
                <c:ptCount val="3"/>
                <c:pt idx="0">
                  <c:v>55254927</c:v>
                </c:pt>
                <c:pt idx="1">
                  <c:v>51639066</c:v>
                </c:pt>
                <c:pt idx="2">
                  <c:v>3615861</c:v>
                </c:pt>
              </c:numCache>
            </c:numRef>
          </c:val>
          <c:extLst>
            <c:ext xmlns:c16="http://schemas.microsoft.com/office/drawing/2014/chart" uri="{C3380CC4-5D6E-409C-BE32-E72D297353CC}">
              <c16:uniqueId val="{00000001-1AE3-4DAD-B04B-1B5EFEEDC69C}"/>
            </c:ext>
          </c:extLst>
        </c:ser>
        <c:ser>
          <c:idx val="21"/>
          <c:order val="21"/>
          <c:tx>
            <c:strRef>
              <c:f>DATASET!$Z$1</c:f>
              <c:strCache>
                <c:ptCount val="1"/>
                <c:pt idx="0">
                  <c:v> Agricultural Labourers Population Female</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DATASET!$Z$2:$Z$109</c15:sqref>
                  </c15:fullRef>
                </c:ext>
              </c:extLst>
              <c:f>DATASET!$Z$2:$Z$4</c:f>
              <c:numCache>
                <c:formatCode>General</c:formatCode>
                <c:ptCount val="3"/>
                <c:pt idx="0">
                  <c:v>30911944</c:v>
                </c:pt>
                <c:pt idx="1">
                  <c:v>29319234</c:v>
                </c:pt>
                <c:pt idx="2">
                  <c:v>1592710</c:v>
                </c:pt>
              </c:numCache>
            </c:numRef>
          </c:val>
          <c:extLst>
            <c:ext xmlns:c16="http://schemas.microsoft.com/office/drawing/2014/chart" uri="{C3380CC4-5D6E-409C-BE32-E72D297353CC}">
              <c16:uniqueId val="{00000002-1AE3-4DAD-B04B-1B5EFEEDC69C}"/>
            </c:ext>
          </c:extLst>
        </c:ser>
        <c:dLbls>
          <c:showLegendKey val="0"/>
          <c:showVal val="0"/>
          <c:showCatName val="0"/>
          <c:showSerName val="0"/>
          <c:showPercent val="0"/>
          <c:showBubbleSize val="0"/>
        </c:dLbls>
        <c:gapWidth val="219"/>
        <c:overlap val="-27"/>
        <c:axId val="98994143"/>
        <c:axId val="98985823"/>
        <c:extLst>
          <c:ext xmlns:c15="http://schemas.microsoft.com/office/drawing/2012/chart" uri="{02D57815-91ED-43cb-92C2-25804820EDAC}">
            <c15:filteredBarSeries>
              <c15:ser>
                <c:idx val="0"/>
                <c:order val="0"/>
                <c:tx>
                  <c:strRef>
                    <c:extLst>
                      <c:ext uri="{02D57815-91ED-43cb-92C2-25804820EDAC}">
                        <c15:formulaRef>
                          <c15:sqref>DATASET!$E$1</c15:sqref>
                        </c15:formulaRef>
                      </c:ext>
                    </c:extLst>
                    <c:strCache>
                      <c:ptCount val="1"/>
                      <c:pt idx="0">
                        <c:v>No of Households</c:v>
                      </c:pt>
                    </c:strCache>
                  </c:strRef>
                </c:tx>
                <c:spPr>
                  <a:solidFill>
                    <a:schemeClr val="accent1"/>
                  </a:solidFill>
                  <a:ln>
                    <a:noFill/>
                  </a:ln>
                  <a:effectLst/>
                </c:spPr>
                <c:invertIfNegative val="0"/>
                <c:cat>
                  <c:strRef>
                    <c:extLst>
                      <c:ex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uri="{02D57815-91ED-43cb-92C2-25804820EDAC}">
                        <c15:fullRef>
                          <c15:sqref>DATASET!$E$2:$E$109</c15:sqref>
                        </c15:fullRef>
                        <c15:formulaRef>
                          <c15:sqref>DATASET!$E$2:$E$4</c15:sqref>
                        </c15:formulaRef>
                      </c:ext>
                    </c:extLst>
                    <c:numCache>
                      <c:formatCode>General</c:formatCode>
                      <c:ptCount val="3"/>
                      <c:pt idx="0">
                        <c:v>249454252</c:v>
                      </c:pt>
                      <c:pt idx="1">
                        <c:v>168565486</c:v>
                      </c:pt>
                      <c:pt idx="2">
                        <c:v>80888766</c:v>
                      </c:pt>
                    </c:numCache>
                  </c:numRef>
                </c:val>
                <c:extLst>
                  <c:ext xmlns:c16="http://schemas.microsoft.com/office/drawing/2014/chart" uri="{C3380CC4-5D6E-409C-BE32-E72D297353CC}">
                    <c16:uniqueId val="{00000003-1AE3-4DAD-B04B-1B5EFEEDC69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DATASET!$F$1</c15:sqref>
                        </c15:formulaRef>
                      </c:ext>
                    </c:extLst>
                    <c:strCache>
                      <c:ptCount val="1"/>
                      <c:pt idx="0">
                        <c:v>Total Population </c:v>
                      </c:pt>
                    </c:strCache>
                  </c:strRef>
                </c:tx>
                <c:spPr>
                  <a:solidFill>
                    <a:schemeClr val="accent2"/>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DATASET!$F$2:$F$109</c15:sqref>
                        </c15:fullRef>
                        <c15:formulaRef>
                          <c15:sqref>DATASET!$F$2:$F$4</c15:sqref>
                        </c15:formulaRef>
                      </c:ext>
                    </c:extLst>
                    <c:numCache>
                      <c:formatCode>General</c:formatCode>
                      <c:ptCount val="3"/>
                      <c:pt idx="0">
                        <c:v>1210569573</c:v>
                      </c:pt>
                      <c:pt idx="1">
                        <c:v>833463448</c:v>
                      </c:pt>
                      <c:pt idx="2">
                        <c:v>377106125</c:v>
                      </c:pt>
                    </c:numCache>
                  </c:numRef>
                </c:val>
                <c:extLst xmlns:c15="http://schemas.microsoft.com/office/drawing/2012/chart">
                  <c:ext xmlns:c16="http://schemas.microsoft.com/office/drawing/2014/chart" uri="{C3380CC4-5D6E-409C-BE32-E72D297353CC}">
                    <c16:uniqueId val="{00000004-1AE3-4DAD-B04B-1B5EFEEDC69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DATASET!$G$1</c15:sqref>
                        </c15:formulaRef>
                      </c:ext>
                    </c:extLst>
                    <c:strCache>
                      <c:ptCount val="1"/>
                      <c:pt idx="0">
                        <c:v>Total Population Male</c:v>
                      </c:pt>
                    </c:strCache>
                  </c:strRef>
                </c:tx>
                <c:spPr>
                  <a:solidFill>
                    <a:schemeClr val="accent3"/>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DATASET!$G$2:$G$109</c15:sqref>
                        </c15:fullRef>
                        <c15:formulaRef>
                          <c15:sqref>DATASET!$G$2:$G$4</c15:sqref>
                        </c15:formulaRef>
                      </c:ext>
                    </c:extLst>
                    <c:numCache>
                      <c:formatCode>General</c:formatCode>
                      <c:ptCount val="3"/>
                      <c:pt idx="0">
                        <c:v>623121843</c:v>
                      </c:pt>
                      <c:pt idx="1">
                        <c:v>427632643</c:v>
                      </c:pt>
                      <c:pt idx="2">
                        <c:v>195489200</c:v>
                      </c:pt>
                    </c:numCache>
                  </c:numRef>
                </c:val>
                <c:extLst xmlns:c15="http://schemas.microsoft.com/office/drawing/2012/chart">
                  <c:ext xmlns:c16="http://schemas.microsoft.com/office/drawing/2014/chart" uri="{C3380CC4-5D6E-409C-BE32-E72D297353CC}">
                    <c16:uniqueId val="{00000005-1AE3-4DAD-B04B-1B5EFEEDC69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DATASET!$H$1</c15:sqref>
                        </c15:formulaRef>
                      </c:ext>
                    </c:extLst>
                    <c:strCache>
                      <c:ptCount val="1"/>
                      <c:pt idx="0">
                        <c:v>Total Population Female</c:v>
                      </c:pt>
                    </c:strCache>
                  </c:strRef>
                </c:tx>
                <c:spPr>
                  <a:solidFill>
                    <a:schemeClr val="accent4"/>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DATASET!$H$2:$H$109</c15:sqref>
                        </c15:fullRef>
                        <c15:formulaRef>
                          <c15:sqref>DATASET!$H$2:$H$4</c15:sqref>
                        </c15:formulaRef>
                      </c:ext>
                    </c:extLst>
                    <c:numCache>
                      <c:formatCode>General</c:formatCode>
                      <c:ptCount val="3"/>
                      <c:pt idx="0">
                        <c:v>587447730</c:v>
                      </c:pt>
                      <c:pt idx="1">
                        <c:v>405830805</c:v>
                      </c:pt>
                      <c:pt idx="2">
                        <c:v>181616925</c:v>
                      </c:pt>
                    </c:numCache>
                  </c:numRef>
                </c:val>
                <c:extLst xmlns:c15="http://schemas.microsoft.com/office/drawing/2012/chart">
                  <c:ext xmlns:c16="http://schemas.microsoft.com/office/drawing/2014/chart" uri="{C3380CC4-5D6E-409C-BE32-E72D297353CC}">
                    <c16:uniqueId val="{00000006-1AE3-4DAD-B04B-1B5EFEEDC69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DATASET!$I$1</c15:sqref>
                        </c15:formulaRef>
                      </c:ext>
                    </c:extLst>
                    <c:strCache>
                      <c:ptCount val="1"/>
                      <c:pt idx="0">
                        <c:v>Literates Population </c:v>
                      </c:pt>
                    </c:strCache>
                  </c:strRef>
                </c:tx>
                <c:spPr>
                  <a:solidFill>
                    <a:schemeClr val="accent5"/>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DATASET!$I$2:$I$109</c15:sqref>
                        </c15:fullRef>
                        <c15:formulaRef>
                          <c15:sqref>DATASET!$I$2:$I$4</c15:sqref>
                        </c15:formulaRef>
                      </c:ext>
                    </c:extLst>
                    <c:numCache>
                      <c:formatCode>General</c:formatCode>
                      <c:ptCount val="3"/>
                      <c:pt idx="0">
                        <c:v>763498517</c:v>
                      </c:pt>
                      <c:pt idx="1">
                        <c:v>482653540</c:v>
                      </c:pt>
                      <c:pt idx="2">
                        <c:v>280844977</c:v>
                      </c:pt>
                    </c:numCache>
                  </c:numRef>
                </c:val>
                <c:extLst xmlns:c15="http://schemas.microsoft.com/office/drawing/2012/chart">
                  <c:ext xmlns:c16="http://schemas.microsoft.com/office/drawing/2014/chart" uri="{C3380CC4-5D6E-409C-BE32-E72D297353CC}">
                    <c16:uniqueId val="{00000007-1AE3-4DAD-B04B-1B5EFEEDC69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solidFill>
                    <a:schemeClr val="accent6"/>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DATASET!$J$2:$J$109</c15:sqref>
                        </c15:fullRef>
                        <c15:formulaRef>
                          <c15:sqref>DATASET!$J$2:$J$4</c15:sqref>
                        </c15:formulaRef>
                      </c:ext>
                    </c:extLst>
                    <c:numCache>
                      <c:formatCode>General</c:formatCode>
                      <c:ptCount val="3"/>
                      <c:pt idx="0">
                        <c:v>434683779</c:v>
                      </c:pt>
                      <c:pt idx="1">
                        <c:v>281281531</c:v>
                      </c:pt>
                      <c:pt idx="2">
                        <c:v>153402248</c:v>
                      </c:pt>
                    </c:numCache>
                  </c:numRef>
                </c:val>
                <c:extLst xmlns:c15="http://schemas.microsoft.com/office/drawing/2012/chart">
                  <c:ext xmlns:c16="http://schemas.microsoft.com/office/drawing/2014/chart" uri="{C3380CC4-5D6E-409C-BE32-E72D297353CC}">
                    <c16:uniqueId val="{00000008-1AE3-4DAD-B04B-1B5EFEEDC69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DATASET!$K$2:$K$109</c15:sqref>
                        </c15:fullRef>
                        <c15:formulaRef>
                          <c15:sqref>DATASET!$K$2:$K$4</c15:sqref>
                        </c15:formulaRef>
                      </c:ext>
                    </c:extLst>
                    <c:numCache>
                      <c:formatCode>General</c:formatCode>
                      <c:ptCount val="3"/>
                      <c:pt idx="0">
                        <c:v>328814738</c:v>
                      </c:pt>
                      <c:pt idx="1">
                        <c:v>201372009</c:v>
                      </c:pt>
                      <c:pt idx="2">
                        <c:v>127442729</c:v>
                      </c:pt>
                    </c:numCache>
                  </c:numRef>
                </c:val>
                <c:extLst xmlns:c15="http://schemas.microsoft.com/office/drawing/2012/chart">
                  <c:ext xmlns:c16="http://schemas.microsoft.com/office/drawing/2014/chart" uri="{C3380CC4-5D6E-409C-BE32-E72D297353CC}">
                    <c16:uniqueId val="{00000009-1AE3-4DAD-B04B-1B5EFEEDC69C}"/>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DATASET!$L$1</c15:sqref>
                        </c15:formulaRef>
                      </c:ext>
                    </c:extLst>
                    <c:strCache>
                      <c:ptCount val="1"/>
                      <c:pt idx="0">
                        <c:v>Illiterate Population</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DATASET!$L$2:$L$109</c15:sqref>
                        </c15:fullRef>
                        <c15:formulaRef>
                          <c15:sqref>DATASET!$L$2:$L$4</c15:sqref>
                        </c15:formulaRef>
                      </c:ext>
                    </c:extLst>
                    <c:numCache>
                      <c:formatCode>General</c:formatCode>
                      <c:ptCount val="3"/>
                      <c:pt idx="0">
                        <c:v>447071056</c:v>
                      </c:pt>
                      <c:pt idx="1">
                        <c:v>350809908</c:v>
                      </c:pt>
                      <c:pt idx="2">
                        <c:v>96261148</c:v>
                      </c:pt>
                    </c:numCache>
                  </c:numRef>
                </c:val>
                <c:extLst xmlns:c15="http://schemas.microsoft.com/office/drawing/2012/chart">
                  <c:ext xmlns:c16="http://schemas.microsoft.com/office/drawing/2014/chart" uri="{C3380CC4-5D6E-409C-BE32-E72D297353CC}">
                    <c16:uniqueId val="{0000000A-1AE3-4DAD-B04B-1B5EFEEDC69C}"/>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DATASET!$M$2:$M$109</c15:sqref>
                        </c15:fullRef>
                        <c15:formulaRef>
                          <c15:sqref>DATASET!$M$2:$M$4</c15:sqref>
                        </c15:formulaRef>
                      </c:ext>
                    </c:extLst>
                    <c:numCache>
                      <c:formatCode>General</c:formatCode>
                      <c:ptCount val="3"/>
                      <c:pt idx="0">
                        <c:v>188438064</c:v>
                      </c:pt>
                      <c:pt idx="1">
                        <c:v>146351112</c:v>
                      </c:pt>
                      <c:pt idx="2">
                        <c:v>42086952</c:v>
                      </c:pt>
                    </c:numCache>
                  </c:numRef>
                </c:val>
                <c:extLst xmlns:c15="http://schemas.microsoft.com/office/drawing/2012/chart">
                  <c:ext xmlns:c16="http://schemas.microsoft.com/office/drawing/2014/chart" uri="{C3380CC4-5D6E-409C-BE32-E72D297353CC}">
                    <c16:uniqueId val="{0000000B-1AE3-4DAD-B04B-1B5EFEEDC69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DATASET!$N$2:$N$109</c15:sqref>
                        </c15:fullRef>
                        <c15:formulaRef>
                          <c15:sqref>DATASET!$N$2:$N$4</c15:sqref>
                        </c15:formulaRef>
                      </c:ext>
                    </c:extLst>
                    <c:numCache>
                      <c:formatCode>General</c:formatCode>
                      <c:ptCount val="3"/>
                      <c:pt idx="0">
                        <c:v>258632992</c:v>
                      </c:pt>
                      <c:pt idx="1">
                        <c:v>204458796</c:v>
                      </c:pt>
                      <c:pt idx="2">
                        <c:v>54174196</c:v>
                      </c:pt>
                    </c:numCache>
                  </c:numRef>
                </c:val>
                <c:extLst xmlns:c15="http://schemas.microsoft.com/office/drawing/2012/chart">
                  <c:ext xmlns:c16="http://schemas.microsoft.com/office/drawing/2014/chart" uri="{C3380CC4-5D6E-409C-BE32-E72D297353CC}">
                    <c16:uniqueId val="{0000000C-1AE3-4DAD-B04B-1B5EFEEDC69C}"/>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DATASET!$O$2:$O$109</c15:sqref>
                        </c15:fullRef>
                        <c15:formulaRef>
                          <c15:sqref>DATASET!$O$2:$O$4</c15:sqref>
                        </c15:formulaRef>
                      </c:ext>
                    </c:extLst>
                    <c:numCache>
                      <c:formatCode>General</c:formatCode>
                      <c:ptCount val="3"/>
                      <c:pt idx="0">
                        <c:v>481743311</c:v>
                      </c:pt>
                      <c:pt idx="1">
                        <c:v>348597535</c:v>
                      </c:pt>
                      <c:pt idx="2">
                        <c:v>133145776</c:v>
                      </c:pt>
                    </c:numCache>
                  </c:numRef>
                </c:val>
                <c:extLst xmlns:c15="http://schemas.microsoft.com/office/drawing/2012/chart">
                  <c:ext xmlns:c16="http://schemas.microsoft.com/office/drawing/2014/chart" uri="{C3380CC4-5D6E-409C-BE32-E72D297353CC}">
                    <c16:uniqueId val="{0000000D-1AE3-4DAD-B04B-1B5EFEEDC69C}"/>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DATASET!$P$2:$P$109</c15:sqref>
                        </c15:fullRef>
                        <c15:formulaRef>
                          <c15:sqref>DATASET!$P$2:$P$4</c15:sqref>
                        </c15:formulaRef>
                      </c:ext>
                    </c:extLst>
                    <c:numCache>
                      <c:formatCode>General</c:formatCode>
                      <c:ptCount val="3"/>
                      <c:pt idx="0">
                        <c:v>331865930</c:v>
                      </c:pt>
                      <c:pt idx="1">
                        <c:v>226763068</c:v>
                      </c:pt>
                      <c:pt idx="2">
                        <c:v>105102862</c:v>
                      </c:pt>
                    </c:numCache>
                  </c:numRef>
                </c:val>
                <c:extLst xmlns:c15="http://schemas.microsoft.com/office/drawing/2012/chart">
                  <c:ext xmlns:c16="http://schemas.microsoft.com/office/drawing/2014/chart" uri="{C3380CC4-5D6E-409C-BE32-E72D297353CC}">
                    <c16:uniqueId val="{0000000E-1AE3-4DAD-B04B-1B5EFEEDC69C}"/>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DATASET!$Q$2:$Q$109</c15:sqref>
                        </c15:fullRef>
                        <c15:formulaRef>
                          <c15:sqref>DATASET!$Q$2:$Q$4</c15:sqref>
                        </c15:formulaRef>
                      </c:ext>
                    </c:extLst>
                    <c:numCache>
                      <c:formatCode>General</c:formatCode>
                      <c:ptCount val="3"/>
                      <c:pt idx="0">
                        <c:v>149877381</c:v>
                      </c:pt>
                      <c:pt idx="1">
                        <c:v>121834467</c:v>
                      </c:pt>
                      <c:pt idx="2">
                        <c:v>28042914</c:v>
                      </c:pt>
                    </c:numCache>
                  </c:numRef>
                </c:val>
                <c:extLst xmlns:c15="http://schemas.microsoft.com/office/drawing/2012/chart">
                  <c:ext xmlns:c16="http://schemas.microsoft.com/office/drawing/2014/chart" uri="{C3380CC4-5D6E-409C-BE32-E72D297353CC}">
                    <c16:uniqueId val="{0000000F-1AE3-4DAD-B04B-1B5EFEEDC69C}"/>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DATASET!$R$2:$R$109</c15:sqref>
                        </c15:fullRef>
                        <c15:formulaRef>
                          <c15:sqref>DATASET!$R$2:$R$4</c15:sqref>
                        </c15:formulaRef>
                      </c:ext>
                    </c:extLst>
                    <c:numCache>
                      <c:formatCode>General</c:formatCode>
                      <c:ptCount val="3"/>
                      <c:pt idx="0">
                        <c:v>362446420</c:v>
                      </c:pt>
                      <c:pt idx="1">
                        <c:v>245749270</c:v>
                      </c:pt>
                      <c:pt idx="2">
                        <c:v>116697150</c:v>
                      </c:pt>
                    </c:numCache>
                  </c:numRef>
                </c:val>
                <c:extLst xmlns:c15="http://schemas.microsoft.com/office/drawing/2012/chart">
                  <c:ext xmlns:c16="http://schemas.microsoft.com/office/drawing/2014/chart" uri="{C3380CC4-5D6E-409C-BE32-E72D297353CC}">
                    <c16:uniqueId val="{00000010-1AE3-4DAD-B04B-1B5EFEEDC69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DATASET!$S$2:$S$109</c15:sqref>
                        </c15:fullRef>
                        <c15:formulaRef>
                          <c15:sqref>DATASET!$S$2:$S$4</c15:sqref>
                        </c15:formulaRef>
                      </c:ext>
                    </c:extLst>
                    <c:numCache>
                      <c:formatCode>General</c:formatCode>
                      <c:ptCount val="3"/>
                      <c:pt idx="0">
                        <c:v>273149359</c:v>
                      </c:pt>
                      <c:pt idx="1">
                        <c:v>178034713</c:v>
                      </c:pt>
                      <c:pt idx="2">
                        <c:v>95114646</c:v>
                      </c:pt>
                    </c:numCache>
                  </c:numRef>
                </c:val>
                <c:extLst xmlns:c15="http://schemas.microsoft.com/office/drawing/2012/chart">
                  <c:ext xmlns:c16="http://schemas.microsoft.com/office/drawing/2014/chart" uri="{C3380CC4-5D6E-409C-BE32-E72D297353CC}">
                    <c16:uniqueId val="{00000011-1AE3-4DAD-B04B-1B5EFEEDC69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DATASET!$T$2:$T$109</c15:sqref>
                        </c15:fullRef>
                        <c15:formulaRef>
                          <c15:sqref>DATASET!$T$2:$T$4</c15:sqref>
                        </c15:formulaRef>
                      </c:ext>
                    </c:extLst>
                    <c:numCache>
                      <c:formatCode>General</c:formatCode>
                      <c:ptCount val="3"/>
                      <c:pt idx="0">
                        <c:v>89297061</c:v>
                      </c:pt>
                      <c:pt idx="1">
                        <c:v>67714557</c:v>
                      </c:pt>
                      <c:pt idx="2">
                        <c:v>21582504</c:v>
                      </c:pt>
                    </c:numCache>
                  </c:numRef>
                </c:val>
                <c:extLst xmlns:c15="http://schemas.microsoft.com/office/drawing/2012/chart">
                  <c:ext xmlns:c16="http://schemas.microsoft.com/office/drawing/2014/chart" uri="{C3380CC4-5D6E-409C-BE32-E72D297353CC}">
                    <c16:uniqueId val="{00000012-1AE3-4DAD-B04B-1B5EFEEDC69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DATASET!$U$1</c15:sqref>
                        </c15:formulaRef>
                      </c:ext>
                    </c:extLst>
                    <c:strCache>
                      <c:ptCount val="1"/>
                      <c:pt idx="0">
                        <c:v>Cultivator Population </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DATASET!$U$2:$U$109</c15:sqref>
                        </c15:fullRef>
                        <c15:formulaRef>
                          <c15:sqref>DATASET!$U$2:$U$4</c15:sqref>
                        </c15:formulaRef>
                      </c:ext>
                    </c:extLst>
                    <c:numCache>
                      <c:formatCode>General</c:formatCode>
                      <c:ptCount val="3"/>
                      <c:pt idx="0">
                        <c:v>95841357</c:v>
                      </c:pt>
                      <c:pt idx="1">
                        <c:v>92737696</c:v>
                      </c:pt>
                      <c:pt idx="2">
                        <c:v>3103661</c:v>
                      </c:pt>
                    </c:numCache>
                  </c:numRef>
                </c:val>
                <c:extLst xmlns:c15="http://schemas.microsoft.com/office/drawing/2012/chart">
                  <c:ext xmlns:c16="http://schemas.microsoft.com/office/drawing/2014/chart" uri="{C3380CC4-5D6E-409C-BE32-E72D297353CC}">
                    <c16:uniqueId val="{00000013-1AE3-4DAD-B04B-1B5EFEEDC69C}"/>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DATASET!$V$2:$V$109</c15:sqref>
                        </c15:fullRef>
                        <c15:formulaRef>
                          <c15:sqref>DATASET!$V$2:$V$4</c15:sqref>
                        </c15:formulaRef>
                      </c:ext>
                    </c:extLst>
                    <c:numCache>
                      <c:formatCode>General</c:formatCode>
                      <c:ptCount val="3"/>
                      <c:pt idx="0">
                        <c:v>73018105</c:v>
                      </c:pt>
                      <c:pt idx="1">
                        <c:v>70469851</c:v>
                      </c:pt>
                      <c:pt idx="2">
                        <c:v>2548254</c:v>
                      </c:pt>
                    </c:numCache>
                  </c:numRef>
                </c:val>
                <c:extLst xmlns:c15="http://schemas.microsoft.com/office/drawing/2012/chart">
                  <c:ext xmlns:c16="http://schemas.microsoft.com/office/drawing/2014/chart" uri="{C3380CC4-5D6E-409C-BE32-E72D297353CC}">
                    <c16:uniqueId val="{00000014-1AE3-4DAD-B04B-1B5EFEEDC69C}"/>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DATASET!$W$2:$W$109</c15:sqref>
                        </c15:fullRef>
                        <c15:formulaRef>
                          <c15:sqref>DATASET!$W$2:$W$4</c15:sqref>
                        </c15:formulaRef>
                      </c:ext>
                    </c:extLst>
                    <c:numCache>
                      <c:formatCode>General</c:formatCode>
                      <c:ptCount val="3"/>
                      <c:pt idx="0">
                        <c:v>22823252</c:v>
                      </c:pt>
                      <c:pt idx="1">
                        <c:v>22267845</c:v>
                      </c:pt>
                      <c:pt idx="2">
                        <c:v>555407</c:v>
                      </c:pt>
                    </c:numCache>
                  </c:numRef>
                </c:val>
                <c:extLst xmlns:c15="http://schemas.microsoft.com/office/drawing/2012/chart">
                  <c:ext xmlns:c16="http://schemas.microsoft.com/office/drawing/2014/chart" uri="{C3380CC4-5D6E-409C-BE32-E72D297353CC}">
                    <c16:uniqueId val="{00000015-1AE3-4DAD-B04B-1B5EFEEDC69C}"/>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DATASET!$AA$2:$AA$109</c15:sqref>
                        </c15:fullRef>
                        <c15:formulaRef>
                          <c15:sqref>DATASET!$AA$2:$AA$4</c15:sqref>
                        </c15:formulaRef>
                      </c:ext>
                    </c:extLst>
                    <c:numCache>
                      <c:formatCode>General</c:formatCode>
                      <c:ptCount val="3"/>
                      <c:pt idx="0">
                        <c:v>12331464</c:v>
                      </c:pt>
                      <c:pt idx="1">
                        <c:v>7244556</c:v>
                      </c:pt>
                      <c:pt idx="2">
                        <c:v>5086908</c:v>
                      </c:pt>
                    </c:numCache>
                  </c:numRef>
                </c:val>
                <c:extLst xmlns:c15="http://schemas.microsoft.com/office/drawing/2012/chart">
                  <c:ext xmlns:c16="http://schemas.microsoft.com/office/drawing/2014/chart" uri="{C3380CC4-5D6E-409C-BE32-E72D297353CC}">
                    <c16:uniqueId val="{00000016-1AE3-4DAD-B04B-1B5EFEEDC69C}"/>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DATASET!$AB$2:$AB$109</c15:sqref>
                        </c15:fullRef>
                        <c15:formulaRef>
                          <c15:sqref>DATASET!$AB$2:$AB$4</c15:sqref>
                        </c15:formulaRef>
                      </c:ext>
                    </c:extLst>
                    <c:numCache>
                      <c:formatCode>General</c:formatCode>
                      <c:ptCount val="3"/>
                      <c:pt idx="0">
                        <c:v>7540121</c:v>
                      </c:pt>
                      <c:pt idx="1">
                        <c:v>4170353</c:v>
                      </c:pt>
                      <c:pt idx="2">
                        <c:v>3369768</c:v>
                      </c:pt>
                    </c:numCache>
                  </c:numRef>
                </c:val>
                <c:extLst xmlns:c15="http://schemas.microsoft.com/office/drawing/2012/chart">
                  <c:ext xmlns:c16="http://schemas.microsoft.com/office/drawing/2014/chart" uri="{C3380CC4-5D6E-409C-BE32-E72D297353CC}">
                    <c16:uniqueId val="{00000017-1AE3-4DAD-B04B-1B5EFEEDC69C}"/>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DATASET!$AC$2:$AC$109</c15:sqref>
                        </c15:fullRef>
                        <c15:formulaRef>
                          <c15:sqref>DATASET!$AC$2:$AC$4</c15:sqref>
                        </c15:formulaRef>
                      </c:ext>
                    </c:extLst>
                    <c:numCache>
                      <c:formatCode>General</c:formatCode>
                      <c:ptCount val="3"/>
                      <c:pt idx="0">
                        <c:v>4791343</c:v>
                      </c:pt>
                      <c:pt idx="1">
                        <c:v>3074203</c:v>
                      </c:pt>
                      <c:pt idx="2">
                        <c:v>1717140</c:v>
                      </c:pt>
                    </c:numCache>
                  </c:numRef>
                </c:val>
                <c:extLst xmlns:c15="http://schemas.microsoft.com/office/drawing/2012/chart">
                  <c:ext xmlns:c16="http://schemas.microsoft.com/office/drawing/2014/chart" uri="{C3380CC4-5D6E-409C-BE32-E72D297353CC}">
                    <c16:uniqueId val="{00000018-1AE3-4DAD-B04B-1B5EFEEDC69C}"/>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DATASET!$AD$1</c15:sqref>
                        </c15:formulaRef>
                      </c:ext>
                    </c:extLst>
                    <c:strCache>
                      <c:ptCount val="1"/>
                      <c:pt idx="0">
                        <c:v>Non Working Population</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DATASET!$AD$2:$AD$109</c15:sqref>
                        </c15:fullRef>
                        <c15:formulaRef>
                          <c15:sqref>DATASET!$AD$2:$AD$4</c15:sqref>
                        </c15:formulaRef>
                      </c:ext>
                    </c:extLst>
                    <c:numCache>
                      <c:formatCode>General</c:formatCode>
                      <c:ptCount val="3"/>
                      <c:pt idx="0">
                        <c:v>728826262</c:v>
                      </c:pt>
                      <c:pt idx="1">
                        <c:v>484865913</c:v>
                      </c:pt>
                      <c:pt idx="2">
                        <c:v>243960349</c:v>
                      </c:pt>
                    </c:numCache>
                  </c:numRef>
                </c:val>
                <c:extLst xmlns:c15="http://schemas.microsoft.com/office/drawing/2012/chart">
                  <c:ext xmlns:c16="http://schemas.microsoft.com/office/drawing/2014/chart" uri="{C3380CC4-5D6E-409C-BE32-E72D297353CC}">
                    <c16:uniqueId val="{00000019-1AE3-4DAD-B04B-1B5EFEEDC69C}"/>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DATASET!$AE$1</c15:sqref>
                        </c15:formulaRef>
                      </c:ext>
                    </c:extLst>
                    <c:strCache>
                      <c:ptCount val="1"/>
                      <c:pt idx="0">
                        <c:v>Non Working Population Male</c:v>
                      </c:pt>
                    </c:strCache>
                  </c:strRef>
                </c:tx>
                <c:spPr>
                  <a:solidFill>
                    <a:schemeClr val="accent3">
                      <a:lumMod val="60000"/>
                      <a:lumOff val="4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DATASET!$AE$2:$AE$109</c15:sqref>
                        </c15:fullRef>
                        <c15:formulaRef>
                          <c15:sqref>DATASET!$AE$2:$AE$4</c15:sqref>
                        </c15:formulaRef>
                      </c:ext>
                    </c:extLst>
                    <c:numCache>
                      <c:formatCode>General</c:formatCode>
                      <c:ptCount val="3"/>
                      <c:pt idx="0">
                        <c:v>291255913</c:v>
                      </c:pt>
                      <c:pt idx="1">
                        <c:v>200869575</c:v>
                      </c:pt>
                      <c:pt idx="2">
                        <c:v>90386338</c:v>
                      </c:pt>
                    </c:numCache>
                  </c:numRef>
                </c:val>
                <c:extLst xmlns:c15="http://schemas.microsoft.com/office/drawing/2012/chart">
                  <c:ext xmlns:c16="http://schemas.microsoft.com/office/drawing/2014/chart" uri="{C3380CC4-5D6E-409C-BE32-E72D297353CC}">
                    <c16:uniqueId val="{0000001A-1AE3-4DAD-B04B-1B5EFEEDC69C}"/>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DATASET!$AF$1</c15:sqref>
                        </c15:formulaRef>
                      </c:ext>
                    </c:extLst>
                    <c:strCache>
                      <c:ptCount val="1"/>
                      <c:pt idx="0">
                        <c:v>Non Working Population Female</c:v>
                      </c:pt>
                    </c:strCache>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DATASET!$AF$2:$AF$109</c15:sqref>
                        </c15:fullRef>
                        <c15:formulaRef>
                          <c15:sqref>DATASET!$AF$2:$AF$4</c15:sqref>
                        </c15:formulaRef>
                      </c:ext>
                    </c:extLst>
                    <c:numCache>
                      <c:formatCode>General</c:formatCode>
                      <c:ptCount val="3"/>
                      <c:pt idx="0">
                        <c:v>437570349</c:v>
                      </c:pt>
                      <c:pt idx="1">
                        <c:v>283996338</c:v>
                      </c:pt>
                      <c:pt idx="2">
                        <c:v>153574011</c:v>
                      </c:pt>
                    </c:numCache>
                  </c:numRef>
                </c:val>
                <c:extLst xmlns:c15="http://schemas.microsoft.com/office/drawing/2012/chart">
                  <c:ext xmlns:c16="http://schemas.microsoft.com/office/drawing/2014/chart" uri="{C3380CC4-5D6E-409C-BE32-E72D297353CC}">
                    <c16:uniqueId val="{0000001B-1AE3-4DAD-B04B-1B5EFEEDC69C}"/>
                  </c:ext>
                </c:extLst>
              </c15:ser>
            </c15:filteredBarSeries>
          </c:ext>
        </c:extLst>
      </c:barChart>
      <c:catAx>
        <c:axId val="989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5823"/>
        <c:crosses val="autoZero"/>
        <c:auto val="1"/>
        <c:lblAlgn val="ctr"/>
        <c:lblOffset val="100"/>
        <c:noMultiLvlLbl val="0"/>
      </c:catAx>
      <c:valAx>
        <c:axId val="9898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94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 Working population in rural and urban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5"/>
          <c:order val="25"/>
          <c:tx>
            <c:strRef>
              <c:f>DATASET!$AD$1</c:f>
              <c:strCache>
                <c:ptCount val="1"/>
                <c:pt idx="0">
                  <c:v>Non Working Population</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DATASET!$AD$2:$AD$109</c15:sqref>
                  </c15:fullRef>
                </c:ext>
              </c:extLst>
              <c:f>DATASET!$AD$2:$AD$4</c:f>
              <c:numCache>
                <c:formatCode>General</c:formatCode>
                <c:ptCount val="3"/>
                <c:pt idx="0">
                  <c:v>728826262</c:v>
                </c:pt>
                <c:pt idx="1">
                  <c:v>484865913</c:v>
                </c:pt>
                <c:pt idx="2">
                  <c:v>243960349</c:v>
                </c:pt>
              </c:numCache>
            </c:numRef>
          </c:val>
          <c:extLst>
            <c:ext xmlns:c16="http://schemas.microsoft.com/office/drawing/2014/chart" uri="{C3380CC4-5D6E-409C-BE32-E72D297353CC}">
              <c16:uniqueId val="{00000000-E438-4256-BB5D-D938F977224D}"/>
            </c:ext>
          </c:extLst>
        </c:ser>
        <c:ser>
          <c:idx val="26"/>
          <c:order val="26"/>
          <c:tx>
            <c:strRef>
              <c:f>DATASET!$AE$1</c:f>
              <c:strCache>
                <c:ptCount val="1"/>
                <c:pt idx="0">
                  <c:v>Non Working Population Male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DATASET!$AE$2:$AE$109</c15:sqref>
                  </c15:fullRef>
                </c:ext>
              </c:extLst>
              <c:f>DATASET!$AE$2:$AE$4</c:f>
              <c:numCache>
                <c:formatCode>General</c:formatCode>
                <c:ptCount val="3"/>
                <c:pt idx="0">
                  <c:v>291255913</c:v>
                </c:pt>
                <c:pt idx="1">
                  <c:v>200869575</c:v>
                </c:pt>
                <c:pt idx="2">
                  <c:v>90386338</c:v>
                </c:pt>
              </c:numCache>
            </c:numRef>
          </c:val>
          <c:extLst>
            <c:ext xmlns:c16="http://schemas.microsoft.com/office/drawing/2014/chart" uri="{C3380CC4-5D6E-409C-BE32-E72D297353CC}">
              <c16:uniqueId val="{00000001-E438-4256-BB5D-D938F977224D}"/>
            </c:ext>
          </c:extLst>
        </c:ser>
        <c:ser>
          <c:idx val="27"/>
          <c:order val="27"/>
          <c:tx>
            <c:strRef>
              <c:f>DATASET!$AF$1</c:f>
              <c:strCache>
                <c:ptCount val="1"/>
                <c:pt idx="0">
                  <c:v>Non Working Population Female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ext>
              </c:extLst>
              <c:f>DATASET!$D$2:$D$4</c:f>
              <c:strCache>
                <c:ptCount val="3"/>
                <c:pt idx="0">
                  <c:v>Total</c:v>
                </c:pt>
                <c:pt idx="1">
                  <c:v>Rural</c:v>
                </c:pt>
                <c:pt idx="2">
                  <c:v>Urban</c:v>
                </c:pt>
              </c:strCache>
            </c:strRef>
          </c:cat>
          <c:val>
            <c:numRef>
              <c:extLst>
                <c:ext xmlns:c15="http://schemas.microsoft.com/office/drawing/2012/chart" uri="{02D57815-91ED-43cb-92C2-25804820EDAC}">
                  <c15:fullRef>
                    <c15:sqref>DATASET!$AF$2:$AF$109</c15:sqref>
                  </c15:fullRef>
                </c:ext>
              </c:extLst>
              <c:f>DATASET!$AF$2:$AF$4</c:f>
              <c:numCache>
                <c:formatCode>General</c:formatCode>
                <c:ptCount val="3"/>
                <c:pt idx="0">
                  <c:v>437570349</c:v>
                </c:pt>
                <c:pt idx="1">
                  <c:v>283996338</c:v>
                </c:pt>
                <c:pt idx="2">
                  <c:v>153574011</c:v>
                </c:pt>
              </c:numCache>
            </c:numRef>
          </c:val>
          <c:extLst>
            <c:ext xmlns:c16="http://schemas.microsoft.com/office/drawing/2014/chart" uri="{C3380CC4-5D6E-409C-BE32-E72D297353CC}">
              <c16:uniqueId val="{00000002-E438-4256-BB5D-D938F977224D}"/>
            </c:ext>
          </c:extLst>
        </c:ser>
        <c:dLbls>
          <c:dLblPos val="outEnd"/>
          <c:showLegendKey val="0"/>
          <c:showVal val="1"/>
          <c:showCatName val="0"/>
          <c:showSerName val="0"/>
          <c:showPercent val="0"/>
          <c:showBubbleSize val="0"/>
        </c:dLbls>
        <c:gapWidth val="219"/>
        <c:overlap val="-27"/>
        <c:axId val="974183535"/>
        <c:axId val="974176047"/>
        <c:extLst>
          <c:ext xmlns:c15="http://schemas.microsoft.com/office/drawing/2012/chart" uri="{02D57815-91ED-43cb-92C2-25804820EDAC}">
            <c15:filteredBarSeries>
              <c15:ser>
                <c:idx val="0"/>
                <c:order val="0"/>
                <c:tx>
                  <c:strRef>
                    <c:extLst>
                      <c:ext uri="{02D57815-91ED-43cb-92C2-25804820EDAC}">
                        <c15:formulaRef>
                          <c15:sqref>DATASET!$E$1</c15:sqref>
                        </c15:formulaRef>
                      </c:ext>
                    </c:extLst>
                    <c:strCache>
                      <c:ptCount val="1"/>
                      <c:pt idx="0">
                        <c:v>No of Households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uri="{02D57815-91ED-43cb-92C2-25804820EDAC}">
                        <c15:fullRef>
                          <c15:sqref>DATASET!$E$2:$E$109</c15:sqref>
                        </c15:fullRef>
                        <c15:formulaRef>
                          <c15:sqref>DATASET!$E$2:$E$4</c15:sqref>
                        </c15:formulaRef>
                      </c:ext>
                    </c:extLst>
                    <c:numCache>
                      <c:formatCode>General</c:formatCode>
                      <c:ptCount val="3"/>
                      <c:pt idx="0">
                        <c:v>249454252</c:v>
                      </c:pt>
                      <c:pt idx="1">
                        <c:v>168565486</c:v>
                      </c:pt>
                      <c:pt idx="2">
                        <c:v>80888766</c:v>
                      </c:pt>
                    </c:numCache>
                  </c:numRef>
                </c:val>
                <c:extLst>
                  <c:ext xmlns:c16="http://schemas.microsoft.com/office/drawing/2014/chart" uri="{C3380CC4-5D6E-409C-BE32-E72D297353CC}">
                    <c16:uniqueId val="{00000003-E438-4256-BB5D-D938F977224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DATASET!$F$1</c15:sqref>
                        </c15:formulaRef>
                      </c:ext>
                    </c:extLst>
                    <c:strCache>
                      <c:ptCount val="1"/>
                      <c:pt idx="0">
                        <c:v>Total Population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DATASET!$F$2:$F$109</c15:sqref>
                        </c15:fullRef>
                        <c15:formulaRef>
                          <c15:sqref>DATASET!$F$2:$F$4</c15:sqref>
                        </c15:formulaRef>
                      </c:ext>
                    </c:extLst>
                    <c:numCache>
                      <c:formatCode>General</c:formatCode>
                      <c:ptCount val="3"/>
                      <c:pt idx="0">
                        <c:v>1210569573</c:v>
                      </c:pt>
                      <c:pt idx="1">
                        <c:v>833463448</c:v>
                      </c:pt>
                      <c:pt idx="2">
                        <c:v>377106125</c:v>
                      </c:pt>
                    </c:numCache>
                  </c:numRef>
                </c:val>
                <c:extLst xmlns:c15="http://schemas.microsoft.com/office/drawing/2012/chart">
                  <c:ext xmlns:c16="http://schemas.microsoft.com/office/drawing/2014/chart" uri="{C3380CC4-5D6E-409C-BE32-E72D297353CC}">
                    <c16:uniqueId val="{00000004-E438-4256-BB5D-D938F977224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DATASET!$G$1</c15:sqref>
                        </c15:formulaRef>
                      </c:ext>
                    </c:extLst>
                    <c:strCache>
                      <c:ptCount val="1"/>
                      <c:pt idx="0">
                        <c:v>Total Population 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DATASET!$G$2:$G$109</c15:sqref>
                        </c15:fullRef>
                        <c15:formulaRef>
                          <c15:sqref>DATASET!$G$2:$G$4</c15:sqref>
                        </c15:formulaRef>
                      </c:ext>
                    </c:extLst>
                    <c:numCache>
                      <c:formatCode>General</c:formatCode>
                      <c:ptCount val="3"/>
                      <c:pt idx="0">
                        <c:v>623121843</c:v>
                      </c:pt>
                      <c:pt idx="1">
                        <c:v>427632643</c:v>
                      </c:pt>
                      <c:pt idx="2">
                        <c:v>195489200</c:v>
                      </c:pt>
                    </c:numCache>
                  </c:numRef>
                </c:val>
                <c:extLst xmlns:c15="http://schemas.microsoft.com/office/drawing/2012/chart">
                  <c:ext xmlns:c16="http://schemas.microsoft.com/office/drawing/2014/chart" uri="{C3380CC4-5D6E-409C-BE32-E72D297353CC}">
                    <c16:uniqueId val="{00000005-E438-4256-BB5D-D938F977224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DATASET!$H$1</c15:sqref>
                        </c15:formulaRef>
                      </c:ext>
                    </c:extLst>
                    <c:strCache>
                      <c:ptCount val="1"/>
                      <c:pt idx="0">
                        <c:v>Total Population Female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DATASET!$H$2:$H$109</c15:sqref>
                        </c15:fullRef>
                        <c15:formulaRef>
                          <c15:sqref>DATASET!$H$2:$H$4</c15:sqref>
                        </c15:formulaRef>
                      </c:ext>
                    </c:extLst>
                    <c:numCache>
                      <c:formatCode>General</c:formatCode>
                      <c:ptCount val="3"/>
                      <c:pt idx="0">
                        <c:v>587447730</c:v>
                      </c:pt>
                      <c:pt idx="1">
                        <c:v>405830805</c:v>
                      </c:pt>
                      <c:pt idx="2">
                        <c:v>181616925</c:v>
                      </c:pt>
                    </c:numCache>
                  </c:numRef>
                </c:val>
                <c:extLst xmlns:c15="http://schemas.microsoft.com/office/drawing/2012/chart">
                  <c:ext xmlns:c16="http://schemas.microsoft.com/office/drawing/2014/chart" uri="{C3380CC4-5D6E-409C-BE32-E72D297353CC}">
                    <c16:uniqueId val="{00000006-E438-4256-BB5D-D938F977224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DATASET!$I$1</c15:sqref>
                        </c15:formulaRef>
                      </c:ext>
                    </c:extLst>
                    <c:strCache>
                      <c:ptCount val="1"/>
                      <c:pt idx="0">
                        <c:v>Literates Population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DATASET!$I$2:$I$109</c15:sqref>
                        </c15:fullRef>
                        <c15:formulaRef>
                          <c15:sqref>DATASET!$I$2:$I$4</c15:sqref>
                        </c15:formulaRef>
                      </c:ext>
                    </c:extLst>
                    <c:numCache>
                      <c:formatCode>General</c:formatCode>
                      <c:ptCount val="3"/>
                      <c:pt idx="0">
                        <c:v>763498517</c:v>
                      </c:pt>
                      <c:pt idx="1">
                        <c:v>482653540</c:v>
                      </c:pt>
                      <c:pt idx="2">
                        <c:v>280844977</c:v>
                      </c:pt>
                    </c:numCache>
                  </c:numRef>
                </c:val>
                <c:extLst xmlns:c15="http://schemas.microsoft.com/office/drawing/2012/chart">
                  <c:ext xmlns:c16="http://schemas.microsoft.com/office/drawing/2014/chart" uri="{C3380CC4-5D6E-409C-BE32-E72D297353CC}">
                    <c16:uniqueId val="{00000007-E438-4256-BB5D-D938F977224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DATASET!$J$1</c15:sqref>
                        </c15:formulaRef>
                      </c:ext>
                    </c:extLst>
                    <c:strCache>
                      <c:ptCount val="1"/>
                      <c:pt idx="0">
                        <c:v>Literates Population 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DATASET!$J$2:$J$109</c15:sqref>
                        </c15:fullRef>
                        <c15:formulaRef>
                          <c15:sqref>DATASET!$J$2:$J$4</c15:sqref>
                        </c15:formulaRef>
                      </c:ext>
                    </c:extLst>
                    <c:numCache>
                      <c:formatCode>General</c:formatCode>
                      <c:ptCount val="3"/>
                      <c:pt idx="0">
                        <c:v>434683779</c:v>
                      </c:pt>
                      <c:pt idx="1">
                        <c:v>281281531</c:v>
                      </c:pt>
                      <c:pt idx="2">
                        <c:v>153402248</c:v>
                      </c:pt>
                    </c:numCache>
                  </c:numRef>
                </c:val>
                <c:extLst xmlns:c15="http://schemas.microsoft.com/office/drawing/2012/chart">
                  <c:ext xmlns:c16="http://schemas.microsoft.com/office/drawing/2014/chart" uri="{C3380CC4-5D6E-409C-BE32-E72D297353CC}">
                    <c16:uniqueId val="{00000008-E438-4256-BB5D-D938F977224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DATASET!$K$1</c15:sqref>
                        </c15:formulaRef>
                      </c:ext>
                    </c:extLst>
                    <c:strCache>
                      <c:ptCount val="1"/>
                      <c:pt idx="0">
                        <c:v>Literates Population Female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DATASET!$K$2:$K$109</c15:sqref>
                        </c15:fullRef>
                        <c15:formulaRef>
                          <c15:sqref>DATASET!$K$2:$K$4</c15:sqref>
                        </c15:formulaRef>
                      </c:ext>
                    </c:extLst>
                    <c:numCache>
                      <c:formatCode>General</c:formatCode>
                      <c:ptCount val="3"/>
                      <c:pt idx="0">
                        <c:v>328814738</c:v>
                      </c:pt>
                      <c:pt idx="1">
                        <c:v>201372009</c:v>
                      </c:pt>
                      <c:pt idx="2">
                        <c:v>127442729</c:v>
                      </c:pt>
                    </c:numCache>
                  </c:numRef>
                </c:val>
                <c:extLst xmlns:c15="http://schemas.microsoft.com/office/drawing/2012/chart">
                  <c:ext xmlns:c16="http://schemas.microsoft.com/office/drawing/2014/chart" uri="{C3380CC4-5D6E-409C-BE32-E72D297353CC}">
                    <c16:uniqueId val="{00000009-E438-4256-BB5D-D938F977224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DATASET!$L$1</c15:sqref>
                        </c15:formulaRef>
                      </c:ext>
                    </c:extLst>
                    <c:strCache>
                      <c:ptCount val="1"/>
                      <c:pt idx="0">
                        <c:v>Illiterate Population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DATASET!$L$2:$L$109</c15:sqref>
                        </c15:fullRef>
                        <c15:formulaRef>
                          <c15:sqref>DATASET!$L$2:$L$4</c15:sqref>
                        </c15:formulaRef>
                      </c:ext>
                    </c:extLst>
                    <c:numCache>
                      <c:formatCode>General</c:formatCode>
                      <c:ptCount val="3"/>
                      <c:pt idx="0">
                        <c:v>447071056</c:v>
                      </c:pt>
                      <c:pt idx="1">
                        <c:v>350809908</c:v>
                      </c:pt>
                      <c:pt idx="2">
                        <c:v>96261148</c:v>
                      </c:pt>
                    </c:numCache>
                  </c:numRef>
                </c:val>
                <c:extLst xmlns:c15="http://schemas.microsoft.com/office/drawing/2012/chart">
                  <c:ext xmlns:c16="http://schemas.microsoft.com/office/drawing/2014/chart" uri="{C3380CC4-5D6E-409C-BE32-E72D297353CC}">
                    <c16:uniqueId val="{0000000A-E438-4256-BB5D-D938F977224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DATASET!$M$1</c15:sqref>
                        </c15:formulaRef>
                      </c:ext>
                    </c:extLst>
                    <c:strCache>
                      <c:ptCount val="1"/>
                      <c:pt idx="0">
                        <c:v>Illiterate Male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DATASET!$M$2:$M$109</c15:sqref>
                        </c15:fullRef>
                        <c15:formulaRef>
                          <c15:sqref>DATASET!$M$2:$M$4</c15:sqref>
                        </c15:formulaRef>
                      </c:ext>
                    </c:extLst>
                    <c:numCache>
                      <c:formatCode>General</c:formatCode>
                      <c:ptCount val="3"/>
                      <c:pt idx="0">
                        <c:v>188438064</c:v>
                      </c:pt>
                      <c:pt idx="1">
                        <c:v>146351112</c:v>
                      </c:pt>
                      <c:pt idx="2">
                        <c:v>42086952</c:v>
                      </c:pt>
                    </c:numCache>
                  </c:numRef>
                </c:val>
                <c:extLst xmlns:c15="http://schemas.microsoft.com/office/drawing/2012/chart">
                  <c:ext xmlns:c16="http://schemas.microsoft.com/office/drawing/2014/chart" uri="{C3380CC4-5D6E-409C-BE32-E72D297353CC}">
                    <c16:uniqueId val="{0000000B-E438-4256-BB5D-D938F977224D}"/>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DATASET!$N$1</c15:sqref>
                        </c15:formulaRef>
                      </c:ext>
                    </c:extLst>
                    <c:strCache>
                      <c:ptCount val="1"/>
                      <c:pt idx="0">
                        <c:v>Illiterate Female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DATASET!$N$2:$N$109</c15:sqref>
                        </c15:fullRef>
                        <c15:formulaRef>
                          <c15:sqref>DATASET!$N$2:$N$4</c15:sqref>
                        </c15:formulaRef>
                      </c:ext>
                    </c:extLst>
                    <c:numCache>
                      <c:formatCode>General</c:formatCode>
                      <c:ptCount val="3"/>
                      <c:pt idx="0">
                        <c:v>258632992</c:v>
                      </c:pt>
                      <c:pt idx="1">
                        <c:v>204458796</c:v>
                      </c:pt>
                      <c:pt idx="2">
                        <c:v>54174196</c:v>
                      </c:pt>
                    </c:numCache>
                  </c:numRef>
                </c:val>
                <c:extLst xmlns:c15="http://schemas.microsoft.com/office/drawing/2012/chart">
                  <c:ext xmlns:c16="http://schemas.microsoft.com/office/drawing/2014/chart" uri="{C3380CC4-5D6E-409C-BE32-E72D297353CC}">
                    <c16:uniqueId val="{0000000C-E438-4256-BB5D-D938F977224D}"/>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DATASET!$O$1</c15:sqref>
                        </c15:formulaRef>
                      </c:ext>
                    </c:extLst>
                    <c:strCache>
                      <c:ptCount val="1"/>
                      <c:pt idx="0">
                        <c:v>Total Worker Population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DATASET!$O$2:$O$109</c15:sqref>
                        </c15:fullRef>
                        <c15:formulaRef>
                          <c15:sqref>DATASET!$O$2:$O$4</c15:sqref>
                        </c15:formulaRef>
                      </c:ext>
                    </c:extLst>
                    <c:numCache>
                      <c:formatCode>General</c:formatCode>
                      <c:ptCount val="3"/>
                      <c:pt idx="0">
                        <c:v>481743311</c:v>
                      </c:pt>
                      <c:pt idx="1">
                        <c:v>348597535</c:v>
                      </c:pt>
                      <c:pt idx="2">
                        <c:v>133145776</c:v>
                      </c:pt>
                    </c:numCache>
                  </c:numRef>
                </c:val>
                <c:extLst xmlns:c15="http://schemas.microsoft.com/office/drawing/2012/chart">
                  <c:ext xmlns:c16="http://schemas.microsoft.com/office/drawing/2014/chart" uri="{C3380CC4-5D6E-409C-BE32-E72D297353CC}">
                    <c16:uniqueId val="{0000000D-E438-4256-BB5D-D938F977224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DATASET!$P$1</c15:sqref>
                        </c15:formulaRef>
                      </c:ext>
                    </c:extLst>
                    <c:strCache>
                      <c:ptCount val="1"/>
                      <c:pt idx="0">
                        <c:v>Total Worker Population Male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DATASET!$P$2:$P$109</c15:sqref>
                        </c15:fullRef>
                        <c15:formulaRef>
                          <c15:sqref>DATASET!$P$2:$P$4</c15:sqref>
                        </c15:formulaRef>
                      </c:ext>
                    </c:extLst>
                    <c:numCache>
                      <c:formatCode>General</c:formatCode>
                      <c:ptCount val="3"/>
                      <c:pt idx="0">
                        <c:v>331865930</c:v>
                      </c:pt>
                      <c:pt idx="1">
                        <c:v>226763068</c:v>
                      </c:pt>
                      <c:pt idx="2">
                        <c:v>105102862</c:v>
                      </c:pt>
                    </c:numCache>
                  </c:numRef>
                </c:val>
                <c:extLst xmlns:c15="http://schemas.microsoft.com/office/drawing/2012/chart">
                  <c:ext xmlns:c16="http://schemas.microsoft.com/office/drawing/2014/chart" uri="{C3380CC4-5D6E-409C-BE32-E72D297353CC}">
                    <c16:uniqueId val="{0000000E-E438-4256-BB5D-D938F977224D}"/>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DATASET!$Q$1</c15:sqref>
                        </c15:formulaRef>
                      </c:ext>
                    </c:extLst>
                    <c:strCache>
                      <c:ptCount val="1"/>
                      <c:pt idx="0">
                        <c:v>Total Worker Population Female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DATASET!$Q$2:$Q$109</c15:sqref>
                        </c15:fullRef>
                        <c15:formulaRef>
                          <c15:sqref>DATASET!$Q$2:$Q$4</c15:sqref>
                        </c15:formulaRef>
                      </c:ext>
                    </c:extLst>
                    <c:numCache>
                      <c:formatCode>General</c:formatCode>
                      <c:ptCount val="3"/>
                      <c:pt idx="0">
                        <c:v>149877381</c:v>
                      </c:pt>
                      <c:pt idx="1">
                        <c:v>121834467</c:v>
                      </c:pt>
                      <c:pt idx="2">
                        <c:v>28042914</c:v>
                      </c:pt>
                    </c:numCache>
                  </c:numRef>
                </c:val>
                <c:extLst xmlns:c15="http://schemas.microsoft.com/office/drawing/2012/chart">
                  <c:ext xmlns:c16="http://schemas.microsoft.com/office/drawing/2014/chart" uri="{C3380CC4-5D6E-409C-BE32-E72D297353CC}">
                    <c16:uniqueId val="{0000000F-E438-4256-BB5D-D938F977224D}"/>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DATASET!$R$1</c15:sqref>
                        </c15:formulaRef>
                      </c:ext>
                    </c:extLst>
                    <c:strCache>
                      <c:ptCount val="1"/>
                      <c:pt idx="0">
                        <c:v>Working Population </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DATASET!$R$2:$R$109</c15:sqref>
                        </c15:fullRef>
                        <c15:formulaRef>
                          <c15:sqref>DATASET!$R$2:$R$4</c15:sqref>
                        </c15:formulaRef>
                      </c:ext>
                    </c:extLst>
                    <c:numCache>
                      <c:formatCode>General</c:formatCode>
                      <c:ptCount val="3"/>
                      <c:pt idx="0">
                        <c:v>362446420</c:v>
                      </c:pt>
                      <c:pt idx="1">
                        <c:v>245749270</c:v>
                      </c:pt>
                      <c:pt idx="2">
                        <c:v>116697150</c:v>
                      </c:pt>
                    </c:numCache>
                  </c:numRef>
                </c:val>
                <c:extLst xmlns:c15="http://schemas.microsoft.com/office/drawing/2012/chart">
                  <c:ext xmlns:c16="http://schemas.microsoft.com/office/drawing/2014/chart" uri="{C3380CC4-5D6E-409C-BE32-E72D297353CC}">
                    <c16:uniqueId val="{00000010-E438-4256-BB5D-D938F977224D}"/>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DATASET!$S$1</c15:sqref>
                        </c15:formulaRef>
                      </c:ext>
                    </c:extLst>
                    <c:strCache>
                      <c:ptCount val="1"/>
                      <c:pt idx="0">
                        <c:v> Working Population Male</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DATASET!$S$2:$S$109</c15:sqref>
                        </c15:fullRef>
                        <c15:formulaRef>
                          <c15:sqref>DATASET!$S$2:$S$4</c15:sqref>
                        </c15:formulaRef>
                      </c:ext>
                    </c:extLst>
                    <c:numCache>
                      <c:formatCode>General</c:formatCode>
                      <c:ptCount val="3"/>
                      <c:pt idx="0">
                        <c:v>273149359</c:v>
                      </c:pt>
                      <c:pt idx="1">
                        <c:v>178034713</c:v>
                      </c:pt>
                      <c:pt idx="2">
                        <c:v>95114646</c:v>
                      </c:pt>
                    </c:numCache>
                  </c:numRef>
                </c:val>
                <c:extLst xmlns:c15="http://schemas.microsoft.com/office/drawing/2012/chart">
                  <c:ext xmlns:c16="http://schemas.microsoft.com/office/drawing/2014/chart" uri="{C3380CC4-5D6E-409C-BE32-E72D297353CC}">
                    <c16:uniqueId val="{00000011-E438-4256-BB5D-D938F977224D}"/>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DATASET!$T$1</c15:sqref>
                        </c15:formulaRef>
                      </c:ext>
                    </c:extLst>
                    <c:strCache>
                      <c:ptCount val="1"/>
                      <c:pt idx="0">
                        <c:v>Working Population Female</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DATASET!$T$2:$T$109</c15:sqref>
                        </c15:fullRef>
                        <c15:formulaRef>
                          <c15:sqref>DATASET!$T$2:$T$4</c15:sqref>
                        </c15:formulaRef>
                      </c:ext>
                    </c:extLst>
                    <c:numCache>
                      <c:formatCode>General</c:formatCode>
                      <c:ptCount val="3"/>
                      <c:pt idx="0">
                        <c:v>89297061</c:v>
                      </c:pt>
                      <c:pt idx="1">
                        <c:v>67714557</c:v>
                      </c:pt>
                      <c:pt idx="2">
                        <c:v>21582504</c:v>
                      </c:pt>
                    </c:numCache>
                  </c:numRef>
                </c:val>
                <c:extLst xmlns:c15="http://schemas.microsoft.com/office/drawing/2012/chart">
                  <c:ext xmlns:c16="http://schemas.microsoft.com/office/drawing/2014/chart" uri="{C3380CC4-5D6E-409C-BE32-E72D297353CC}">
                    <c16:uniqueId val="{00000012-E438-4256-BB5D-D938F977224D}"/>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DATASET!$U$1</c15:sqref>
                        </c15:formulaRef>
                      </c:ext>
                    </c:extLst>
                    <c:strCache>
                      <c:ptCount val="1"/>
                      <c:pt idx="0">
                        <c:v>Cultivator Population </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DATASET!$U$2:$U$109</c15:sqref>
                        </c15:fullRef>
                        <c15:formulaRef>
                          <c15:sqref>DATASET!$U$2:$U$4</c15:sqref>
                        </c15:formulaRef>
                      </c:ext>
                    </c:extLst>
                    <c:numCache>
                      <c:formatCode>General</c:formatCode>
                      <c:ptCount val="3"/>
                      <c:pt idx="0">
                        <c:v>95841357</c:v>
                      </c:pt>
                      <c:pt idx="1">
                        <c:v>92737696</c:v>
                      </c:pt>
                      <c:pt idx="2">
                        <c:v>3103661</c:v>
                      </c:pt>
                    </c:numCache>
                  </c:numRef>
                </c:val>
                <c:extLst xmlns:c15="http://schemas.microsoft.com/office/drawing/2012/chart">
                  <c:ext xmlns:c16="http://schemas.microsoft.com/office/drawing/2014/chart" uri="{C3380CC4-5D6E-409C-BE32-E72D297353CC}">
                    <c16:uniqueId val="{00000013-E438-4256-BB5D-D938F977224D}"/>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DATASET!$V$1</c15:sqref>
                        </c15:formulaRef>
                      </c:ext>
                    </c:extLst>
                    <c:strCache>
                      <c:ptCount val="1"/>
                      <c:pt idx="0">
                        <c:v> Cultivator Population Male</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DATASET!$V$2:$V$109</c15:sqref>
                        </c15:fullRef>
                        <c15:formulaRef>
                          <c15:sqref>DATASET!$V$2:$V$4</c15:sqref>
                        </c15:formulaRef>
                      </c:ext>
                    </c:extLst>
                    <c:numCache>
                      <c:formatCode>General</c:formatCode>
                      <c:ptCount val="3"/>
                      <c:pt idx="0">
                        <c:v>73018105</c:v>
                      </c:pt>
                      <c:pt idx="1">
                        <c:v>70469851</c:v>
                      </c:pt>
                      <c:pt idx="2">
                        <c:v>2548254</c:v>
                      </c:pt>
                    </c:numCache>
                  </c:numRef>
                </c:val>
                <c:extLst xmlns:c15="http://schemas.microsoft.com/office/drawing/2012/chart">
                  <c:ext xmlns:c16="http://schemas.microsoft.com/office/drawing/2014/chart" uri="{C3380CC4-5D6E-409C-BE32-E72D297353CC}">
                    <c16:uniqueId val="{00000014-E438-4256-BB5D-D938F977224D}"/>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DATASET!$W$1</c15:sqref>
                        </c15:formulaRef>
                      </c:ext>
                    </c:extLst>
                    <c:strCache>
                      <c:ptCount val="1"/>
                      <c:pt idx="0">
                        <c:v>Cultivator Population Female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DATASET!$W$2:$W$109</c15:sqref>
                        </c15:fullRef>
                        <c15:formulaRef>
                          <c15:sqref>DATASET!$W$2:$W$4</c15:sqref>
                        </c15:formulaRef>
                      </c:ext>
                    </c:extLst>
                    <c:numCache>
                      <c:formatCode>General</c:formatCode>
                      <c:ptCount val="3"/>
                      <c:pt idx="0">
                        <c:v>22823252</c:v>
                      </c:pt>
                      <c:pt idx="1">
                        <c:v>22267845</c:v>
                      </c:pt>
                      <c:pt idx="2">
                        <c:v>555407</c:v>
                      </c:pt>
                    </c:numCache>
                  </c:numRef>
                </c:val>
                <c:extLst xmlns:c15="http://schemas.microsoft.com/office/drawing/2012/chart">
                  <c:ext xmlns:c16="http://schemas.microsoft.com/office/drawing/2014/chart" uri="{C3380CC4-5D6E-409C-BE32-E72D297353CC}">
                    <c16:uniqueId val="{00000015-E438-4256-BB5D-D938F977224D}"/>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DATASET!$X$1</c15:sqref>
                        </c15:formulaRef>
                      </c:ext>
                    </c:extLst>
                    <c:strCache>
                      <c:ptCount val="1"/>
                      <c:pt idx="0">
                        <c:v> Agricultural Labourers Population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DATASET!$X$2:$X$109</c15:sqref>
                        </c15:fullRef>
                        <c15:formulaRef>
                          <c15:sqref>DATASET!$X$2:$X$4</c15:sqref>
                        </c15:formulaRef>
                      </c:ext>
                    </c:extLst>
                    <c:numCache>
                      <c:formatCode>General</c:formatCode>
                      <c:ptCount val="3"/>
                      <c:pt idx="0">
                        <c:v>86166871</c:v>
                      </c:pt>
                      <c:pt idx="1">
                        <c:v>80958300</c:v>
                      </c:pt>
                      <c:pt idx="2">
                        <c:v>5208571</c:v>
                      </c:pt>
                    </c:numCache>
                  </c:numRef>
                </c:val>
                <c:extLst xmlns:c15="http://schemas.microsoft.com/office/drawing/2012/chart">
                  <c:ext xmlns:c16="http://schemas.microsoft.com/office/drawing/2014/chart" uri="{C3380CC4-5D6E-409C-BE32-E72D297353CC}">
                    <c16:uniqueId val="{00000016-E438-4256-BB5D-D938F977224D}"/>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DATASET!$Y$1</c15:sqref>
                        </c15:formulaRef>
                      </c:ext>
                    </c:extLst>
                    <c:strCache>
                      <c:ptCount val="1"/>
                      <c:pt idx="0">
                        <c:v>Agricultural Labourers Population Male</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DATASET!$Y$2:$Y$109</c15:sqref>
                        </c15:fullRef>
                        <c15:formulaRef>
                          <c15:sqref>DATASET!$Y$2:$Y$4</c15:sqref>
                        </c15:formulaRef>
                      </c:ext>
                    </c:extLst>
                    <c:numCache>
                      <c:formatCode>General</c:formatCode>
                      <c:ptCount val="3"/>
                      <c:pt idx="0">
                        <c:v>55254927</c:v>
                      </c:pt>
                      <c:pt idx="1">
                        <c:v>51639066</c:v>
                      </c:pt>
                      <c:pt idx="2">
                        <c:v>3615861</c:v>
                      </c:pt>
                    </c:numCache>
                  </c:numRef>
                </c:val>
                <c:extLst xmlns:c15="http://schemas.microsoft.com/office/drawing/2012/chart">
                  <c:ext xmlns:c16="http://schemas.microsoft.com/office/drawing/2014/chart" uri="{C3380CC4-5D6E-409C-BE32-E72D297353CC}">
                    <c16:uniqueId val="{00000017-E438-4256-BB5D-D938F977224D}"/>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DATASET!$Z$1</c15:sqref>
                        </c15:formulaRef>
                      </c:ext>
                    </c:extLst>
                    <c:strCache>
                      <c:ptCount val="1"/>
                      <c:pt idx="0">
                        <c:v> Agricultural Labourers Population Female</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DATASET!$Z$2:$Z$109</c15:sqref>
                        </c15:fullRef>
                        <c15:formulaRef>
                          <c15:sqref>DATASET!$Z$2:$Z$4</c15:sqref>
                        </c15:formulaRef>
                      </c:ext>
                    </c:extLst>
                    <c:numCache>
                      <c:formatCode>General</c:formatCode>
                      <c:ptCount val="3"/>
                      <c:pt idx="0">
                        <c:v>30911944</c:v>
                      </c:pt>
                      <c:pt idx="1">
                        <c:v>29319234</c:v>
                      </c:pt>
                      <c:pt idx="2">
                        <c:v>1592710</c:v>
                      </c:pt>
                    </c:numCache>
                  </c:numRef>
                </c:val>
                <c:extLst xmlns:c15="http://schemas.microsoft.com/office/drawing/2012/chart">
                  <c:ext xmlns:c16="http://schemas.microsoft.com/office/drawing/2014/chart" uri="{C3380CC4-5D6E-409C-BE32-E72D297353CC}">
                    <c16:uniqueId val="{00000018-E438-4256-BB5D-D938F977224D}"/>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DATASET!$AA$1</c15:sqref>
                        </c15:formulaRef>
                      </c:ext>
                    </c:extLst>
                    <c:strCache>
                      <c:ptCount val="1"/>
                      <c:pt idx="0">
                        <c:v>Household Industries Population </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DATASET!$AA$2:$AA$109</c15:sqref>
                        </c15:fullRef>
                        <c15:formulaRef>
                          <c15:sqref>DATASET!$AA$2:$AA$4</c15:sqref>
                        </c15:formulaRef>
                      </c:ext>
                    </c:extLst>
                    <c:numCache>
                      <c:formatCode>General</c:formatCode>
                      <c:ptCount val="3"/>
                      <c:pt idx="0">
                        <c:v>12331464</c:v>
                      </c:pt>
                      <c:pt idx="1">
                        <c:v>7244556</c:v>
                      </c:pt>
                      <c:pt idx="2">
                        <c:v>5086908</c:v>
                      </c:pt>
                    </c:numCache>
                  </c:numRef>
                </c:val>
                <c:extLst xmlns:c15="http://schemas.microsoft.com/office/drawing/2012/chart">
                  <c:ext xmlns:c16="http://schemas.microsoft.com/office/drawing/2014/chart" uri="{C3380CC4-5D6E-409C-BE32-E72D297353CC}">
                    <c16:uniqueId val="{00000019-E438-4256-BB5D-D938F977224D}"/>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DATASET!$AB$1</c15:sqref>
                        </c15:formulaRef>
                      </c:ext>
                    </c:extLst>
                    <c:strCache>
                      <c:ptCount val="1"/>
                      <c:pt idx="0">
                        <c:v> Household Industries Population Male</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DATASET!$AB$2:$AB$109</c15:sqref>
                        </c15:fullRef>
                        <c15:formulaRef>
                          <c15:sqref>DATASET!$AB$2:$AB$4</c15:sqref>
                        </c15:formulaRef>
                      </c:ext>
                    </c:extLst>
                    <c:numCache>
                      <c:formatCode>General</c:formatCode>
                      <c:ptCount val="3"/>
                      <c:pt idx="0">
                        <c:v>7540121</c:v>
                      </c:pt>
                      <c:pt idx="1">
                        <c:v>4170353</c:v>
                      </c:pt>
                      <c:pt idx="2">
                        <c:v>3369768</c:v>
                      </c:pt>
                    </c:numCache>
                  </c:numRef>
                </c:val>
                <c:extLst xmlns:c15="http://schemas.microsoft.com/office/drawing/2012/chart">
                  <c:ext xmlns:c16="http://schemas.microsoft.com/office/drawing/2014/chart" uri="{C3380CC4-5D6E-409C-BE32-E72D297353CC}">
                    <c16:uniqueId val="{0000001A-E438-4256-BB5D-D938F977224D}"/>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DATASET!$AC$1</c15:sqref>
                        </c15:formulaRef>
                      </c:ext>
                    </c:extLst>
                    <c:strCache>
                      <c:ptCount val="1"/>
                      <c:pt idx="0">
                        <c:v> Household Industries Population Female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DATASET!$D$2:$D$4</c15:sqref>
                        </c15:fullRef>
                        <c15:formulaRef>
                          <c15:sqref>DATASET!$D$2:$D$4</c15:sqref>
                        </c15:formulaRef>
                      </c:ext>
                    </c:extLst>
                    <c:strCache>
                      <c:ptCount val="3"/>
                      <c:pt idx="0">
                        <c:v>Total</c:v>
                      </c:pt>
                      <c:pt idx="1">
                        <c:v>Rural</c:v>
                      </c:pt>
                      <c:pt idx="2">
                        <c:v>Urban</c:v>
                      </c:pt>
                    </c:strCache>
                  </c:strRef>
                </c:cat>
                <c:val>
                  <c:numRef>
                    <c:extLst>
                      <c:ext xmlns:c15="http://schemas.microsoft.com/office/drawing/2012/chart" uri="{02D57815-91ED-43cb-92C2-25804820EDAC}">
                        <c15:fullRef>
                          <c15:sqref>DATASET!$AC$2:$AC$109</c15:sqref>
                        </c15:fullRef>
                        <c15:formulaRef>
                          <c15:sqref>DATASET!$AC$2:$AC$4</c15:sqref>
                        </c15:formulaRef>
                      </c:ext>
                    </c:extLst>
                    <c:numCache>
                      <c:formatCode>General</c:formatCode>
                      <c:ptCount val="3"/>
                      <c:pt idx="0">
                        <c:v>4791343</c:v>
                      </c:pt>
                      <c:pt idx="1">
                        <c:v>3074203</c:v>
                      </c:pt>
                      <c:pt idx="2">
                        <c:v>1717140</c:v>
                      </c:pt>
                    </c:numCache>
                  </c:numRef>
                </c:val>
                <c:extLst xmlns:c15="http://schemas.microsoft.com/office/drawing/2012/chart">
                  <c:ext xmlns:c16="http://schemas.microsoft.com/office/drawing/2014/chart" uri="{C3380CC4-5D6E-409C-BE32-E72D297353CC}">
                    <c16:uniqueId val="{0000001B-E438-4256-BB5D-D938F977224D}"/>
                  </c:ext>
                </c:extLst>
              </c15:ser>
            </c15:filteredBarSeries>
          </c:ext>
        </c:extLst>
      </c:barChart>
      <c:catAx>
        <c:axId val="97418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6047"/>
        <c:crosses val="autoZero"/>
        <c:auto val="1"/>
        <c:lblAlgn val="ctr"/>
        <c:lblOffset val="100"/>
        <c:noMultiLvlLbl val="0"/>
      </c:catAx>
      <c:valAx>
        <c:axId val="97417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83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Literate Vs Illetrate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976535191165623"/>
          <c:y val="0.10850734725444702"/>
          <c:w val="0.70496583088404274"/>
          <c:h val="0.84457780944435312"/>
        </c:manualLayout>
      </c:layout>
      <c:barChart>
        <c:barDir val="bar"/>
        <c:grouping val="clustered"/>
        <c:varyColors val="0"/>
        <c:ser>
          <c:idx val="0"/>
          <c:order val="0"/>
          <c:tx>
            <c:strRef>
              <c:f>'pivot tables sheet'!$A$20</c:f>
              <c:strCache>
                <c:ptCount val="1"/>
                <c:pt idx="0">
                  <c:v>Sum of Literates Population </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sheet'!$A$21</c:f>
              <c:numCache>
                <c:formatCode>General</c:formatCode>
                <c:ptCount val="1"/>
                <c:pt idx="0">
                  <c:v>3053994068</c:v>
                </c:pt>
              </c:numCache>
            </c:numRef>
          </c:val>
          <c:extLst>
            <c:ext xmlns:c16="http://schemas.microsoft.com/office/drawing/2014/chart" uri="{C3380CC4-5D6E-409C-BE32-E72D297353CC}">
              <c16:uniqueId val="{00000000-E8FB-4C59-91A2-0AA162907B6D}"/>
            </c:ext>
          </c:extLst>
        </c:ser>
        <c:ser>
          <c:idx val="1"/>
          <c:order val="1"/>
          <c:tx>
            <c:strRef>
              <c:f>'pivot tables sheet'!$B$20</c:f>
              <c:strCache>
                <c:ptCount val="1"/>
                <c:pt idx="0">
                  <c:v>Sum of Illiterate Population</c:v>
                </c:pt>
              </c:strCache>
            </c:strRef>
          </c:tx>
          <c:spPr>
            <a:solidFill>
              <a:schemeClr val="accent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sheet'!$B$21</c:f>
              <c:numCache>
                <c:formatCode>General</c:formatCode>
                <c:ptCount val="1"/>
                <c:pt idx="0">
                  <c:v>1788284224</c:v>
                </c:pt>
              </c:numCache>
            </c:numRef>
          </c:val>
          <c:extLst>
            <c:ext xmlns:c16="http://schemas.microsoft.com/office/drawing/2014/chart" uri="{C3380CC4-5D6E-409C-BE32-E72D297353CC}">
              <c16:uniqueId val="{00000001-E8FB-4C59-91A2-0AA162907B6D}"/>
            </c:ext>
          </c:extLst>
        </c:ser>
        <c:ser>
          <c:idx val="2"/>
          <c:order val="2"/>
          <c:tx>
            <c:strRef>
              <c:f>'pivot tables sheet'!$C$20</c:f>
              <c:strCache>
                <c:ptCount val="1"/>
                <c:pt idx="0">
                  <c:v>Sum of Literates Population Male</c:v>
                </c:pt>
              </c:strCache>
            </c:strRef>
          </c:tx>
          <c:spPr>
            <a:solidFill>
              <a:schemeClr val="accent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sheet'!$C$21</c:f>
              <c:numCache>
                <c:formatCode>General</c:formatCode>
                <c:ptCount val="1"/>
                <c:pt idx="0">
                  <c:v>1738735116</c:v>
                </c:pt>
              </c:numCache>
            </c:numRef>
          </c:val>
          <c:extLst>
            <c:ext xmlns:c16="http://schemas.microsoft.com/office/drawing/2014/chart" uri="{C3380CC4-5D6E-409C-BE32-E72D297353CC}">
              <c16:uniqueId val="{00000002-E8FB-4C59-91A2-0AA162907B6D}"/>
            </c:ext>
          </c:extLst>
        </c:ser>
        <c:ser>
          <c:idx val="3"/>
          <c:order val="3"/>
          <c:tx>
            <c:strRef>
              <c:f>'pivot tables sheet'!$D$20</c:f>
              <c:strCache>
                <c:ptCount val="1"/>
                <c:pt idx="0">
                  <c:v>Sum of Illiterate Male</c:v>
                </c:pt>
              </c:strCache>
            </c:strRef>
          </c:tx>
          <c:spPr>
            <a:solidFill>
              <a:schemeClr val="accent2">
                <a:lumMod val="6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sheet'!$D$21</c:f>
              <c:numCache>
                <c:formatCode>General</c:formatCode>
                <c:ptCount val="1"/>
                <c:pt idx="0">
                  <c:v>753752256</c:v>
                </c:pt>
              </c:numCache>
            </c:numRef>
          </c:val>
          <c:extLst>
            <c:ext xmlns:c16="http://schemas.microsoft.com/office/drawing/2014/chart" uri="{C3380CC4-5D6E-409C-BE32-E72D297353CC}">
              <c16:uniqueId val="{00000003-E8FB-4C59-91A2-0AA162907B6D}"/>
            </c:ext>
          </c:extLst>
        </c:ser>
        <c:ser>
          <c:idx val="4"/>
          <c:order val="4"/>
          <c:tx>
            <c:strRef>
              <c:f>'pivot tables sheet'!$E$20</c:f>
              <c:strCache>
                <c:ptCount val="1"/>
                <c:pt idx="0">
                  <c:v>Sum of Literates Population Female</c:v>
                </c:pt>
              </c:strCache>
            </c:strRef>
          </c:tx>
          <c:spPr>
            <a:solidFill>
              <a:schemeClr val="accent4">
                <a:lumMod val="6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sheet'!$E$21</c:f>
              <c:numCache>
                <c:formatCode>General</c:formatCode>
                <c:ptCount val="1"/>
                <c:pt idx="0">
                  <c:v>1315258952</c:v>
                </c:pt>
              </c:numCache>
            </c:numRef>
          </c:val>
          <c:extLst>
            <c:ext xmlns:c16="http://schemas.microsoft.com/office/drawing/2014/chart" uri="{C3380CC4-5D6E-409C-BE32-E72D297353CC}">
              <c16:uniqueId val="{00000004-E8FB-4C59-91A2-0AA162907B6D}"/>
            </c:ext>
          </c:extLst>
        </c:ser>
        <c:ser>
          <c:idx val="5"/>
          <c:order val="5"/>
          <c:tx>
            <c:strRef>
              <c:f>'pivot tables sheet'!$F$20</c:f>
              <c:strCache>
                <c:ptCount val="1"/>
                <c:pt idx="0">
                  <c:v>Sum of Illiterate Female</c:v>
                </c:pt>
              </c:strCache>
            </c:strRef>
          </c:tx>
          <c:spPr>
            <a:solidFill>
              <a:schemeClr val="accent6">
                <a:lumMod val="6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sheet'!$A$21</c:f>
              <c:strCache>
                <c:ptCount val="1"/>
                <c:pt idx="0">
                  <c:v>Total</c:v>
                </c:pt>
              </c:strCache>
            </c:strRef>
          </c:cat>
          <c:val>
            <c:numRef>
              <c:f>'pivot tables sheet'!$F$21</c:f>
              <c:numCache>
                <c:formatCode>General</c:formatCode>
                <c:ptCount val="1"/>
                <c:pt idx="0">
                  <c:v>1034531968</c:v>
                </c:pt>
              </c:numCache>
            </c:numRef>
          </c:val>
          <c:extLst>
            <c:ext xmlns:c16="http://schemas.microsoft.com/office/drawing/2014/chart" uri="{C3380CC4-5D6E-409C-BE32-E72D297353CC}">
              <c16:uniqueId val="{00000005-E8FB-4C59-91A2-0AA162907B6D}"/>
            </c:ext>
          </c:extLst>
        </c:ser>
        <c:dLbls>
          <c:showLegendKey val="0"/>
          <c:showVal val="0"/>
          <c:showCatName val="0"/>
          <c:showSerName val="0"/>
          <c:showPercent val="0"/>
          <c:showBubbleSize val="0"/>
        </c:dLbls>
        <c:gapWidth val="182"/>
        <c:axId val="553698176"/>
        <c:axId val="975136064"/>
      </c:barChart>
      <c:catAx>
        <c:axId val="553698176"/>
        <c:scaling>
          <c:orientation val="minMax"/>
        </c:scaling>
        <c:delete val="1"/>
        <c:axPos val="l"/>
        <c:numFmt formatCode="General" sourceLinked="1"/>
        <c:majorTickMark val="none"/>
        <c:minorTickMark val="none"/>
        <c:tickLblPos val="nextTo"/>
        <c:crossAx val="975136064"/>
        <c:crosses val="autoZero"/>
        <c:auto val="1"/>
        <c:lblAlgn val="ctr"/>
        <c:lblOffset val="100"/>
        <c:noMultiLvlLbl val="0"/>
      </c:catAx>
      <c:valAx>
        <c:axId val="97513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98176"/>
        <c:crosses val="autoZero"/>
        <c:crossBetween val="between"/>
      </c:valAx>
      <c:spPr>
        <a:noFill/>
        <a:ln>
          <a:noFill/>
        </a:ln>
        <a:effectLst/>
      </c:spPr>
    </c:plotArea>
    <c:legend>
      <c:legendPos val="l"/>
      <c:layout>
        <c:manualLayout>
          <c:xMode val="edge"/>
          <c:yMode val="edge"/>
          <c:x val="2.1505376344086023E-2"/>
          <c:y val="0.15127163628908333"/>
          <c:w val="0.210346158009205"/>
          <c:h val="0.69059413815544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7779916399338972"/>
          <c:y val="0.11109817457252928"/>
          <c:w val="0.85866666666666669"/>
          <c:h val="0.8797814207650273"/>
        </c:manualLayout>
      </c:layout>
      <c:doughnut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E260-4E8C-A8FC-20FFCA1742A7}"/>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E260-4E8C-A8FC-20FFCA1742A7}"/>
              </c:ext>
            </c:extLst>
          </c:dPt>
          <c:cat>
            <c:multiLvlStrRef>
              <c:f>'pivot tables sheet'!$E$8:$F$9</c:f>
              <c:multiLvlStrCache>
                <c:ptCount val="2"/>
                <c:lvl>
                  <c:pt idx="0">
                    <c:v>male</c:v>
                  </c:pt>
                  <c:pt idx="1">
                    <c:v>female</c:v>
                  </c:pt>
                </c:lvl>
                <c:lvl>
                  <c:pt idx="0">
                    <c:v>Percentage</c:v>
                  </c:pt>
                </c:lvl>
              </c:multiLvlStrCache>
            </c:multiLvlStrRef>
          </c:cat>
          <c:val>
            <c:numRef>
              <c:f>'pivot tables sheet'!$E$10:$F$10</c:f>
              <c:numCache>
                <c:formatCode>0%</c:formatCode>
                <c:ptCount val="2"/>
                <c:pt idx="0">
                  <c:v>0.5147344331939524</c:v>
                </c:pt>
                <c:pt idx="1">
                  <c:v>0.4852655668060476</c:v>
                </c:pt>
              </c:numCache>
            </c:numRef>
          </c:val>
          <c:extLst>
            <c:ext xmlns:c16="http://schemas.microsoft.com/office/drawing/2014/chart" uri="{C3380CC4-5D6E-409C-BE32-E72D297353CC}">
              <c16:uniqueId val="{00000004-E260-4E8C-A8FC-20FFCA1742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percentage literate/total</a:t>
            </a:r>
          </a:p>
        </c:rich>
      </c:tx>
      <c:layout>
        <c:manualLayout>
          <c:xMode val="edge"/>
          <c:yMode val="edge"/>
          <c:x val="0.16988489529588638"/>
          <c:y val="3.01535074702346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sheet'!$I$16:$I$17</c:f>
              <c:strCache>
                <c:ptCount val="2"/>
                <c:pt idx="0">
                  <c:v>percentage</c:v>
                </c:pt>
                <c:pt idx="1">
                  <c:v>literate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9A-4C08-9CB2-D79D031E385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9A-4C08-9CB2-D79D031E385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9A-4C08-9CB2-D79D031E385D}"/>
              </c:ext>
            </c:extLst>
          </c:dPt>
          <c:dLbls>
            <c:dLbl>
              <c:idx val="0"/>
              <c:layout>
                <c:manualLayout>
                  <c:x val="-0.16979111986001749"/>
                  <c:y val="6.730898221055702E-2"/>
                </c:manualLayout>
              </c:layout>
              <c:tx>
                <c:rich>
                  <a:bodyPr/>
                  <a:lstStyle/>
                  <a:p>
                    <a:fld id="{2A2DB8AD-D743-46D6-8CBA-A4A4852A53BD}" type="CATEGORYNAME">
                      <a:rPr lang="en-US"/>
                      <a:pPr/>
                      <a:t>[CATEGORY NAME]</a:t>
                    </a:fld>
                    <a:r>
                      <a:rPr lang="en-US" baseline="0"/>
                      <a:t>
</a:t>
                    </a:r>
                    <a:r>
                      <a:rPr lang="en-US" sz="900" b="0" i="0" u="none" strike="noStrike" baseline="0">
                        <a:effectLst/>
                      </a:rPr>
                      <a:t>63%</a:t>
                    </a:r>
                    <a:r>
                      <a:rPr lang="en-US" sz="900" b="0" i="0" u="none" strike="noStrike" baseline="0"/>
                      <a:t> </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59A-4C08-9CB2-D79D031E385D}"/>
                </c:ext>
              </c:extLst>
            </c:dLbl>
            <c:dLbl>
              <c:idx val="1"/>
              <c:layout>
                <c:manualLayout>
                  <c:x val="9.1909222536439267E-2"/>
                  <c:y val="-0.25154369986842917"/>
                </c:manualLayout>
              </c:layout>
              <c:tx>
                <c:rich>
                  <a:bodyPr/>
                  <a:lstStyle/>
                  <a:p>
                    <a:fld id="{DE84141E-44C3-4636-BAA9-93519D1036C7}" type="CATEGORYNAME">
                      <a:rPr lang="en-US"/>
                      <a:pPr/>
                      <a:t>[CATEGORY NAME]</a:t>
                    </a:fld>
                    <a:r>
                      <a:rPr lang="en-US" baseline="0"/>
                      <a:t>
</a:t>
                    </a:r>
                    <a:r>
                      <a:rPr lang="en-US" sz="900" b="0" i="0" u="none" strike="noStrike" baseline="0">
                        <a:effectLst/>
                      </a:rPr>
                      <a:t>70%</a:t>
                    </a:r>
                    <a:r>
                      <a:rPr lang="en-US" sz="900" b="0" i="0" u="none" strike="noStrike" baseline="0"/>
                      <a:t> </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59A-4C08-9CB2-D79D031E385D}"/>
                </c:ext>
              </c:extLst>
            </c:dLbl>
            <c:dLbl>
              <c:idx val="2"/>
              <c:layout>
                <c:manualLayout>
                  <c:x val="0.2300906417679692"/>
                  <c:y val="6.469743279693968E-2"/>
                </c:manualLayout>
              </c:layout>
              <c:tx>
                <c:rich>
                  <a:bodyPr/>
                  <a:lstStyle/>
                  <a:p>
                    <a:fld id="{854D3A96-8BFD-4D48-8F8D-F43464FBCC04}" type="CATEGORYNAME">
                      <a:rPr lang="en-US"/>
                      <a:pPr/>
                      <a:t>[CATEGORY NAME]</a:t>
                    </a:fld>
                    <a:r>
                      <a:rPr lang="en-US" baseline="0"/>
                      <a:t>
</a:t>
                    </a:r>
                    <a:r>
                      <a:rPr lang="en-US" sz="900" b="0" i="0" u="none" strike="noStrike" baseline="0">
                        <a:effectLst/>
                      </a:rPr>
                      <a:t>56%</a:t>
                    </a:r>
                    <a:r>
                      <a:rPr lang="en-US" sz="900" b="0" i="0" u="none" strike="noStrike" baseline="0"/>
                      <a:t> </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59A-4C08-9CB2-D79D031E38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sheet'!$H$18:$H$20</c:f>
              <c:strCache>
                <c:ptCount val="3"/>
                <c:pt idx="0">
                  <c:v>total</c:v>
                </c:pt>
                <c:pt idx="1">
                  <c:v>male</c:v>
                </c:pt>
                <c:pt idx="2">
                  <c:v>female</c:v>
                </c:pt>
              </c:strCache>
            </c:strRef>
          </c:cat>
          <c:val>
            <c:numRef>
              <c:f>'pivot tables sheet'!$I$18:$I$20</c:f>
              <c:numCache>
                <c:formatCode>0%</c:formatCode>
                <c:ptCount val="3"/>
                <c:pt idx="0">
                  <c:v>0.63069362887414981</c:v>
                </c:pt>
                <c:pt idx="1">
                  <c:v>0.69759034109160578</c:v>
                </c:pt>
                <c:pt idx="2">
                  <c:v>0.5597344601195412</c:v>
                </c:pt>
              </c:numCache>
            </c:numRef>
          </c:val>
          <c:extLst>
            <c:ext xmlns:c16="http://schemas.microsoft.com/office/drawing/2014/chart" uri="{C3380CC4-5D6E-409C-BE32-E72D297353CC}">
              <c16:uniqueId val="{00000006-D59A-4C08-9CB2-D79D031E385D}"/>
            </c:ext>
          </c:extLst>
        </c:ser>
        <c:ser>
          <c:idx val="1"/>
          <c:order val="1"/>
          <c:tx>
            <c:strRef>
              <c:f>'pivot tables sheet'!$J$16:$J$17</c:f>
              <c:strCache>
                <c:ptCount val="2"/>
                <c:pt idx="0">
                  <c:v>percentage</c:v>
                </c:pt>
                <c:pt idx="1">
                  <c:v>illetrate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D59A-4C08-9CB2-D79D031E385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D59A-4C08-9CB2-D79D031E385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D59A-4C08-9CB2-D79D031E38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sheet'!$H$18:$H$20</c:f>
              <c:strCache>
                <c:ptCount val="3"/>
                <c:pt idx="0">
                  <c:v>total</c:v>
                </c:pt>
                <c:pt idx="1">
                  <c:v>male</c:v>
                </c:pt>
                <c:pt idx="2">
                  <c:v>female</c:v>
                </c:pt>
              </c:strCache>
            </c:strRef>
          </c:cat>
          <c:val>
            <c:numRef>
              <c:f>'pivot tables sheet'!$J$18:$J$20</c:f>
              <c:numCache>
                <c:formatCode>0%</c:formatCode>
                <c:ptCount val="3"/>
                <c:pt idx="0">
                  <c:v>0.36930637112585019</c:v>
                </c:pt>
                <c:pt idx="1">
                  <c:v>0.30240965890839427</c:v>
                </c:pt>
                <c:pt idx="2">
                  <c:v>0.4402655398804588</c:v>
                </c:pt>
              </c:numCache>
            </c:numRef>
          </c:val>
          <c:extLst>
            <c:ext xmlns:c16="http://schemas.microsoft.com/office/drawing/2014/chart" uri="{C3380CC4-5D6E-409C-BE32-E72D297353CC}">
              <c16:uniqueId val="{0000000D-D59A-4C08-9CB2-D79D031E385D}"/>
            </c:ext>
          </c:extLst>
        </c:ser>
        <c:ser>
          <c:idx val="2"/>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9A-4C08-9CB2-D79D031E38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sheet'!$H$18:$H$20</c:f>
              <c:strCache>
                <c:ptCount val="3"/>
                <c:pt idx="0">
                  <c:v>total</c:v>
                </c:pt>
                <c:pt idx="1">
                  <c:v>male</c:v>
                </c:pt>
                <c:pt idx="2">
                  <c:v>female</c:v>
                </c:pt>
              </c:strCache>
            </c:strRef>
          </c:cat>
          <c:val>
            <c:numRef>
              <c:f>'pivot tables sheet'!$I$20</c:f>
              <c:numCache>
                <c:formatCode>0%</c:formatCode>
                <c:ptCount val="1"/>
                <c:pt idx="0">
                  <c:v>0.5597344601195412</c:v>
                </c:pt>
              </c:numCache>
            </c:numRef>
          </c:val>
          <c:extLst>
            <c:ext xmlns:c16="http://schemas.microsoft.com/office/drawing/2014/chart" uri="{C3380CC4-5D6E-409C-BE32-E72D297353CC}">
              <c16:uniqueId val="{00000010-D59A-4C08-9CB2-D79D031E385D}"/>
            </c:ext>
          </c:extLst>
        </c:ser>
        <c:ser>
          <c:idx val="3"/>
          <c:order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2-D59A-4C08-9CB2-D79D031E38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sheet'!$H$18:$H$20</c:f>
              <c:strCache>
                <c:ptCount val="3"/>
                <c:pt idx="0">
                  <c:v>total</c:v>
                </c:pt>
                <c:pt idx="1">
                  <c:v>male</c:v>
                </c:pt>
                <c:pt idx="2">
                  <c:v>female</c:v>
                </c:pt>
              </c:strCache>
            </c:strRef>
          </c:cat>
          <c:val>
            <c:numRef>
              <c:f>'pivot tables sheet'!$I$20</c:f>
              <c:numCache>
                <c:formatCode>0%</c:formatCode>
                <c:ptCount val="1"/>
                <c:pt idx="0">
                  <c:v>0.5597344601195412</c:v>
                </c:pt>
              </c:numCache>
            </c:numRef>
          </c:val>
          <c:extLst>
            <c:ext xmlns:c16="http://schemas.microsoft.com/office/drawing/2014/chart" uri="{C3380CC4-5D6E-409C-BE32-E72D297353CC}">
              <c16:uniqueId val="{00000013-D59A-4C08-9CB2-D79D031E385D}"/>
            </c:ext>
          </c:extLst>
        </c:ser>
        <c:ser>
          <c:idx val="4"/>
          <c:order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9A-4C08-9CB2-D79D031E38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sheet'!$H$18:$H$20</c:f>
              <c:strCache>
                <c:ptCount val="3"/>
                <c:pt idx="0">
                  <c:v>total</c:v>
                </c:pt>
                <c:pt idx="1">
                  <c:v>male</c:v>
                </c:pt>
                <c:pt idx="2">
                  <c:v>female</c:v>
                </c:pt>
              </c:strCache>
            </c:strRef>
          </c:cat>
          <c:val>
            <c:numRef>
              <c:f>'pivot tables sheet'!$I$20</c:f>
              <c:numCache>
                <c:formatCode>0%</c:formatCode>
                <c:ptCount val="1"/>
                <c:pt idx="0">
                  <c:v>0.5597344601195412</c:v>
                </c:pt>
              </c:numCache>
            </c:numRef>
          </c:val>
          <c:extLst>
            <c:ext xmlns:c16="http://schemas.microsoft.com/office/drawing/2014/chart" uri="{C3380CC4-5D6E-409C-BE32-E72D297353CC}">
              <c16:uniqueId val="{00000016-D59A-4C08-9CB2-D79D031E385D}"/>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illetrate/total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sheet'!$J$17</c:f>
              <c:strCache>
                <c:ptCount val="1"/>
                <c:pt idx="0">
                  <c:v>illetrate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DF-4832-8FB1-45CEDF200A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DF-4832-8FB1-45CEDF200A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DF-4832-8FB1-45CEDF200A45}"/>
              </c:ext>
            </c:extLst>
          </c:dPt>
          <c:dLbls>
            <c:dLbl>
              <c:idx val="0"/>
              <c:layout>
                <c:manualLayout>
                  <c:x val="-0.23192806862608389"/>
                  <c:y val="6.7863278453829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total</a:t>
                    </a:r>
                  </a:p>
                  <a:p>
                    <a:pPr>
                      <a:defRPr/>
                    </a:pPr>
                    <a:fld id="{4E896D78-D95E-4FE6-AF91-1C2543581DE0}" type="VALUE">
                      <a:rPr lang="en-US"/>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282185118046481"/>
                      <c:h val="0.23484848484848486"/>
                    </c:manualLayout>
                  </c15:layout>
                  <c15:dlblFieldTable/>
                  <c15:showDataLabelsRange val="0"/>
                </c:ext>
                <c:ext xmlns:c16="http://schemas.microsoft.com/office/drawing/2014/chart" uri="{C3380CC4-5D6E-409C-BE32-E72D297353CC}">
                  <c16:uniqueId val="{00000001-9ADF-4832-8FB1-45CEDF200A45}"/>
                </c:ext>
              </c:extLst>
            </c:dLbl>
            <c:dLbl>
              <c:idx val="1"/>
              <c:layout>
                <c:manualLayout>
                  <c:x val="-0.14610529529265875"/>
                  <c:y val="-0.28564722023383449"/>
                </c:manualLayout>
              </c:layout>
              <c:tx>
                <c:rich>
                  <a:bodyPr/>
                  <a:lstStyle/>
                  <a:p>
                    <a:r>
                      <a:rPr lang="en-US"/>
                      <a:t>male</a:t>
                    </a:r>
                  </a:p>
                  <a:p>
                    <a:fld id="{B8E1EA9C-86EE-4683-B9E7-77738CD7FAD4}"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ADF-4832-8FB1-45CEDF200A45}"/>
                </c:ext>
              </c:extLst>
            </c:dLbl>
            <c:dLbl>
              <c:idx val="2"/>
              <c:layout>
                <c:manualLayout>
                  <c:x val="0.24529367178986616"/>
                  <c:y val="3.901710676316975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female</a:t>
                    </a:r>
                  </a:p>
                  <a:p>
                    <a:pPr>
                      <a:defRPr/>
                    </a:pPr>
                    <a:fld id="{643F5843-62BD-4717-905A-1734B6E740A1}" type="VALUE">
                      <a:rPr lang="en-US"/>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89638604410152"/>
                      <c:h val="0.27996241947029349"/>
                    </c:manualLayout>
                  </c15:layout>
                  <c15:dlblFieldTable/>
                  <c15:showDataLabelsRange val="0"/>
                </c:ext>
                <c:ext xmlns:c16="http://schemas.microsoft.com/office/drawing/2014/chart" uri="{C3380CC4-5D6E-409C-BE32-E72D297353CC}">
                  <c16:uniqueId val="{00000005-9ADF-4832-8FB1-45CEDF200A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tables sheet'!$J$18:$J$20</c:f>
              <c:numCache>
                <c:formatCode>0%</c:formatCode>
                <c:ptCount val="3"/>
                <c:pt idx="0">
                  <c:v>0.36930637112585019</c:v>
                </c:pt>
                <c:pt idx="1">
                  <c:v>0.30240965890839427</c:v>
                </c:pt>
                <c:pt idx="2">
                  <c:v>0.4402655398804588</c:v>
                </c:pt>
              </c:numCache>
            </c:numRef>
          </c:val>
          <c:extLst>
            <c:ext xmlns:c16="http://schemas.microsoft.com/office/drawing/2014/chart" uri="{C3380CC4-5D6E-409C-BE32-E72D297353CC}">
              <c16:uniqueId val="{00000006-9ADF-4832-8FB1-45CEDF200A4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Worker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sheet'!$A$28</c:f>
              <c:strCache>
                <c:ptCount val="1"/>
                <c:pt idx="0">
                  <c:v>Sum of Total Worker Population </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sheet'!$A$29</c:f>
              <c:strCache>
                <c:ptCount val="1"/>
                <c:pt idx="0">
                  <c:v>Total</c:v>
                </c:pt>
              </c:strCache>
            </c:strRef>
          </c:cat>
          <c:val>
            <c:numRef>
              <c:f>'pivot tables sheet'!$A$29</c:f>
              <c:numCache>
                <c:formatCode>General</c:formatCode>
                <c:ptCount val="1"/>
                <c:pt idx="0">
                  <c:v>1926973244</c:v>
                </c:pt>
              </c:numCache>
            </c:numRef>
          </c:val>
          <c:extLst>
            <c:ext xmlns:c16="http://schemas.microsoft.com/office/drawing/2014/chart" uri="{C3380CC4-5D6E-409C-BE32-E72D297353CC}">
              <c16:uniqueId val="{00000000-ED52-4EEA-B3E1-7E6A3DED5DA7}"/>
            </c:ext>
          </c:extLst>
        </c:ser>
        <c:ser>
          <c:idx val="1"/>
          <c:order val="1"/>
          <c:tx>
            <c:strRef>
              <c:f>'pivot tables sheet'!$B$28</c:f>
              <c:strCache>
                <c:ptCount val="1"/>
                <c:pt idx="0">
                  <c:v>Sum of Total Worker Population Male</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sheet'!$A$29</c:f>
              <c:strCache>
                <c:ptCount val="1"/>
                <c:pt idx="0">
                  <c:v>Total</c:v>
                </c:pt>
              </c:strCache>
            </c:strRef>
          </c:cat>
          <c:val>
            <c:numRef>
              <c:f>'pivot tables sheet'!$B$29</c:f>
              <c:numCache>
                <c:formatCode>General</c:formatCode>
                <c:ptCount val="1"/>
                <c:pt idx="0">
                  <c:v>1327463720</c:v>
                </c:pt>
              </c:numCache>
            </c:numRef>
          </c:val>
          <c:extLst>
            <c:ext xmlns:c16="http://schemas.microsoft.com/office/drawing/2014/chart" uri="{C3380CC4-5D6E-409C-BE32-E72D297353CC}">
              <c16:uniqueId val="{00000001-ED52-4EEA-B3E1-7E6A3DED5DA7}"/>
            </c:ext>
          </c:extLst>
        </c:ser>
        <c:ser>
          <c:idx val="2"/>
          <c:order val="2"/>
          <c:tx>
            <c:strRef>
              <c:f>'pivot tables sheet'!$C$28</c:f>
              <c:strCache>
                <c:ptCount val="1"/>
                <c:pt idx="0">
                  <c:v>Sum of Total Worker Population Female</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sheet'!$A$29</c:f>
              <c:strCache>
                <c:ptCount val="1"/>
                <c:pt idx="0">
                  <c:v>Total</c:v>
                </c:pt>
              </c:strCache>
            </c:strRef>
          </c:cat>
          <c:val>
            <c:numRef>
              <c:f>'pivot tables sheet'!$C$29</c:f>
              <c:numCache>
                <c:formatCode>General</c:formatCode>
                <c:ptCount val="1"/>
                <c:pt idx="0">
                  <c:v>599509524</c:v>
                </c:pt>
              </c:numCache>
            </c:numRef>
          </c:val>
          <c:extLst>
            <c:ext xmlns:c16="http://schemas.microsoft.com/office/drawing/2014/chart" uri="{C3380CC4-5D6E-409C-BE32-E72D297353CC}">
              <c16:uniqueId val="{00000002-ED52-4EEA-B3E1-7E6A3DED5DA7}"/>
            </c:ext>
          </c:extLst>
        </c:ser>
        <c:dLbls>
          <c:showLegendKey val="0"/>
          <c:showVal val="0"/>
          <c:showCatName val="0"/>
          <c:showSerName val="0"/>
          <c:showPercent val="0"/>
          <c:showBubbleSize val="0"/>
        </c:dLbls>
        <c:gapWidth val="150"/>
        <c:shape val="box"/>
        <c:axId val="754620735"/>
        <c:axId val="754622399"/>
        <c:axId val="0"/>
      </c:bar3DChart>
      <c:catAx>
        <c:axId val="754620735"/>
        <c:scaling>
          <c:orientation val="minMax"/>
        </c:scaling>
        <c:delete val="1"/>
        <c:axPos val="l"/>
        <c:numFmt formatCode="General" sourceLinked="1"/>
        <c:majorTickMark val="none"/>
        <c:minorTickMark val="none"/>
        <c:tickLblPos val="nextTo"/>
        <c:crossAx val="754622399"/>
        <c:crosses val="autoZero"/>
        <c:auto val="1"/>
        <c:lblAlgn val="ctr"/>
        <c:lblOffset val="100"/>
        <c:noMultiLvlLbl val="0"/>
      </c:catAx>
      <c:valAx>
        <c:axId val="75462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20735"/>
        <c:crosses val="autoZero"/>
        <c:crossBetween val="between"/>
      </c:valAx>
      <c:spPr>
        <a:noFill/>
        <a:ln>
          <a:noFill/>
        </a:ln>
        <a:effectLst/>
      </c:spPr>
    </c:plotArea>
    <c:legend>
      <c:legendPos val="l"/>
      <c:layout>
        <c:manualLayout>
          <c:xMode val="edge"/>
          <c:yMode val="edge"/>
          <c:x val="6.3888888888888884E-2"/>
          <c:y val="0.23784558180227475"/>
          <c:w val="0.26025568678915134"/>
          <c:h val="0.49190142898804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[Ganesh endterm excel project.xlsx]pivot tables sheet!PivotTable12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Cultivator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 sheet'!$A$45</c:f>
              <c:strCache>
                <c:ptCount val="1"/>
                <c:pt idx="0">
                  <c:v>Sum of Cultivator Population </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sheet'!$A$46</c:f>
              <c:strCache>
                <c:ptCount val="1"/>
                <c:pt idx="0">
                  <c:v>Total</c:v>
                </c:pt>
              </c:strCache>
            </c:strRef>
          </c:cat>
          <c:val>
            <c:numRef>
              <c:f>'pivot tables sheet'!$A$46</c:f>
              <c:numCache>
                <c:formatCode>General</c:formatCode>
                <c:ptCount val="1"/>
                <c:pt idx="0">
                  <c:v>383365428</c:v>
                </c:pt>
              </c:numCache>
            </c:numRef>
          </c:val>
          <c:extLst>
            <c:ext xmlns:c16="http://schemas.microsoft.com/office/drawing/2014/chart" uri="{C3380CC4-5D6E-409C-BE32-E72D297353CC}">
              <c16:uniqueId val="{00000000-5992-4CDB-974B-00BC55873038}"/>
            </c:ext>
          </c:extLst>
        </c:ser>
        <c:ser>
          <c:idx val="1"/>
          <c:order val="1"/>
          <c:tx>
            <c:strRef>
              <c:f>'pivot tables sheet'!$B$45</c:f>
              <c:strCache>
                <c:ptCount val="1"/>
                <c:pt idx="0">
                  <c:v>Sum of  Cultivator Population Male</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sheet'!$A$46</c:f>
              <c:strCache>
                <c:ptCount val="1"/>
                <c:pt idx="0">
                  <c:v>Total</c:v>
                </c:pt>
              </c:strCache>
            </c:strRef>
          </c:cat>
          <c:val>
            <c:numRef>
              <c:f>'pivot tables sheet'!$B$46</c:f>
              <c:numCache>
                <c:formatCode>General</c:formatCode>
                <c:ptCount val="1"/>
                <c:pt idx="0">
                  <c:v>292072420</c:v>
                </c:pt>
              </c:numCache>
            </c:numRef>
          </c:val>
          <c:extLst>
            <c:ext xmlns:c16="http://schemas.microsoft.com/office/drawing/2014/chart" uri="{C3380CC4-5D6E-409C-BE32-E72D297353CC}">
              <c16:uniqueId val="{00000001-5992-4CDB-974B-00BC55873038}"/>
            </c:ext>
          </c:extLst>
        </c:ser>
        <c:ser>
          <c:idx val="2"/>
          <c:order val="2"/>
          <c:tx>
            <c:strRef>
              <c:f>'pivot tables sheet'!$C$45</c:f>
              <c:strCache>
                <c:ptCount val="1"/>
                <c:pt idx="0">
                  <c:v>Sum of Cultivator Population Female</c:v>
                </c:pt>
              </c:strCache>
            </c:strRef>
          </c:tx>
          <c:spPr>
            <a:solidFill>
              <a:schemeClr val="accent3"/>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sheet'!$A$46</c:f>
              <c:strCache>
                <c:ptCount val="1"/>
                <c:pt idx="0">
                  <c:v>Total</c:v>
                </c:pt>
              </c:strCache>
            </c:strRef>
          </c:cat>
          <c:val>
            <c:numRef>
              <c:f>'pivot tables sheet'!$C$46</c:f>
              <c:numCache>
                <c:formatCode>General</c:formatCode>
                <c:ptCount val="1"/>
                <c:pt idx="0">
                  <c:v>91293008</c:v>
                </c:pt>
              </c:numCache>
            </c:numRef>
          </c:val>
          <c:extLst>
            <c:ext xmlns:c16="http://schemas.microsoft.com/office/drawing/2014/chart" uri="{C3380CC4-5D6E-409C-BE32-E72D297353CC}">
              <c16:uniqueId val="{00000002-5992-4CDB-974B-00BC55873038}"/>
            </c:ext>
          </c:extLst>
        </c:ser>
        <c:dLbls>
          <c:showLegendKey val="0"/>
          <c:showVal val="0"/>
          <c:showCatName val="0"/>
          <c:showSerName val="0"/>
          <c:showPercent val="0"/>
          <c:showBubbleSize val="0"/>
        </c:dLbls>
        <c:gapWidth val="219"/>
        <c:overlap val="-27"/>
        <c:axId val="1678999792"/>
        <c:axId val="1679004368"/>
      </c:barChart>
      <c:catAx>
        <c:axId val="1678999792"/>
        <c:scaling>
          <c:orientation val="minMax"/>
        </c:scaling>
        <c:delete val="1"/>
        <c:axPos val="b"/>
        <c:numFmt formatCode="General" sourceLinked="1"/>
        <c:majorTickMark val="none"/>
        <c:minorTickMark val="none"/>
        <c:tickLblPos val="nextTo"/>
        <c:crossAx val="1679004368"/>
        <c:crosses val="autoZero"/>
        <c:auto val="1"/>
        <c:lblAlgn val="ctr"/>
        <c:lblOffset val="100"/>
        <c:noMultiLvlLbl val="0"/>
      </c:catAx>
      <c:valAx>
        <c:axId val="16790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99792"/>
        <c:crosses val="autoZero"/>
        <c:crossBetween val="between"/>
      </c:valAx>
      <c:spPr>
        <a:noFill/>
        <a:ln>
          <a:noFill/>
        </a:ln>
        <a:effectLst/>
      </c:spPr>
    </c:plotArea>
    <c:legend>
      <c:legendPos val="b"/>
      <c:layout>
        <c:manualLayout>
          <c:xMode val="edge"/>
          <c:yMode val="edge"/>
          <c:x val="0"/>
          <c:y val="0.81365631379410908"/>
          <c:w val="0.96341173435890248"/>
          <c:h val="0.15856590842811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4.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8" Type="http://schemas.openxmlformats.org/officeDocument/2006/relationships/customXml" Target="../ink/ink4.xml"/><Relationship Id="rId13" Type="http://schemas.openxmlformats.org/officeDocument/2006/relationships/image" Target="../media/image11.png"/><Relationship Id="rId18" Type="http://schemas.openxmlformats.org/officeDocument/2006/relationships/customXml" Target="../ink/ink9.xml"/><Relationship Id="rId3" Type="http://schemas.openxmlformats.org/officeDocument/2006/relationships/image" Target="../media/image6.png"/><Relationship Id="rId21" Type="http://schemas.openxmlformats.org/officeDocument/2006/relationships/image" Target="../media/image14.png"/><Relationship Id="rId7" Type="http://schemas.openxmlformats.org/officeDocument/2006/relationships/image" Target="../media/image8.png"/><Relationship Id="rId12" Type="http://schemas.openxmlformats.org/officeDocument/2006/relationships/customXml" Target="../ink/ink6.xml"/><Relationship Id="rId17" Type="http://schemas.openxmlformats.org/officeDocument/2006/relationships/image" Target="../media/image13.png"/><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1.xml"/><Relationship Id="rId1" Type="http://schemas.openxmlformats.org/officeDocument/2006/relationships/image" Target="../media/image5.png"/><Relationship Id="rId6" Type="http://schemas.openxmlformats.org/officeDocument/2006/relationships/customXml" Target="../ink/ink3.xml"/><Relationship Id="rId11" Type="http://schemas.openxmlformats.org/officeDocument/2006/relationships/image" Target="../media/image10.png"/><Relationship Id="rId24" Type="http://schemas.openxmlformats.org/officeDocument/2006/relationships/image" Target="../media/image2.png"/><Relationship Id="rId5" Type="http://schemas.openxmlformats.org/officeDocument/2006/relationships/image" Target="../media/image7.png"/><Relationship Id="rId15" Type="http://schemas.openxmlformats.org/officeDocument/2006/relationships/image" Target="../media/image12.png"/><Relationship Id="rId23" Type="http://schemas.openxmlformats.org/officeDocument/2006/relationships/image" Target="../media/image15.png"/><Relationship Id="rId10" Type="http://schemas.openxmlformats.org/officeDocument/2006/relationships/customXml" Target="../ink/ink5.xml"/><Relationship Id="rId19" Type="http://schemas.openxmlformats.org/officeDocument/2006/relationships/customXml" Target="../ink/ink10.xml"/><Relationship Id="rId4" Type="http://schemas.openxmlformats.org/officeDocument/2006/relationships/customXml" Target="../ink/ink2.xml"/><Relationship Id="rId9" Type="http://schemas.openxmlformats.org/officeDocument/2006/relationships/image" Target="../media/image9.png"/><Relationship Id="rId14" Type="http://schemas.openxmlformats.org/officeDocument/2006/relationships/customXml" Target="../ink/ink7.xml"/><Relationship Id="rId22"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chart" Target="../charts/chart3.xml"/><Relationship Id="rId7" Type="http://schemas.openxmlformats.org/officeDocument/2006/relationships/image" Target="../media/image19.svg"/><Relationship Id="rId12" Type="http://schemas.openxmlformats.org/officeDocument/2006/relationships/chart" Target="../charts/chart8.xml"/><Relationship Id="rId17" Type="http://schemas.openxmlformats.org/officeDocument/2006/relationships/chart" Target="../charts/chart13.xml"/><Relationship Id="rId2" Type="http://schemas.openxmlformats.org/officeDocument/2006/relationships/chart" Target="../charts/chart2.xml"/><Relationship Id="rId16"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image" Target="../media/image18.png"/><Relationship Id="rId11" Type="http://schemas.openxmlformats.org/officeDocument/2006/relationships/chart" Target="../charts/chart7.xml"/><Relationship Id="rId5" Type="http://schemas.openxmlformats.org/officeDocument/2006/relationships/image" Target="../media/image17.svg"/><Relationship Id="rId15" Type="http://schemas.openxmlformats.org/officeDocument/2006/relationships/chart" Target="../charts/chart11.xml"/><Relationship Id="rId10" Type="http://schemas.openxmlformats.org/officeDocument/2006/relationships/chart" Target="../charts/chart6.xml"/><Relationship Id="rId4" Type="http://schemas.openxmlformats.org/officeDocument/2006/relationships/image" Target="../media/image16.png"/><Relationship Id="rId9" Type="http://schemas.openxmlformats.org/officeDocument/2006/relationships/chart" Target="../charts/chart5.xml"/><Relationship Id="rId1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image" Target="../media/image20.emf"/></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106681</xdr:colOff>
      <xdr:row>0</xdr:row>
      <xdr:rowOff>137161</xdr:rowOff>
    </xdr:from>
    <xdr:to>
      <xdr:col>1</xdr:col>
      <xdr:colOff>316437</xdr:colOff>
      <xdr:row>5</xdr:row>
      <xdr:rowOff>38100</xdr:rowOff>
    </xdr:to>
    <xdr:pic>
      <xdr:nvPicPr>
        <xdr:cNvPr id="5" name="Picture 4">
          <a:extLst>
            <a:ext uri="{FF2B5EF4-FFF2-40B4-BE49-F238E27FC236}">
              <a16:creationId xmlns:a16="http://schemas.microsoft.com/office/drawing/2014/main" id="{4EFCD0DD-9CC6-401D-A7CD-CE4413490729}"/>
            </a:ext>
          </a:extLst>
        </xdr:cNvPr>
        <xdr:cNvPicPr>
          <a:picLocks noChangeAspect="1"/>
        </xdr:cNvPicPr>
      </xdr:nvPicPr>
      <xdr:blipFill>
        <a:blip xmlns:r="http://schemas.openxmlformats.org/officeDocument/2006/relationships" r:embed="rId1"/>
        <a:stretch>
          <a:fillRect/>
        </a:stretch>
      </xdr:blipFill>
      <xdr:spPr>
        <a:xfrm>
          <a:off x="106681" y="137161"/>
          <a:ext cx="819356" cy="815339"/>
        </a:xfrm>
        <a:prstGeom prst="rect">
          <a:avLst/>
        </a:prstGeom>
      </xdr:spPr>
    </xdr:pic>
    <xdr:clientData/>
  </xdr:twoCellAnchor>
  <xdr:oneCellAnchor>
    <xdr:from>
      <xdr:col>7</xdr:col>
      <xdr:colOff>297180</xdr:colOff>
      <xdr:row>23</xdr:row>
      <xdr:rowOff>106680</xdr:rowOff>
    </xdr:from>
    <xdr:ext cx="184731" cy="264560"/>
    <xdr:sp macro="" textlink="">
      <xdr:nvSpPr>
        <xdr:cNvPr id="6" name="TextBox 5">
          <a:extLst>
            <a:ext uri="{FF2B5EF4-FFF2-40B4-BE49-F238E27FC236}">
              <a16:creationId xmlns:a16="http://schemas.microsoft.com/office/drawing/2014/main" id="{9DA2F022-44E1-4F48-A384-B45603A4E9AA}"/>
            </a:ext>
          </a:extLst>
        </xdr:cNvPr>
        <xdr:cNvSpPr txBox="1"/>
      </xdr:nvSpPr>
      <xdr:spPr>
        <a:xfrm>
          <a:off x="4564380" y="431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198120</xdr:colOff>
      <xdr:row>14</xdr:row>
      <xdr:rowOff>144780</xdr:rowOff>
    </xdr:from>
    <xdr:to>
      <xdr:col>18</xdr:col>
      <xdr:colOff>563880</xdr:colOff>
      <xdr:row>18</xdr:row>
      <xdr:rowOff>0</xdr:rowOff>
    </xdr:to>
    <xdr:sp macro="" textlink="">
      <xdr:nvSpPr>
        <xdr:cNvPr id="7" name="TextBox 6">
          <a:extLst>
            <a:ext uri="{FF2B5EF4-FFF2-40B4-BE49-F238E27FC236}">
              <a16:creationId xmlns:a16="http://schemas.microsoft.com/office/drawing/2014/main" id="{A2358CA2-FF30-4A29-8F5A-2DE77BDC56B3}"/>
            </a:ext>
          </a:extLst>
        </xdr:cNvPr>
        <xdr:cNvSpPr txBox="1"/>
      </xdr:nvSpPr>
      <xdr:spPr>
        <a:xfrm rot="10800000" flipV="1">
          <a:off x="2026920" y="2705100"/>
          <a:ext cx="9509760" cy="58674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500" b="1" i="0">
              <a:solidFill>
                <a:schemeClr val="bg1"/>
              </a:solidFill>
              <a:effectLst/>
              <a:latin typeface="Times New Roman" panose="02020603050405020304" pitchFamily="18" charset="0"/>
              <a:ea typeface="+mn-ea"/>
              <a:cs typeface="Times New Roman" panose="02020603050405020304" pitchFamily="18" charset="0"/>
            </a:rPr>
            <a:t>Primary Census Abstract 2011 - India and States</a:t>
          </a:r>
          <a:endParaRPr lang="en-US" sz="3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502921</xdr:colOff>
      <xdr:row>0</xdr:row>
      <xdr:rowOff>175260</xdr:rowOff>
    </xdr:from>
    <xdr:to>
      <xdr:col>23</xdr:col>
      <xdr:colOff>62196</xdr:colOff>
      <xdr:row>5</xdr:row>
      <xdr:rowOff>175260</xdr:rowOff>
    </xdr:to>
    <xdr:pic>
      <xdr:nvPicPr>
        <xdr:cNvPr id="10" name="Picture 9">
          <a:extLst>
            <a:ext uri="{FF2B5EF4-FFF2-40B4-BE49-F238E27FC236}">
              <a16:creationId xmlns:a16="http://schemas.microsoft.com/office/drawing/2014/main" id="{C3073314-F72A-456C-8CFB-91D4C2007A6B}"/>
            </a:ext>
          </a:extLst>
        </xdr:cNvPr>
        <xdr:cNvPicPr>
          <a:picLocks noChangeAspect="1"/>
        </xdr:cNvPicPr>
      </xdr:nvPicPr>
      <xdr:blipFill>
        <a:blip xmlns:r="http://schemas.openxmlformats.org/officeDocument/2006/relationships" r:embed="rId2"/>
        <a:stretch>
          <a:fillRect/>
        </a:stretch>
      </xdr:blipFill>
      <xdr:spPr>
        <a:xfrm>
          <a:off x="11475721" y="175260"/>
          <a:ext cx="2607275" cy="914400"/>
        </a:xfrm>
        <a:prstGeom prst="rect">
          <a:avLst/>
        </a:prstGeom>
      </xdr:spPr>
    </xdr:pic>
    <xdr:clientData/>
  </xdr:twoCellAnchor>
  <xdr:twoCellAnchor editAs="oneCell">
    <xdr:from>
      <xdr:col>0</xdr:col>
      <xdr:colOff>0</xdr:colOff>
      <xdr:row>21</xdr:row>
      <xdr:rowOff>38100</xdr:rowOff>
    </xdr:from>
    <xdr:to>
      <xdr:col>4</xdr:col>
      <xdr:colOff>21169</xdr:colOff>
      <xdr:row>32</xdr:row>
      <xdr:rowOff>68580</xdr:rowOff>
    </xdr:to>
    <xdr:pic>
      <xdr:nvPicPr>
        <xdr:cNvPr id="12" name="Picture 11">
          <a:extLst>
            <a:ext uri="{FF2B5EF4-FFF2-40B4-BE49-F238E27FC236}">
              <a16:creationId xmlns:a16="http://schemas.microsoft.com/office/drawing/2014/main" id="{B6124141-EB9F-4568-93E1-4E8E989054F2}"/>
            </a:ext>
          </a:extLst>
        </xdr:cNvPr>
        <xdr:cNvPicPr>
          <a:picLocks noChangeAspect="1"/>
        </xdr:cNvPicPr>
      </xdr:nvPicPr>
      <xdr:blipFill>
        <a:blip xmlns:r="http://schemas.openxmlformats.org/officeDocument/2006/relationships" r:embed="rId3"/>
        <a:stretch>
          <a:fillRect/>
        </a:stretch>
      </xdr:blipFill>
      <xdr:spPr>
        <a:xfrm>
          <a:off x="0" y="3878580"/>
          <a:ext cx="2459569" cy="2042160"/>
        </a:xfrm>
        <a:prstGeom prst="rect">
          <a:avLst/>
        </a:prstGeom>
      </xdr:spPr>
    </xdr:pic>
    <xdr:clientData/>
  </xdr:twoCellAnchor>
  <xdr:twoCellAnchor editAs="oneCell">
    <xdr:from>
      <xdr:col>19</xdr:col>
      <xdr:colOff>170919</xdr:colOff>
      <xdr:row>10</xdr:row>
      <xdr:rowOff>22861</xdr:rowOff>
    </xdr:from>
    <xdr:to>
      <xdr:col>22</xdr:col>
      <xdr:colOff>469533</xdr:colOff>
      <xdr:row>18</xdr:row>
      <xdr:rowOff>22860</xdr:rowOff>
    </xdr:to>
    <xdr:pic>
      <xdr:nvPicPr>
        <xdr:cNvPr id="13" name="Picture 12">
          <a:extLst>
            <a:ext uri="{FF2B5EF4-FFF2-40B4-BE49-F238E27FC236}">
              <a16:creationId xmlns:a16="http://schemas.microsoft.com/office/drawing/2014/main" id="{B6447F55-E544-4E04-85D1-ADCE89807E15}"/>
            </a:ext>
          </a:extLst>
        </xdr:cNvPr>
        <xdr:cNvPicPr>
          <a:picLocks noChangeAspect="1"/>
        </xdr:cNvPicPr>
      </xdr:nvPicPr>
      <xdr:blipFill>
        <a:blip xmlns:r="http://schemas.openxmlformats.org/officeDocument/2006/relationships" r:embed="rId4"/>
        <a:stretch>
          <a:fillRect/>
        </a:stretch>
      </xdr:blipFill>
      <xdr:spPr>
        <a:xfrm>
          <a:off x="11753319" y="1851661"/>
          <a:ext cx="2127414" cy="1463039"/>
        </a:xfrm>
        <a:prstGeom prst="rect">
          <a:avLst/>
        </a:prstGeom>
      </xdr:spPr>
    </xdr:pic>
    <xdr:clientData/>
  </xdr:twoCellAnchor>
  <xdr:twoCellAnchor>
    <xdr:from>
      <xdr:col>19</xdr:col>
      <xdr:colOff>449580</xdr:colOff>
      <xdr:row>27</xdr:row>
      <xdr:rowOff>45720</xdr:rowOff>
    </xdr:from>
    <xdr:to>
      <xdr:col>23</xdr:col>
      <xdr:colOff>99060</xdr:colOff>
      <xdr:row>32</xdr:row>
      <xdr:rowOff>30480</xdr:rowOff>
    </xdr:to>
    <xdr:sp macro="" textlink="">
      <xdr:nvSpPr>
        <xdr:cNvPr id="14" name="TextBox 13">
          <a:extLst>
            <a:ext uri="{FF2B5EF4-FFF2-40B4-BE49-F238E27FC236}">
              <a16:creationId xmlns:a16="http://schemas.microsoft.com/office/drawing/2014/main" id="{20246DD3-43D0-4C2C-8288-B167416993AD}"/>
            </a:ext>
          </a:extLst>
        </xdr:cNvPr>
        <xdr:cNvSpPr txBox="1"/>
      </xdr:nvSpPr>
      <xdr:spPr>
        <a:xfrm>
          <a:off x="12031980" y="4983480"/>
          <a:ext cx="2087880" cy="8991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700" baseline="0">
              <a:solidFill>
                <a:schemeClr val="bg1"/>
              </a:solidFill>
              <a:latin typeface="Times New Roman" panose="02020603050405020304" pitchFamily="18" charset="0"/>
              <a:cs typeface="Times New Roman" panose="02020603050405020304" pitchFamily="18" charset="0"/>
            </a:rPr>
            <a:t>Annavarapu Ganesh</a:t>
          </a:r>
        </a:p>
        <a:p>
          <a:r>
            <a:rPr lang="en-US" sz="1700" baseline="0">
              <a:solidFill>
                <a:schemeClr val="bg1"/>
              </a:solidFill>
              <a:latin typeface="Times New Roman" panose="02020603050405020304" pitchFamily="18" charset="0"/>
              <a:cs typeface="Times New Roman" panose="02020603050405020304" pitchFamily="18" charset="0"/>
            </a:rPr>
            <a:t>        12005627</a:t>
          </a:r>
        </a:p>
        <a:p>
          <a:r>
            <a:rPr lang="en-US" sz="1700" baseline="0">
              <a:solidFill>
                <a:schemeClr val="bg1"/>
              </a:solidFill>
              <a:latin typeface="Times New Roman" panose="02020603050405020304" pitchFamily="18" charset="0"/>
              <a:cs typeface="Times New Roman" panose="02020603050405020304" pitchFamily="18" charset="0"/>
            </a:rPr>
            <a:t>        KM080/08</a:t>
          </a:r>
          <a:endParaRPr lang="en-US" sz="17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68580</xdr:colOff>
      <xdr:row>19</xdr:row>
      <xdr:rowOff>99060</xdr:rowOff>
    </xdr:from>
    <xdr:to>
      <xdr:col>14</xdr:col>
      <xdr:colOff>281940</xdr:colOff>
      <xdr:row>21</xdr:row>
      <xdr:rowOff>22860</xdr:rowOff>
    </xdr:to>
    <xdr:sp macro="" textlink="">
      <xdr:nvSpPr>
        <xdr:cNvPr id="15" name="TextBox 14">
          <a:extLst>
            <a:ext uri="{FF2B5EF4-FFF2-40B4-BE49-F238E27FC236}">
              <a16:creationId xmlns:a16="http://schemas.microsoft.com/office/drawing/2014/main" id="{C556B3C3-62AE-44D4-BD51-26E322D380C6}"/>
            </a:ext>
          </a:extLst>
        </xdr:cNvPr>
        <xdr:cNvSpPr txBox="1"/>
      </xdr:nvSpPr>
      <xdr:spPr>
        <a:xfrm>
          <a:off x="4335780" y="3573780"/>
          <a:ext cx="4480560" cy="2895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Times New Roman" panose="02020603050405020304" pitchFamily="18" charset="0"/>
              <a:cs typeface="Times New Roman" panose="02020603050405020304" pitchFamily="18" charset="0"/>
            </a:rPr>
            <a:t>INT</a:t>
          </a:r>
          <a:r>
            <a:rPr lang="en-US" sz="1400" baseline="0">
              <a:solidFill>
                <a:schemeClr val="bg1"/>
              </a:solidFill>
              <a:latin typeface="Times New Roman" panose="02020603050405020304" pitchFamily="18" charset="0"/>
              <a:cs typeface="Times New Roman" panose="02020603050405020304" pitchFamily="18" charset="0"/>
            </a:rPr>
            <a:t> 217:- INTRODUCTION TO DATA MANAGEMENT</a:t>
          </a:r>
          <a:endParaRPr lang="en-US" sz="14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670560</xdr:colOff>
      <xdr:row>8</xdr:row>
      <xdr:rowOff>129540</xdr:rowOff>
    </xdr:from>
    <xdr:to>
      <xdr:col>2</xdr:col>
      <xdr:colOff>2453640</xdr:colOff>
      <xdr:row>23</xdr:row>
      <xdr:rowOff>129540</xdr:rowOff>
    </xdr:to>
    <xdr:graphicFrame macro="">
      <xdr:nvGraphicFramePr>
        <xdr:cNvPr id="2" name="Chart 1">
          <a:extLst>
            <a:ext uri="{FF2B5EF4-FFF2-40B4-BE49-F238E27FC236}">
              <a16:creationId xmlns:a16="http://schemas.microsoft.com/office/drawing/2014/main" id="{C01317E4-09E6-42DD-8CE4-C210441D6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548640</xdr:colOff>
      <xdr:row>8</xdr:row>
      <xdr:rowOff>53340</xdr:rowOff>
    </xdr:from>
    <xdr:to>
      <xdr:col>3</xdr:col>
      <xdr:colOff>701040</xdr:colOff>
      <xdr:row>23</xdr:row>
      <xdr:rowOff>53340</xdr:rowOff>
    </xdr:to>
    <xdr:graphicFrame macro="">
      <xdr:nvGraphicFramePr>
        <xdr:cNvPr id="2" name="Chart 1">
          <a:extLst>
            <a:ext uri="{FF2B5EF4-FFF2-40B4-BE49-F238E27FC236}">
              <a16:creationId xmlns:a16="http://schemas.microsoft.com/office/drawing/2014/main" id="{8AA44608-C8DD-4E1B-868C-2957B18F1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693420</xdr:colOff>
      <xdr:row>16</xdr:row>
      <xdr:rowOff>106680</xdr:rowOff>
    </xdr:from>
    <xdr:to>
      <xdr:col>5</xdr:col>
      <xdr:colOff>1051560</xdr:colOff>
      <xdr:row>29</xdr:row>
      <xdr:rowOff>38100</xdr:rowOff>
    </xdr:to>
    <xdr:graphicFrame macro="">
      <xdr:nvGraphicFramePr>
        <xdr:cNvPr id="3" name="Chart 2">
          <a:extLst>
            <a:ext uri="{FF2B5EF4-FFF2-40B4-BE49-F238E27FC236}">
              <a16:creationId xmlns:a16="http://schemas.microsoft.com/office/drawing/2014/main" id="{BD9B7849-D2DD-4265-8CF8-741421352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876300</xdr:colOff>
      <xdr:row>16</xdr:row>
      <xdr:rowOff>30480</xdr:rowOff>
    </xdr:from>
    <xdr:to>
      <xdr:col>11</xdr:col>
      <xdr:colOff>129540</xdr:colOff>
      <xdr:row>31</xdr:row>
      <xdr:rowOff>30480</xdr:rowOff>
    </xdr:to>
    <xdr:graphicFrame macro="">
      <xdr:nvGraphicFramePr>
        <xdr:cNvPr id="4" name="Chart 3">
          <a:extLst>
            <a:ext uri="{FF2B5EF4-FFF2-40B4-BE49-F238E27FC236}">
              <a16:creationId xmlns:a16="http://schemas.microsoft.com/office/drawing/2014/main" id="{BDC90794-1F2D-42AE-A55E-057B74C7A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1691640</xdr:colOff>
      <xdr:row>9</xdr:row>
      <xdr:rowOff>137160</xdr:rowOff>
    </xdr:from>
    <xdr:to>
      <xdr:col>3</xdr:col>
      <xdr:colOff>533400</xdr:colOff>
      <xdr:row>24</xdr:row>
      <xdr:rowOff>137160</xdr:rowOff>
    </xdr:to>
    <xdr:graphicFrame macro="">
      <xdr:nvGraphicFramePr>
        <xdr:cNvPr id="2" name="Chart 1">
          <a:extLst>
            <a:ext uri="{FF2B5EF4-FFF2-40B4-BE49-F238E27FC236}">
              <a16:creationId xmlns:a16="http://schemas.microsoft.com/office/drawing/2014/main" id="{411D47D5-24D1-479E-B303-3DB60422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15</xdr:row>
      <xdr:rowOff>175260</xdr:rowOff>
    </xdr:from>
    <xdr:to>
      <xdr:col>4</xdr:col>
      <xdr:colOff>2095500</xdr:colOff>
      <xdr:row>27</xdr:row>
      <xdr:rowOff>7620</xdr:rowOff>
    </xdr:to>
    <xdr:graphicFrame macro="">
      <xdr:nvGraphicFramePr>
        <xdr:cNvPr id="4" name="Chart 3">
          <a:extLst>
            <a:ext uri="{FF2B5EF4-FFF2-40B4-BE49-F238E27FC236}">
              <a16:creationId xmlns:a16="http://schemas.microsoft.com/office/drawing/2014/main" id="{3E892F07-B6B3-42FD-B66F-94CBC7691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16</xdr:row>
      <xdr:rowOff>7620</xdr:rowOff>
    </xdr:from>
    <xdr:to>
      <xdr:col>6</xdr:col>
      <xdr:colOff>1516380</xdr:colOff>
      <xdr:row>27</xdr:row>
      <xdr:rowOff>106680</xdr:rowOff>
    </xdr:to>
    <xdr:graphicFrame macro="">
      <xdr:nvGraphicFramePr>
        <xdr:cNvPr id="5" name="Chart 4">
          <a:extLst>
            <a:ext uri="{FF2B5EF4-FFF2-40B4-BE49-F238E27FC236}">
              <a16:creationId xmlns:a16="http://schemas.microsoft.com/office/drawing/2014/main" id="{E8E49B4C-2C1D-4B2C-A78D-40C00F5A9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99060</xdr:colOff>
      <xdr:row>40</xdr:row>
      <xdr:rowOff>114300</xdr:rowOff>
    </xdr:to>
    <xdr:pic>
      <xdr:nvPicPr>
        <xdr:cNvPr id="2" name="Picture 1" descr="Thankyou word text with handwritten rainbow Vector Image">
          <a:extLst>
            <a:ext uri="{FF2B5EF4-FFF2-40B4-BE49-F238E27FC236}">
              <a16:creationId xmlns:a16="http://schemas.microsoft.com/office/drawing/2014/main" id="{B2EE0CD8-8D16-F110-CE54-4DD5843076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558260" cy="742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259080</xdr:colOff>
      <xdr:row>1</xdr:row>
      <xdr:rowOff>106680</xdr:rowOff>
    </xdr:from>
    <xdr:to>
      <xdr:col>11</xdr:col>
      <xdr:colOff>388620</xdr:colOff>
      <xdr:row>16</xdr:row>
      <xdr:rowOff>160020</xdr:rowOff>
    </xdr:to>
    <xdr:graphicFrame macro="">
      <xdr:nvGraphicFramePr>
        <xdr:cNvPr id="2" name="Chart 1">
          <a:extLst>
            <a:ext uri="{FF2B5EF4-FFF2-40B4-BE49-F238E27FC236}">
              <a16:creationId xmlns:a16="http://schemas.microsoft.com/office/drawing/2014/main" id="{CBC1CB6C-C4CF-4858-9DE2-074ACC588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350520</xdr:colOff>
      <xdr:row>2</xdr:row>
      <xdr:rowOff>45720</xdr:rowOff>
    </xdr:from>
    <xdr:to>
      <xdr:col>21</xdr:col>
      <xdr:colOff>403860</xdr:colOff>
      <xdr:row>16</xdr:row>
      <xdr:rowOff>152400</xdr:rowOff>
    </xdr:to>
    <xdr:graphicFrame macro="">
      <xdr:nvGraphicFramePr>
        <xdr:cNvPr id="3" name="Chart 2">
          <a:extLst>
            <a:ext uri="{FF2B5EF4-FFF2-40B4-BE49-F238E27FC236}">
              <a16:creationId xmlns:a16="http://schemas.microsoft.com/office/drawing/2014/main" id="{639F7853-A404-43F4-A0AE-0EE6E49BA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9</xdr:col>
      <xdr:colOff>144780</xdr:colOff>
      <xdr:row>37</xdr:row>
      <xdr:rowOff>0</xdr:rowOff>
    </xdr:to>
    <xdr:graphicFrame macro="">
      <xdr:nvGraphicFramePr>
        <xdr:cNvPr id="4" name="Chart 3">
          <a:extLst>
            <a:ext uri="{FF2B5EF4-FFF2-40B4-BE49-F238E27FC236}">
              <a16:creationId xmlns:a16="http://schemas.microsoft.com/office/drawing/2014/main" id="{27631620-691B-4CF7-B958-71ACD696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41</xdr:row>
      <xdr:rowOff>0</xdr:rowOff>
    </xdr:from>
    <xdr:to>
      <xdr:col>8</xdr:col>
      <xdr:colOff>304800</xdr:colOff>
      <xdr:row>56</xdr:row>
      <xdr:rowOff>0</xdr:rowOff>
    </xdr:to>
    <xdr:graphicFrame macro="">
      <xdr:nvGraphicFramePr>
        <xdr:cNvPr id="6" name="Chart 5">
          <a:extLst>
            <a:ext uri="{FF2B5EF4-FFF2-40B4-BE49-F238E27FC236}">
              <a16:creationId xmlns:a16="http://schemas.microsoft.com/office/drawing/2014/main" id="{2508C8EB-D7E0-4803-A81A-E99DA3F60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21</xdr:row>
      <xdr:rowOff>121920</xdr:rowOff>
    </xdr:from>
    <xdr:to>
      <xdr:col>21</xdr:col>
      <xdr:colOff>403860</xdr:colOff>
      <xdr:row>38</xdr:row>
      <xdr:rowOff>125730</xdr:rowOff>
    </xdr:to>
    <xdr:graphicFrame macro="">
      <xdr:nvGraphicFramePr>
        <xdr:cNvPr id="7" name="Chart 6">
          <a:extLst>
            <a:ext uri="{FF2B5EF4-FFF2-40B4-BE49-F238E27FC236}">
              <a16:creationId xmlns:a16="http://schemas.microsoft.com/office/drawing/2014/main" id="{B4892265-83F0-4FE3-9888-3B20CC9B4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18</xdr:col>
      <xdr:colOff>304800</xdr:colOff>
      <xdr:row>57</xdr:row>
      <xdr:rowOff>0</xdr:rowOff>
    </xdr:to>
    <xdr:graphicFrame macro="">
      <xdr:nvGraphicFramePr>
        <xdr:cNvPr id="8" name="Chart 7">
          <a:extLst>
            <a:ext uri="{FF2B5EF4-FFF2-40B4-BE49-F238E27FC236}">
              <a16:creationId xmlns:a16="http://schemas.microsoft.com/office/drawing/2014/main" id="{569A0035-9AAF-415F-B3E8-6100F18CE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208569</xdr:colOff>
      <xdr:row>1</xdr:row>
      <xdr:rowOff>121921</xdr:rowOff>
    </xdr:from>
    <xdr:to>
      <xdr:col>13</xdr:col>
      <xdr:colOff>439189</xdr:colOff>
      <xdr:row>10</xdr:row>
      <xdr:rowOff>22860</xdr:rowOff>
    </xdr:to>
    <xdr:pic>
      <xdr:nvPicPr>
        <xdr:cNvPr id="2" name="Picture 1">
          <a:extLst>
            <a:ext uri="{FF2B5EF4-FFF2-40B4-BE49-F238E27FC236}">
              <a16:creationId xmlns:a16="http://schemas.microsoft.com/office/drawing/2014/main" id="{0DA30F55-363C-4962-963B-FFD395C8F038}"/>
            </a:ext>
          </a:extLst>
        </xdr:cNvPr>
        <xdr:cNvPicPr>
          <a:picLocks noChangeAspect="1"/>
        </xdr:cNvPicPr>
      </xdr:nvPicPr>
      <xdr:blipFill>
        <a:blip xmlns:r="http://schemas.openxmlformats.org/officeDocument/2006/relationships" r:embed="rId1"/>
        <a:stretch>
          <a:fillRect/>
        </a:stretch>
      </xdr:blipFill>
      <xdr:spPr>
        <a:xfrm>
          <a:off x="5085369" y="304801"/>
          <a:ext cx="3278620" cy="1546859"/>
        </a:xfrm>
        <a:prstGeom prst="rect">
          <a:avLst/>
        </a:prstGeom>
      </xdr:spPr>
    </xdr:pic>
    <xdr:clientData/>
  </xdr:twoCellAnchor>
  <xdr:twoCellAnchor editAs="oneCell">
    <xdr:from>
      <xdr:col>8</xdr:col>
      <xdr:colOff>14520</xdr:colOff>
      <xdr:row>10</xdr:row>
      <xdr:rowOff>14400</xdr:rowOff>
    </xdr:from>
    <xdr:to>
      <xdr:col>8</xdr:col>
      <xdr:colOff>377040</xdr:colOff>
      <xdr:row>10</xdr:row>
      <xdr:rowOff>45720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 name="Ink 5">
              <a:extLst>
                <a:ext uri="{FF2B5EF4-FFF2-40B4-BE49-F238E27FC236}">
                  <a16:creationId xmlns:a16="http://schemas.microsoft.com/office/drawing/2014/main" id="{2A3B3F59-33A0-4CC6-942E-677513CC1AE9}"/>
                </a:ext>
              </a:extLst>
            </xdr14:cNvPr>
            <xdr14:cNvContentPartPr/>
          </xdr14:nvContentPartPr>
          <xdr14:nvPr macro=""/>
          <xdr14:xfrm>
            <a:off x="4891320" y="1843200"/>
            <a:ext cx="362520" cy="31320"/>
          </xdr14:xfrm>
        </xdr:contentPart>
      </mc:Choice>
      <mc:Fallback xmlns="">
        <xdr:pic>
          <xdr:nvPicPr>
            <xdr:cNvPr id="6" name="Ink 5">
              <a:extLst>
                <a:ext uri="{FF2B5EF4-FFF2-40B4-BE49-F238E27FC236}">
                  <a16:creationId xmlns:a16="http://schemas.microsoft.com/office/drawing/2014/main" id="{2A3B3F59-33A0-4CC6-942E-677513CC1AE9}"/>
                </a:ext>
              </a:extLst>
            </xdr:cNvPr>
            <xdr:cNvPicPr/>
          </xdr:nvPicPr>
          <xdr:blipFill>
            <a:blip xmlns:r="http://schemas.openxmlformats.org/officeDocument/2006/relationships" r:embed="rId3"/>
            <a:stretch>
              <a:fillRect/>
            </a:stretch>
          </xdr:blipFill>
          <xdr:spPr>
            <a:xfrm>
              <a:off x="4882320" y="1834560"/>
              <a:ext cx="380160" cy="48960"/>
            </a:xfrm>
            <a:prstGeom prst="rect">
              <a:avLst/>
            </a:prstGeom>
          </xdr:spPr>
        </xdr:pic>
      </mc:Fallback>
    </mc:AlternateContent>
    <xdr:clientData/>
  </xdr:twoCellAnchor>
  <xdr:twoCellAnchor editAs="oneCell">
    <xdr:from>
      <xdr:col>6</xdr:col>
      <xdr:colOff>482400</xdr:colOff>
      <xdr:row>10</xdr:row>
      <xdr:rowOff>14040</xdr:rowOff>
    </xdr:from>
    <xdr:to>
      <xdr:col>10</xdr:col>
      <xdr:colOff>205080</xdr:colOff>
      <xdr:row>10</xdr:row>
      <xdr:rowOff>145800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7" name="Ink 6">
              <a:extLst>
                <a:ext uri="{FF2B5EF4-FFF2-40B4-BE49-F238E27FC236}">
                  <a16:creationId xmlns:a16="http://schemas.microsoft.com/office/drawing/2014/main" id="{F3EDE0A1-84CA-4F61-8C72-33570C33DDF8}"/>
                </a:ext>
              </a:extLst>
            </xdr14:cNvPr>
            <xdr14:cNvContentPartPr/>
          </xdr14:nvContentPartPr>
          <xdr14:nvPr macro=""/>
          <xdr14:xfrm>
            <a:off x="4140000" y="1842840"/>
            <a:ext cx="2161080" cy="131760"/>
          </xdr14:xfrm>
        </xdr:contentPart>
      </mc:Choice>
      <mc:Fallback xmlns="">
        <xdr:pic>
          <xdr:nvPicPr>
            <xdr:cNvPr id="7" name="Ink 6">
              <a:extLst>
                <a:ext uri="{FF2B5EF4-FFF2-40B4-BE49-F238E27FC236}">
                  <a16:creationId xmlns:a16="http://schemas.microsoft.com/office/drawing/2014/main" id="{F3EDE0A1-84CA-4F61-8C72-33570C33DDF8}"/>
                </a:ext>
              </a:extLst>
            </xdr:cNvPr>
            <xdr:cNvPicPr/>
          </xdr:nvPicPr>
          <xdr:blipFill>
            <a:blip xmlns:r="http://schemas.openxmlformats.org/officeDocument/2006/relationships" r:embed="rId5"/>
            <a:stretch>
              <a:fillRect/>
            </a:stretch>
          </xdr:blipFill>
          <xdr:spPr>
            <a:xfrm>
              <a:off x="4131360" y="1834200"/>
              <a:ext cx="2178720" cy="149400"/>
            </a:xfrm>
            <a:prstGeom prst="rect">
              <a:avLst/>
            </a:prstGeom>
          </xdr:spPr>
        </xdr:pic>
      </mc:Fallback>
    </mc:AlternateContent>
    <xdr:clientData/>
  </xdr:twoCellAnchor>
  <xdr:twoCellAnchor editAs="oneCell">
    <xdr:from>
      <xdr:col>7</xdr:col>
      <xdr:colOff>213000</xdr:colOff>
      <xdr:row>12</xdr:row>
      <xdr:rowOff>151920</xdr:rowOff>
    </xdr:from>
    <xdr:to>
      <xdr:col>7</xdr:col>
      <xdr:colOff>213360</xdr:colOff>
      <xdr:row>12</xdr:row>
      <xdr:rowOff>152280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0DCE0B05-F947-46C1-A2ED-F3E86C178694}"/>
                </a:ext>
              </a:extLst>
            </xdr14:cNvPr>
            <xdr14:cNvContentPartPr/>
          </xdr14:nvContentPartPr>
          <xdr14:nvPr macro=""/>
          <xdr14:xfrm>
            <a:off x="4480200" y="2346480"/>
            <a:ext cx="360" cy="360"/>
          </xdr14:xfrm>
        </xdr:contentPart>
      </mc:Choice>
      <mc:Fallback xmlns="">
        <xdr:pic>
          <xdr:nvPicPr>
            <xdr:cNvPr id="8" name="Ink 7">
              <a:extLst>
                <a:ext uri="{FF2B5EF4-FFF2-40B4-BE49-F238E27FC236}">
                  <a16:creationId xmlns:a16="http://schemas.microsoft.com/office/drawing/2014/main" id="{0DCE0B05-F947-46C1-A2ED-F3E86C178694}"/>
                </a:ext>
              </a:extLst>
            </xdr:cNvPr>
            <xdr:cNvPicPr/>
          </xdr:nvPicPr>
          <xdr:blipFill>
            <a:blip xmlns:r="http://schemas.openxmlformats.org/officeDocument/2006/relationships" r:embed="rId7"/>
            <a:stretch>
              <a:fillRect/>
            </a:stretch>
          </xdr:blipFill>
          <xdr:spPr>
            <a:xfrm>
              <a:off x="4471200" y="2337840"/>
              <a:ext cx="18000" cy="18000"/>
            </a:xfrm>
            <a:prstGeom prst="rect">
              <a:avLst/>
            </a:prstGeom>
          </xdr:spPr>
        </xdr:pic>
      </mc:Fallback>
    </mc:AlternateContent>
    <xdr:clientData/>
  </xdr:twoCellAnchor>
  <xdr:twoCellAnchor editAs="oneCell">
    <xdr:from>
      <xdr:col>7</xdr:col>
      <xdr:colOff>198240</xdr:colOff>
      <xdr:row>12</xdr:row>
      <xdr:rowOff>151920</xdr:rowOff>
    </xdr:from>
    <xdr:to>
      <xdr:col>8</xdr:col>
      <xdr:colOff>584040</xdr:colOff>
      <xdr:row>16</xdr:row>
      <xdr:rowOff>108000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9" name="Ink 8">
              <a:extLst>
                <a:ext uri="{FF2B5EF4-FFF2-40B4-BE49-F238E27FC236}">
                  <a16:creationId xmlns:a16="http://schemas.microsoft.com/office/drawing/2014/main" id="{27128BE1-A93E-493B-8DF1-1A21D04B590D}"/>
                </a:ext>
              </a:extLst>
            </xdr14:cNvPr>
            <xdr14:cNvContentPartPr/>
          </xdr14:nvContentPartPr>
          <xdr14:nvPr macro=""/>
          <xdr14:xfrm>
            <a:off x="4465440" y="2346480"/>
            <a:ext cx="995400" cy="687600"/>
          </xdr14:xfrm>
        </xdr:contentPart>
      </mc:Choice>
      <mc:Fallback xmlns="">
        <xdr:pic>
          <xdr:nvPicPr>
            <xdr:cNvPr id="9" name="Ink 8">
              <a:extLst>
                <a:ext uri="{FF2B5EF4-FFF2-40B4-BE49-F238E27FC236}">
                  <a16:creationId xmlns:a16="http://schemas.microsoft.com/office/drawing/2014/main" id="{27128BE1-A93E-493B-8DF1-1A21D04B590D}"/>
                </a:ext>
              </a:extLst>
            </xdr:cNvPr>
            <xdr:cNvPicPr/>
          </xdr:nvPicPr>
          <xdr:blipFill>
            <a:blip xmlns:r="http://schemas.openxmlformats.org/officeDocument/2006/relationships" r:embed="rId9"/>
            <a:stretch>
              <a:fillRect/>
            </a:stretch>
          </xdr:blipFill>
          <xdr:spPr>
            <a:xfrm>
              <a:off x="4456800" y="2337840"/>
              <a:ext cx="1013040" cy="705240"/>
            </a:xfrm>
            <a:prstGeom prst="rect">
              <a:avLst/>
            </a:prstGeom>
          </xdr:spPr>
        </xdr:pic>
      </mc:Fallback>
    </mc:AlternateContent>
    <xdr:clientData/>
  </xdr:twoCellAnchor>
  <xdr:twoCellAnchor editAs="oneCell">
    <xdr:from>
      <xdr:col>8</xdr:col>
      <xdr:colOff>117840</xdr:colOff>
      <xdr:row>11</xdr:row>
      <xdr:rowOff>20160</xdr:rowOff>
    </xdr:from>
    <xdr:to>
      <xdr:col>9</xdr:col>
      <xdr:colOff>31680</xdr:colOff>
      <xdr:row>12</xdr:row>
      <xdr:rowOff>54720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AF04EFE2-41D1-4949-BDF0-90B0633E7F34}"/>
                </a:ext>
              </a:extLst>
            </xdr14:cNvPr>
            <xdr14:cNvContentPartPr/>
          </xdr14:nvContentPartPr>
          <xdr14:nvPr macro=""/>
          <xdr14:xfrm>
            <a:off x="4994640" y="2031840"/>
            <a:ext cx="523440" cy="217440"/>
          </xdr14:xfrm>
        </xdr:contentPart>
      </mc:Choice>
      <mc:Fallback xmlns="">
        <xdr:pic>
          <xdr:nvPicPr>
            <xdr:cNvPr id="10" name="Ink 9">
              <a:extLst>
                <a:ext uri="{FF2B5EF4-FFF2-40B4-BE49-F238E27FC236}">
                  <a16:creationId xmlns:a16="http://schemas.microsoft.com/office/drawing/2014/main" id="{AF04EFE2-41D1-4949-BDF0-90B0633E7F34}"/>
                </a:ext>
              </a:extLst>
            </xdr:cNvPr>
            <xdr:cNvPicPr/>
          </xdr:nvPicPr>
          <xdr:blipFill>
            <a:blip xmlns:r="http://schemas.openxmlformats.org/officeDocument/2006/relationships" r:embed="rId11"/>
            <a:stretch>
              <a:fillRect/>
            </a:stretch>
          </xdr:blipFill>
          <xdr:spPr>
            <a:xfrm>
              <a:off x="4986000" y="2023200"/>
              <a:ext cx="541080" cy="235080"/>
            </a:xfrm>
            <a:prstGeom prst="rect">
              <a:avLst/>
            </a:prstGeom>
          </xdr:spPr>
        </xdr:pic>
      </mc:Fallback>
    </mc:AlternateContent>
    <xdr:clientData/>
  </xdr:twoCellAnchor>
  <xdr:twoCellAnchor editAs="oneCell">
    <xdr:from>
      <xdr:col>8</xdr:col>
      <xdr:colOff>265440</xdr:colOff>
      <xdr:row>9</xdr:row>
      <xdr:rowOff>136080</xdr:rowOff>
    </xdr:from>
    <xdr:to>
      <xdr:col>10</xdr:col>
      <xdr:colOff>388680</xdr:colOff>
      <xdr:row>10</xdr:row>
      <xdr:rowOff>153000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1" name="Ink 10">
              <a:extLst>
                <a:ext uri="{FF2B5EF4-FFF2-40B4-BE49-F238E27FC236}">
                  <a16:creationId xmlns:a16="http://schemas.microsoft.com/office/drawing/2014/main" id="{8F5041EE-3D4C-4AAE-B381-7B66087E9C5F}"/>
                </a:ext>
              </a:extLst>
            </xdr14:cNvPr>
            <xdr14:cNvContentPartPr/>
          </xdr14:nvContentPartPr>
          <xdr14:nvPr macro=""/>
          <xdr14:xfrm>
            <a:off x="5142240" y="1782000"/>
            <a:ext cx="1342440" cy="199800"/>
          </xdr14:xfrm>
        </xdr:contentPart>
      </mc:Choice>
      <mc:Fallback xmlns="">
        <xdr:pic>
          <xdr:nvPicPr>
            <xdr:cNvPr id="11" name="Ink 10">
              <a:extLst>
                <a:ext uri="{FF2B5EF4-FFF2-40B4-BE49-F238E27FC236}">
                  <a16:creationId xmlns:a16="http://schemas.microsoft.com/office/drawing/2014/main" id="{8F5041EE-3D4C-4AAE-B381-7B66087E9C5F}"/>
                </a:ext>
              </a:extLst>
            </xdr:cNvPr>
            <xdr:cNvPicPr/>
          </xdr:nvPicPr>
          <xdr:blipFill>
            <a:blip xmlns:r="http://schemas.openxmlformats.org/officeDocument/2006/relationships" r:embed="rId13"/>
            <a:stretch>
              <a:fillRect/>
            </a:stretch>
          </xdr:blipFill>
          <xdr:spPr>
            <a:xfrm>
              <a:off x="5133240" y="1773360"/>
              <a:ext cx="1360080" cy="217440"/>
            </a:xfrm>
            <a:prstGeom prst="rect">
              <a:avLst/>
            </a:prstGeom>
          </xdr:spPr>
        </xdr:pic>
      </mc:Fallback>
    </mc:AlternateContent>
    <xdr:clientData/>
  </xdr:twoCellAnchor>
  <xdr:twoCellAnchor editAs="oneCell">
    <xdr:from>
      <xdr:col>7</xdr:col>
      <xdr:colOff>549600</xdr:colOff>
      <xdr:row>10</xdr:row>
      <xdr:rowOff>37800</xdr:rowOff>
    </xdr:from>
    <xdr:to>
      <xdr:col>9</xdr:col>
      <xdr:colOff>584640</xdr:colOff>
      <xdr:row>10</xdr:row>
      <xdr:rowOff>91800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13">
              <a:extLst>
                <a:ext uri="{FF2B5EF4-FFF2-40B4-BE49-F238E27FC236}">
                  <a16:creationId xmlns:a16="http://schemas.microsoft.com/office/drawing/2014/main" id="{434E57E0-752C-4F08-B94C-04594A4AD142}"/>
                </a:ext>
              </a:extLst>
            </xdr14:cNvPr>
            <xdr14:cNvContentPartPr/>
          </xdr14:nvContentPartPr>
          <xdr14:nvPr macro=""/>
          <xdr14:xfrm>
            <a:off x="4816800" y="1866600"/>
            <a:ext cx="1254240" cy="54000"/>
          </xdr14:xfrm>
        </xdr:contentPart>
      </mc:Choice>
      <mc:Fallback xmlns="">
        <xdr:pic>
          <xdr:nvPicPr>
            <xdr:cNvPr id="14" name="Ink 13">
              <a:extLst>
                <a:ext uri="{FF2B5EF4-FFF2-40B4-BE49-F238E27FC236}">
                  <a16:creationId xmlns:a16="http://schemas.microsoft.com/office/drawing/2014/main" id="{434E57E0-752C-4F08-B94C-04594A4AD142}"/>
                </a:ext>
              </a:extLst>
            </xdr:cNvPr>
            <xdr:cNvPicPr/>
          </xdr:nvPicPr>
          <xdr:blipFill>
            <a:blip xmlns:r="http://schemas.openxmlformats.org/officeDocument/2006/relationships" r:embed="rId15"/>
            <a:stretch>
              <a:fillRect/>
            </a:stretch>
          </xdr:blipFill>
          <xdr:spPr>
            <a:xfrm>
              <a:off x="4808160" y="1857600"/>
              <a:ext cx="1271880" cy="71640"/>
            </a:xfrm>
            <a:prstGeom prst="rect">
              <a:avLst/>
            </a:prstGeom>
          </xdr:spPr>
        </xdr:pic>
      </mc:Fallback>
    </mc:AlternateContent>
    <xdr:clientData/>
  </xdr:twoCellAnchor>
  <xdr:twoCellAnchor editAs="oneCell">
    <xdr:from>
      <xdr:col>7</xdr:col>
      <xdr:colOff>390480</xdr:colOff>
      <xdr:row>1</xdr:row>
      <xdr:rowOff>51120</xdr:rowOff>
    </xdr:from>
    <xdr:to>
      <xdr:col>9</xdr:col>
      <xdr:colOff>569520</xdr:colOff>
      <xdr:row>2</xdr:row>
      <xdr:rowOff>83880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5" name="Ink 14">
              <a:extLst>
                <a:ext uri="{FF2B5EF4-FFF2-40B4-BE49-F238E27FC236}">
                  <a16:creationId xmlns:a16="http://schemas.microsoft.com/office/drawing/2014/main" id="{BD09088F-9B16-4A52-960C-70F7D9173172}"/>
                </a:ext>
              </a:extLst>
            </xdr14:cNvPr>
            <xdr14:cNvContentPartPr/>
          </xdr14:nvContentPartPr>
          <xdr14:nvPr macro=""/>
          <xdr14:xfrm>
            <a:off x="4657680" y="234000"/>
            <a:ext cx="1398240" cy="215640"/>
          </xdr14:xfrm>
        </xdr:contentPart>
      </mc:Choice>
      <mc:Fallback xmlns="">
        <xdr:pic>
          <xdr:nvPicPr>
            <xdr:cNvPr id="15" name="Ink 14">
              <a:extLst>
                <a:ext uri="{FF2B5EF4-FFF2-40B4-BE49-F238E27FC236}">
                  <a16:creationId xmlns:a16="http://schemas.microsoft.com/office/drawing/2014/main" id="{BD09088F-9B16-4A52-960C-70F7D9173172}"/>
                </a:ext>
              </a:extLst>
            </xdr:cNvPr>
            <xdr:cNvPicPr/>
          </xdr:nvPicPr>
          <xdr:blipFill>
            <a:blip xmlns:r="http://schemas.openxmlformats.org/officeDocument/2006/relationships" r:embed="rId17"/>
            <a:stretch>
              <a:fillRect/>
            </a:stretch>
          </xdr:blipFill>
          <xdr:spPr>
            <a:xfrm>
              <a:off x="4648680" y="225360"/>
              <a:ext cx="1415880" cy="233280"/>
            </a:xfrm>
            <a:prstGeom prst="rect">
              <a:avLst/>
            </a:prstGeom>
          </xdr:spPr>
        </xdr:pic>
      </mc:Fallback>
    </mc:AlternateContent>
    <xdr:clientData/>
  </xdr:twoCellAnchor>
  <xdr:twoCellAnchor editAs="oneCell">
    <xdr:from>
      <xdr:col>4</xdr:col>
      <xdr:colOff>365280</xdr:colOff>
      <xdr:row>13</xdr:row>
      <xdr:rowOff>30240</xdr:rowOff>
    </xdr:from>
    <xdr:to>
      <xdr:col>4</xdr:col>
      <xdr:colOff>367080</xdr:colOff>
      <xdr:row>13</xdr:row>
      <xdr:rowOff>30600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 name="Ink 16">
              <a:extLst>
                <a:ext uri="{FF2B5EF4-FFF2-40B4-BE49-F238E27FC236}">
                  <a16:creationId xmlns:a16="http://schemas.microsoft.com/office/drawing/2014/main" id="{4AD90968-CBC7-4A5A-9230-BCB4E8E58D56}"/>
                </a:ext>
              </a:extLst>
            </xdr14:cNvPr>
            <xdr14:cNvContentPartPr/>
          </xdr14:nvContentPartPr>
          <xdr14:nvPr macro=""/>
          <xdr14:xfrm>
            <a:off x="2803680" y="2407680"/>
            <a:ext cx="1800" cy="360"/>
          </xdr14:xfrm>
        </xdr:contentPart>
      </mc:Choice>
      <mc:Fallback xmlns="">
        <xdr:pic>
          <xdr:nvPicPr>
            <xdr:cNvPr id="17" name="Ink 16">
              <a:extLst>
                <a:ext uri="{FF2B5EF4-FFF2-40B4-BE49-F238E27FC236}">
                  <a16:creationId xmlns:a16="http://schemas.microsoft.com/office/drawing/2014/main" id="{4AD90968-CBC7-4A5A-9230-BCB4E8E58D56}"/>
                </a:ext>
              </a:extLst>
            </xdr:cNvPr>
            <xdr:cNvPicPr/>
          </xdr:nvPicPr>
          <xdr:blipFill>
            <a:blip xmlns:r="http://schemas.openxmlformats.org/officeDocument/2006/relationships" r:embed="rId7"/>
            <a:stretch>
              <a:fillRect/>
            </a:stretch>
          </xdr:blipFill>
          <xdr:spPr>
            <a:xfrm>
              <a:off x="2794680" y="2398680"/>
              <a:ext cx="19440" cy="18000"/>
            </a:xfrm>
            <a:prstGeom prst="rect">
              <a:avLst/>
            </a:prstGeom>
          </xdr:spPr>
        </xdr:pic>
      </mc:Fallback>
    </mc:AlternateContent>
    <xdr:clientData/>
  </xdr:twoCellAnchor>
  <xdr:twoCellAnchor>
    <xdr:from>
      <xdr:col>2</xdr:col>
      <xdr:colOff>411480</xdr:colOff>
      <xdr:row>15</xdr:row>
      <xdr:rowOff>114300</xdr:rowOff>
    </xdr:from>
    <xdr:to>
      <xdr:col>6</xdr:col>
      <xdr:colOff>106680</xdr:colOff>
      <xdr:row>18</xdr:row>
      <xdr:rowOff>45720</xdr:rowOff>
    </xdr:to>
    <xdr:sp macro="" textlink="">
      <xdr:nvSpPr>
        <xdr:cNvPr id="18" name="TextBox 17">
          <a:extLst>
            <a:ext uri="{FF2B5EF4-FFF2-40B4-BE49-F238E27FC236}">
              <a16:creationId xmlns:a16="http://schemas.microsoft.com/office/drawing/2014/main" id="{D2A7CDF8-C5A5-40DE-8E2F-F96D3DD32CA7}"/>
            </a:ext>
          </a:extLst>
        </xdr:cNvPr>
        <xdr:cNvSpPr txBox="1"/>
      </xdr:nvSpPr>
      <xdr:spPr>
        <a:xfrm>
          <a:off x="1630680" y="2857500"/>
          <a:ext cx="2133600" cy="4800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OBJECTIVES</a:t>
          </a:r>
        </a:p>
      </xdr:txBody>
    </xdr:sp>
    <xdr:clientData/>
  </xdr:twoCellAnchor>
  <xdr:twoCellAnchor>
    <xdr:from>
      <xdr:col>8</xdr:col>
      <xdr:colOff>22860</xdr:colOff>
      <xdr:row>15</xdr:row>
      <xdr:rowOff>114300</xdr:rowOff>
    </xdr:from>
    <xdr:to>
      <xdr:col>12</xdr:col>
      <xdr:colOff>571500</xdr:colOff>
      <xdr:row>18</xdr:row>
      <xdr:rowOff>15240</xdr:rowOff>
    </xdr:to>
    <xdr:sp macro="" textlink="">
      <xdr:nvSpPr>
        <xdr:cNvPr id="19" name="TextBox 18">
          <a:extLst>
            <a:ext uri="{FF2B5EF4-FFF2-40B4-BE49-F238E27FC236}">
              <a16:creationId xmlns:a16="http://schemas.microsoft.com/office/drawing/2014/main" id="{83CE1EAC-5705-4CF8-A7F7-C240209330CA}"/>
            </a:ext>
          </a:extLst>
        </xdr:cNvPr>
        <xdr:cNvSpPr txBox="1"/>
      </xdr:nvSpPr>
      <xdr:spPr>
        <a:xfrm>
          <a:off x="4899660" y="2857500"/>
          <a:ext cx="2987040" cy="44958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ANALYSIS RESULT</a:t>
          </a:r>
        </a:p>
      </xdr:txBody>
    </xdr:sp>
    <xdr:clientData/>
  </xdr:twoCellAnchor>
  <xdr:twoCellAnchor editAs="oneCell">
    <xdr:from>
      <xdr:col>9</xdr:col>
      <xdr:colOff>403560</xdr:colOff>
      <xdr:row>10</xdr:row>
      <xdr:rowOff>106200</xdr:rowOff>
    </xdr:from>
    <xdr:to>
      <xdr:col>9</xdr:col>
      <xdr:colOff>403920</xdr:colOff>
      <xdr:row>10</xdr:row>
      <xdr:rowOff>108000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 name="Ink 19">
              <a:extLst>
                <a:ext uri="{FF2B5EF4-FFF2-40B4-BE49-F238E27FC236}">
                  <a16:creationId xmlns:a16="http://schemas.microsoft.com/office/drawing/2014/main" id="{43B030CC-CFD2-4EEC-B0C4-2AFC290CA011}"/>
                </a:ext>
              </a:extLst>
            </xdr14:cNvPr>
            <xdr14:cNvContentPartPr/>
          </xdr14:nvContentPartPr>
          <xdr14:nvPr macro=""/>
          <xdr14:xfrm>
            <a:off x="5889960" y="1935000"/>
            <a:ext cx="360" cy="1800"/>
          </xdr14:xfrm>
        </xdr:contentPart>
      </mc:Choice>
      <mc:Fallback xmlns="">
        <xdr:pic>
          <xdr:nvPicPr>
            <xdr:cNvPr id="20" name="Ink 19">
              <a:extLst>
                <a:ext uri="{FF2B5EF4-FFF2-40B4-BE49-F238E27FC236}">
                  <a16:creationId xmlns:a16="http://schemas.microsoft.com/office/drawing/2014/main" id="{43B030CC-CFD2-4EEC-B0C4-2AFC290CA011}"/>
                </a:ext>
              </a:extLst>
            </xdr:cNvPr>
            <xdr:cNvPicPr/>
          </xdr:nvPicPr>
          <xdr:blipFill>
            <a:blip xmlns:r="http://schemas.openxmlformats.org/officeDocument/2006/relationships" r:embed="rId7"/>
            <a:stretch>
              <a:fillRect/>
            </a:stretch>
          </xdr:blipFill>
          <xdr:spPr>
            <a:xfrm>
              <a:off x="5880960" y="1926000"/>
              <a:ext cx="18000" cy="19440"/>
            </a:xfrm>
            <a:prstGeom prst="rect">
              <a:avLst/>
            </a:prstGeom>
          </xdr:spPr>
        </xdr:pic>
      </mc:Fallback>
    </mc:AlternateContent>
    <xdr:clientData/>
  </xdr:twoCellAnchor>
  <xdr:twoCellAnchor editAs="oneCell">
    <xdr:from>
      <xdr:col>9</xdr:col>
      <xdr:colOff>334800</xdr:colOff>
      <xdr:row>9</xdr:row>
      <xdr:rowOff>151560</xdr:rowOff>
    </xdr:from>
    <xdr:to>
      <xdr:col>11</xdr:col>
      <xdr:colOff>31080</xdr:colOff>
      <xdr:row>10</xdr:row>
      <xdr:rowOff>15480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4" name="Ink 23">
              <a:extLst>
                <a:ext uri="{FF2B5EF4-FFF2-40B4-BE49-F238E27FC236}">
                  <a16:creationId xmlns:a16="http://schemas.microsoft.com/office/drawing/2014/main" id="{45C45B00-C1FA-4404-A72C-2C7753797C44}"/>
                </a:ext>
              </a:extLst>
            </xdr14:cNvPr>
            <xdr14:cNvContentPartPr/>
          </xdr14:nvContentPartPr>
          <xdr14:nvPr macro=""/>
          <xdr14:xfrm>
            <a:off x="5821200" y="1797480"/>
            <a:ext cx="915480" cy="46800"/>
          </xdr14:xfrm>
        </xdr:contentPart>
      </mc:Choice>
      <mc:Fallback xmlns="">
        <xdr:pic>
          <xdr:nvPicPr>
            <xdr:cNvPr id="24" name="Ink 23">
              <a:extLst>
                <a:ext uri="{FF2B5EF4-FFF2-40B4-BE49-F238E27FC236}">
                  <a16:creationId xmlns:a16="http://schemas.microsoft.com/office/drawing/2014/main" id="{45C45B00-C1FA-4404-A72C-2C7753797C44}"/>
                </a:ext>
              </a:extLst>
            </xdr:cNvPr>
            <xdr:cNvPicPr/>
          </xdr:nvPicPr>
          <xdr:blipFill>
            <a:blip xmlns:r="http://schemas.openxmlformats.org/officeDocument/2006/relationships" r:embed="rId21"/>
            <a:stretch>
              <a:fillRect/>
            </a:stretch>
          </xdr:blipFill>
          <xdr:spPr>
            <a:xfrm>
              <a:off x="5812560" y="1788773"/>
              <a:ext cx="933120" cy="64577"/>
            </a:xfrm>
            <a:prstGeom prst="rect">
              <a:avLst/>
            </a:prstGeom>
          </xdr:spPr>
        </xdr:pic>
      </mc:Fallback>
    </mc:AlternateContent>
    <xdr:clientData/>
  </xdr:twoCellAnchor>
  <xdr:twoCellAnchor>
    <xdr:from>
      <xdr:col>15</xdr:col>
      <xdr:colOff>441960</xdr:colOff>
      <xdr:row>15</xdr:row>
      <xdr:rowOff>91440</xdr:rowOff>
    </xdr:from>
    <xdr:to>
      <xdr:col>18</xdr:col>
      <xdr:colOff>396240</xdr:colOff>
      <xdr:row>17</xdr:row>
      <xdr:rowOff>152400</xdr:rowOff>
    </xdr:to>
    <xdr:sp macro="" textlink="">
      <xdr:nvSpPr>
        <xdr:cNvPr id="25" name="TextBox 24">
          <a:extLst>
            <a:ext uri="{FF2B5EF4-FFF2-40B4-BE49-F238E27FC236}">
              <a16:creationId xmlns:a16="http://schemas.microsoft.com/office/drawing/2014/main" id="{A1281321-693F-4E01-9D2F-E1B153F86A32}"/>
            </a:ext>
          </a:extLst>
        </xdr:cNvPr>
        <xdr:cNvSpPr txBox="1"/>
      </xdr:nvSpPr>
      <xdr:spPr>
        <a:xfrm>
          <a:off x="9585960" y="2834640"/>
          <a:ext cx="1783080" cy="4267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DATA SET</a:t>
          </a:r>
        </a:p>
      </xdr:txBody>
    </xdr:sp>
    <xdr:clientData/>
  </xdr:twoCellAnchor>
  <xdr:twoCellAnchor editAs="oneCell">
    <xdr:from>
      <xdr:col>0</xdr:col>
      <xdr:colOff>175261</xdr:colOff>
      <xdr:row>1</xdr:row>
      <xdr:rowOff>15241</xdr:rowOff>
    </xdr:from>
    <xdr:to>
      <xdr:col>1</xdr:col>
      <xdr:colOff>510541</xdr:colOff>
      <xdr:row>6</xdr:row>
      <xdr:rowOff>41089</xdr:rowOff>
    </xdr:to>
    <xdr:pic>
      <xdr:nvPicPr>
        <xdr:cNvPr id="26" name="Picture 25">
          <a:extLst>
            <a:ext uri="{FF2B5EF4-FFF2-40B4-BE49-F238E27FC236}">
              <a16:creationId xmlns:a16="http://schemas.microsoft.com/office/drawing/2014/main" id="{4C4A3771-6D1E-489F-8DE7-7ABD2BD77A4C}"/>
            </a:ext>
          </a:extLst>
        </xdr:cNvPr>
        <xdr:cNvPicPr>
          <a:picLocks noChangeAspect="1"/>
        </xdr:cNvPicPr>
      </xdr:nvPicPr>
      <xdr:blipFill>
        <a:blip xmlns:r="http://schemas.openxmlformats.org/officeDocument/2006/relationships" r:embed="rId22"/>
        <a:stretch>
          <a:fillRect/>
        </a:stretch>
      </xdr:blipFill>
      <xdr:spPr>
        <a:xfrm>
          <a:off x="175261" y="198121"/>
          <a:ext cx="944880" cy="940248"/>
        </a:xfrm>
        <a:prstGeom prst="rect">
          <a:avLst/>
        </a:prstGeom>
      </xdr:spPr>
    </xdr:pic>
    <xdr:clientData/>
  </xdr:twoCellAnchor>
  <xdr:twoCellAnchor editAs="oneCell">
    <xdr:from>
      <xdr:col>0</xdr:col>
      <xdr:colOff>22860</xdr:colOff>
      <xdr:row>18</xdr:row>
      <xdr:rowOff>114300</xdr:rowOff>
    </xdr:from>
    <xdr:to>
      <xdr:col>5</xdr:col>
      <xdr:colOff>251815</xdr:colOff>
      <xdr:row>32</xdr:row>
      <xdr:rowOff>83819</xdr:rowOff>
    </xdr:to>
    <xdr:pic>
      <xdr:nvPicPr>
        <xdr:cNvPr id="27" name="Picture 26">
          <a:extLst>
            <a:ext uri="{FF2B5EF4-FFF2-40B4-BE49-F238E27FC236}">
              <a16:creationId xmlns:a16="http://schemas.microsoft.com/office/drawing/2014/main" id="{BC7481CA-671B-4033-AF05-725E1ADCABFC}"/>
            </a:ext>
          </a:extLst>
        </xdr:cNvPr>
        <xdr:cNvPicPr>
          <a:picLocks noChangeAspect="1"/>
        </xdr:cNvPicPr>
      </xdr:nvPicPr>
      <xdr:blipFill>
        <a:blip xmlns:r="http://schemas.openxmlformats.org/officeDocument/2006/relationships" r:embed="rId23"/>
        <a:stretch>
          <a:fillRect/>
        </a:stretch>
      </xdr:blipFill>
      <xdr:spPr>
        <a:xfrm>
          <a:off x="22860" y="3406140"/>
          <a:ext cx="3276955" cy="2529839"/>
        </a:xfrm>
        <a:prstGeom prst="rect">
          <a:avLst/>
        </a:prstGeom>
      </xdr:spPr>
    </xdr:pic>
    <xdr:clientData/>
  </xdr:twoCellAnchor>
  <xdr:twoCellAnchor editAs="oneCell">
    <xdr:from>
      <xdr:col>18</xdr:col>
      <xdr:colOff>554844</xdr:colOff>
      <xdr:row>1</xdr:row>
      <xdr:rowOff>53340</xdr:rowOff>
    </xdr:from>
    <xdr:to>
      <xdr:col>22</xdr:col>
      <xdr:colOff>593356</xdr:colOff>
      <xdr:row>6</xdr:row>
      <xdr:rowOff>7620</xdr:rowOff>
    </xdr:to>
    <xdr:pic>
      <xdr:nvPicPr>
        <xdr:cNvPr id="28" name="Picture 27">
          <a:extLst>
            <a:ext uri="{FF2B5EF4-FFF2-40B4-BE49-F238E27FC236}">
              <a16:creationId xmlns:a16="http://schemas.microsoft.com/office/drawing/2014/main" id="{627B3B09-341F-4489-989B-BE472B1393F7}"/>
            </a:ext>
          </a:extLst>
        </xdr:cNvPr>
        <xdr:cNvPicPr>
          <a:picLocks noChangeAspect="1"/>
        </xdr:cNvPicPr>
      </xdr:nvPicPr>
      <xdr:blipFill>
        <a:blip xmlns:r="http://schemas.openxmlformats.org/officeDocument/2006/relationships" r:embed="rId24"/>
        <a:stretch>
          <a:fillRect/>
        </a:stretch>
      </xdr:blipFill>
      <xdr:spPr>
        <a:xfrm>
          <a:off x="11527644" y="236220"/>
          <a:ext cx="2476912" cy="8686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144780</xdr:rowOff>
    </xdr:from>
    <xdr:to>
      <xdr:col>1</xdr:col>
      <xdr:colOff>362156</xdr:colOff>
      <xdr:row>5</xdr:row>
      <xdr:rowOff>45719</xdr:rowOff>
    </xdr:to>
    <xdr:pic>
      <xdr:nvPicPr>
        <xdr:cNvPr id="2" name="Picture 1">
          <a:extLst>
            <a:ext uri="{FF2B5EF4-FFF2-40B4-BE49-F238E27FC236}">
              <a16:creationId xmlns:a16="http://schemas.microsoft.com/office/drawing/2014/main" id="{2328759F-2A10-401D-9D6A-C02E937C2538}"/>
            </a:ext>
          </a:extLst>
        </xdr:cNvPr>
        <xdr:cNvPicPr>
          <a:picLocks noChangeAspect="1"/>
        </xdr:cNvPicPr>
      </xdr:nvPicPr>
      <xdr:blipFill>
        <a:blip xmlns:r="http://schemas.openxmlformats.org/officeDocument/2006/relationships" r:embed="rId1"/>
        <a:stretch>
          <a:fillRect/>
        </a:stretch>
      </xdr:blipFill>
      <xdr:spPr>
        <a:xfrm>
          <a:off x="152400" y="144780"/>
          <a:ext cx="819356" cy="815339"/>
        </a:xfrm>
        <a:prstGeom prst="rect">
          <a:avLst/>
        </a:prstGeom>
      </xdr:spPr>
    </xdr:pic>
    <xdr:clientData/>
  </xdr:twoCellAnchor>
  <xdr:twoCellAnchor editAs="oneCell">
    <xdr:from>
      <xdr:col>18</xdr:col>
      <xdr:colOff>297180</xdr:colOff>
      <xdr:row>1</xdr:row>
      <xdr:rowOff>68580</xdr:rowOff>
    </xdr:from>
    <xdr:to>
      <xdr:col>22</xdr:col>
      <xdr:colOff>466055</xdr:colOff>
      <xdr:row>6</xdr:row>
      <xdr:rowOff>68580</xdr:rowOff>
    </xdr:to>
    <xdr:pic>
      <xdr:nvPicPr>
        <xdr:cNvPr id="3" name="Picture 2">
          <a:extLst>
            <a:ext uri="{FF2B5EF4-FFF2-40B4-BE49-F238E27FC236}">
              <a16:creationId xmlns:a16="http://schemas.microsoft.com/office/drawing/2014/main" id="{8D28EFCF-9543-41ED-8E1D-1060384A510A}"/>
            </a:ext>
          </a:extLst>
        </xdr:cNvPr>
        <xdr:cNvPicPr>
          <a:picLocks noChangeAspect="1"/>
        </xdr:cNvPicPr>
      </xdr:nvPicPr>
      <xdr:blipFill>
        <a:blip xmlns:r="http://schemas.openxmlformats.org/officeDocument/2006/relationships" r:embed="rId2"/>
        <a:stretch>
          <a:fillRect/>
        </a:stretch>
      </xdr:blipFill>
      <xdr:spPr>
        <a:xfrm>
          <a:off x="11269980" y="251460"/>
          <a:ext cx="2607275" cy="914400"/>
        </a:xfrm>
        <a:prstGeom prst="rect">
          <a:avLst/>
        </a:prstGeom>
      </xdr:spPr>
    </xdr:pic>
    <xdr:clientData/>
  </xdr:twoCellAnchor>
  <xdr:twoCellAnchor>
    <xdr:from>
      <xdr:col>1</xdr:col>
      <xdr:colOff>396240</xdr:colOff>
      <xdr:row>11</xdr:row>
      <xdr:rowOff>60960</xdr:rowOff>
    </xdr:from>
    <xdr:to>
      <xdr:col>3</xdr:col>
      <xdr:colOff>464820</xdr:colOff>
      <xdr:row>13</xdr:row>
      <xdr:rowOff>0</xdr:rowOff>
    </xdr:to>
    <xdr:sp macro="" textlink="">
      <xdr:nvSpPr>
        <xdr:cNvPr id="4" name="TextBox 3">
          <a:extLst>
            <a:ext uri="{FF2B5EF4-FFF2-40B4-BE49-F238E27FC236}">
              <a16:creationId xmlns:a16="http://schemas.microsoft.com/office/drawing/2014/main" id="{F262B54A-AC08-4D72-A259-D6528AA3141B}"/>
            </a:ext>
          </a:extLst>
        </xdr:cNvPr>
        <xdr:cNvSpPr txBox="1"/>
      </xdr:nvSpPr>
      <xdr:spPr>
        <a:xfrm>
          <a:off x="1005840" y="2072640"/>
          <a:ext cx="1287780" cy="3048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Times New Roman" panose="02020603050405020304" pitchFamily="18" charset="0"/>
              <a:ea typeface="Tahoma" panose="020B0604030504040204" pitchFamily="34" charset="0"/>
              <a:cs typeface="Times New Roman" panose="02020603050405020304" pitchFamily="18" charset="0"/>
            </a:rPr>
            <a:t>OBJECTIVE-1</a:t>
          </a:r>
        </a:p>
      </xdr:txBody>
    </xdr:sp>
    <xdr:clientData/>
  </xdr:twoCellAnchor>
  <xdr:twoCellAnchor>
    <xdr:from>
      <xdr:col>8</xdr:col>
      <xdr:colOff>182880</xdr:colOff>
      <xdr:row>3</xdr:row>
      <xdr:rowOff>129540</xdr:rowOff>
    </xdr:from>
    <xdr:to>
      <xdr:col>12</xdr:col>
      <xdr:colOff>190500</xdr:colOff>
      <xdr:row>6</xdr:row>
      <xdr:rowOff>137160</xdr:rowOff>
    </xdr:to>
    <xdr:sp macro="" textlink="">
      <xdr:nvSpPr>
        <xdr:cNvPr id="5" name="TextBox 4">
          <a:extLst>
            <a:ext uri="{FF2B5EF4-FFF2-40B4-BE49-F238E27FC236}">
              <a16:creationId xmlns:a16="http://schemas.microsoft.com/office/drawing/2014/main" id="{D5C3EE23-3673-4E53-8D91-688EC7D9EAE9}"/>
            </a:ext>
          </a:extLst>
        </xdr:cNvPr>
        <xdr:cNvSpPr txBox="1"/>
      </xdr:nvSpPr>
      <xdr:spPr>
        <a:xfrm>
          <a:off x="5059680" y="678180"/>
          <a:ext cx="2446020" cy="5562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Tahoma" panose="020B0604030504040204" pitchFamily="34" charset="0"/>
              <a:ea typeface="Tahoma" panose="020B0604030504040204" pitchFamily="34" charset="0"/>
              <a:cs typeface="Tahoma" panose="020B0604030504040204" pitchFamily="34" charset="0"/>
            </a:rPr>
            <a:t>OBJECTIVES</a:t>
          </a:r>
        </a:p>
      </xdr:txBody>
    </xdr:sp>
    <xdr:clientData/>
  </xdr:twoCellAnchor>
  <xdr:twoCellAnchor>
    <xdr:from>
      <xdr:col>1</xdr:col>
      <xdr:colOff>373380</xdr:colOff>
      <xdr:row>14</xdr:row>
      <xdr:rowOff>83820</xdr:rowOff>
    </xdr:from>
    <xdr:to>
      <xdr:col>3</xdr:col>
      <xdr:colOff>396240</xdr:colOff>
      <xdr:row>18</xdr:row>
      <xdr:rowOff>152400</xdr:rowOff>
    </xdr:to>
    <xdr:sp macro="" textlink="">
      <xdr:nvSpPr>
        <xdr:cNvPr id="6" name="TextBox 5">
          <a:extLst>
            <a:ext uri="{FF2B5EF4-FFF2-40B4-BE49-F238E27FC236}">
              <a16:creationId xmlns:a16="http://schemas.microsoft.com/office/drawing/2014/main" id="{4123F4B7-9C9A-4E7D-9365-A15B2736AD66}"/>
            </a:ext>
          </a:extLst>
        </xdr:cNvPr>
        <xdr:cNvSpPr txBox="1"/>
      </xdr:nvSpPr>
      <xdr:spPr>
        <a:xfrm>
          <a:off x="982980" y="2644140"/>
          <a:ext cx="1242060" cy="8001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No of Households Acoording</a:t>
          </a:r>
          <a:r>
            <a:rPr lang="en-US" sz="1100" baseline="0">
              <a:solidFill>
                <a:schemeClr val="bg1"/>
              </a:solidFill>
            </a:rPr>
            <a:t> to state wise , Rural &amp; Urban Area Wise.</a:t>
          </a:r>
          <a:endParaRPr lang="en-US" sz="1100">
            <a:solidFill>
              <a:schemeClr val="bg1"/>
            </a:solidFill>
          </a:endParaRPr>
        </a:p>
      </xdr:txBody>
    </xdr:sp>
    <xdr:clientData/>
  </xdr:twoCellAnchor>
  <xdr:oneCellAnchor>
    <xdr:from>
      <xdr:col>5</xdr:col>
      <xdr:colOff>152400</xdr:colOff>
      <xdr:row>10</xdr:row>
      <xdr:rowOff>15240</xdr:rowOff>
    </xdr:from>
    <xdr:ext cx="184731" cy="264560"/>
    <xdr:sp macro="" textlink="">
      <xdr:nvSpPr>
        <xdr:cNvPr id="7" name="TextBox 6">
          <a:extLst>
            <a:ext uri="{FF2B5EF4-FFF2-40B4-BE49-F238E27FC236}">
              <a16:creationId xmlns:a16="http://schemas.microsoft.com/office/drawing/2014/main" id="{E614013A-4DDA-4BB7-B1B1-A67843FE3511}"/>
            </a:ext>
          </a:extLst>
        </xdr:cNvPr>
        <xdr:cNvSpPr txBox="1"/>
      </xdr:nvSpPr>
      <xdr:spPr>
        <a:xfrm>
          <a:off x="3200400" y="1844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358140</xdr:colOff>
      <xdr:row>11</xdr:row>
      <xdr:rowOff>38100</xdr:rowOff>
    </xdr:from>
    <xdr:to>
      <xdr:col>7</xdr:col>
      <xdr:colOff>472440</xdr:colOff>
      <xdr:row>12</xdr:row>
      <xdr:rowOff>144780</xdr:rowOff>
    </xdr:to>
    <xdr:sp macro="" textlink="">
      <xdr:nvSpPr>
        <xdr:cNvPr id="8" name="TextBox 7">
          <a:extLst>
            <a:ext uri="{FF2B5EF4-FFF2-40B4-BE49-F238E27FC236}">
              <a16:creationId xmlns:a16="http://schemas.microsoft.com/office/drawing/2014/main" id="{5EACC073-39BD-432B-A7BB-CB4BD0E2A92A}"/>
            </a:ext>
          </a:extLst>
        </xdr:cNvPr>
        <xdr:cNvSpPr txBox="1"/>
      </xdr:nvSpPr>
      <xdr:spPr>
        <a:xfrm>
          <a:off x="3406140" y="2049780"/>
          <a:ext cx="1333500" cy="2895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Times New Roman" panose="02020603050405020304" pitchFamily="18" charset="0"/>
              <a:cs typeface="Times New Roman" panose="02020603050405020304" pitchFamily="18" charset="0"/>
            </a:rPr>
            <a:t>OBJECTIVE-2</a:t>
          </a:r>
        </a:p>
      </xdr:txBody>
    </xdr:sp>
    <xdr:clientData/>
  </xdr:twoCellAnchor>
  <xdr:twoCellAnchor>
    <xdr:from>
      <xdr:col>5</xdr:col>
      <xdr:colOff>358140</xdr:colOff>
      <xdr:row>14</xdr:row>
      <xdr:rowOff>83820</xdr:rowOff>
    </xdr:from>
    <xdr:to>
      <xdr:col>7</xdr:col>
      <xdr:colOff>502920</xdr:colOff>
      <xdr:row>17</xdr:row>
      <xdr:rowOff>152400</xdr:rowOff>
    </xdr:to>
    <xdr:sp macro="" textlink="">
      <xdr:nvSpPr>
        <xdr:cNvPr id="9" name="TextBox 8">
          <a:extLst>
            <a:ext uri="{FF2B5EF4-FFF2-40B4-BE49-F238E27FC236}">
              <a16:creationId xmlns:a16="http://schemas.microsoft.com/office/drawing/2014/main" id="{A3EF6A25-523B-4230-A76E-829B4B387E22}"/>
            </a:ext>
          </a:extLst>
        </xdr:cNvPr>
        <xdr:cNvSpPr txBox="1"/>
      </xdr:nvSpPr>
      <xdr:spPr>
        <a:xfrm>
          <a:off x="3406140" y="2644140"/>
          <a:ext cx="1363980" cy="6172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 Population state</a:t>
          </a:r>
          <a:r>
            <a:rPr lang="en-US" sz="1100" baseline="0">
              <a:solidFill>
                <a:schemeClr val="bg1"/>
              </a:solidFill>
            </a:rPr>
            <a:t> , Area &amp;</a:t>
          </a:r>
        </a:p>
        <a:p>
          <a:r>
            <a:rPr lang="en-US" sz="1100" baseline="0">
              <a:solidFill>
                <a:schemeClr val="bg1"/>
              </a:solidFill>
            </a:rPr>
            <a:t>Gender wise.</a:t>
          </a:r>
          <a:endParaRPr lang="en-US" sz="1100">
            <a:solidFill>
              <a:schemeClr val="bg1"/>
            </a:solidFill>
          </a:endParaRPr>
        </a:p>
      </xdr:txBody>
    </xdr:sp>
    <xdr:clientData/>
  </xdr:twoCellAnchor>
  <xdr:twoCellAnchor>
    <xdr:from>
      <xdr:col>9</xdr:col>
      <xdr:colOff>342900</xdr:colOff>
      <xdr:row>10</xdr:row>
      <xdr:rowOff>167640</xdr:rowOff>
    </xdr:from>
    <xdr:to>
      <xdr:col>11</xdr:col>
      <xdr:colOff>419100</xdr:colOff>
      <xdr:row>12</xdr:row>
      <xdr:rowOff>76200</xdr:rowOff>
    </xdr:to>
    <xdr:sp macro="" textlink="">
      <xdr:nvSpPr>
        <xdr:cNvPr id="10" name="TextBox 9">
          <a:extLst>
            <a:ext uri="{FF2B5EF4-FFF2-40B4-BE49-F238E27FC236}">
              <a16:creationId xmlns:a16="http://schemas.microsoft.com/office/drawing/2014/main" id="{F9690C02-BB1D-4780-8214-07C3C05780E8}"/>
            </a:ext>
          </a:extLst>
        </xdr:cNvPr>
        <xdr:cNvSpPr txBox="1"/>
      </xdr:nvSpPr>
      <xdr:spPr>
        <a:xfrm>
          <a:off x="5829300" y="1996440"/>
          <a:ext cx="1295400" cy="2743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75000"/>
                </a:schemeClr>
              </a:solidFill>
              <a:latin typeface="Times New Roman" panose="02020603050405020304" pitchFamily="18" charset="0"/>
              <a:cs typeface="Times New Roman" panose="02020603050405020304" pitchFamily="18" charset="0"/>
            </a:rPr>
            <a:t>OBJECTIVE-3</a:t>
          </a:r>
        </a:p>
      </xdr:txBody>
    </xdr:sp>
    <xdr:clientData/>
  </xdr:twoCellAnchor>
  <xdr:twoCellAnchor>
    <xdr:from>
      <xdr:col>9</xdr:col>
      <xdr:colOff>365760</xdr:colOff>
      <xdr:row>13</xdr:row>
      <xdr:rowOff>152400</xdr:rowOff>
    </xdr:from>
    <xdr:to>
      <xdr:col>11</xdr:col>
      <xdr:colOff>449580</xdr:colOff>
      <xdr:row>18</xdr:row>
      <xdr:rowOff>99060</xdr:rowOff>
    </xdr:to>
    <xdr:sp macro="" textlink="">
      <xdr:nvSpPr>
        <xdr:cNvPr id="11" name="TextBox 10">
          <a:extLst>
            <a:ext uri="{FF2B5EF4-FFF2-40B4-BE49-F238E27FC236}">
              <a16:creationId xmlns:a16="http://schemas.microsoft.com/office/drawing/2014/main" id="{412F4AD5-6374-4D02-A72F-B9E579965958}"/>
            </a:ext>
          </a:extLst>
        </xdr:cNvPr>
        <xdr:cNvSpPr txBox="1"/>
      </xdr:nvSpPr>
      <xdr:spPr>
        <a:xfrm>
          <a:off x="5852160" y="2529840"/>
          <a:ext cx="1303020" cy="8610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 Worker's</a:t>
          </a:r>
          <a:r>
            <a:rPr lang="en-US" sz="1100" baseline="0">
              <a:solidFill>
                <a:schemeClr val="bg1"/>
              </a:solidFill>
            </a:rPr>
            <a:t> population state , area &amp; Gender Wise.</a:t>
          </a:r>
          <a:endParaRPr lang="en-US" sz="1100">
            <a:solidFill>
              <a:schemeClr val="bg1"/>
            </a:solidFill>
          </a:endParaRPr>
        </a:p>
      </xdr:txBody>
    </xdr:sp>
    <xdr:clientData/>
  </xdr:twoCellAnchor>
  <xdr:twoCellAnchor>
    <xdr:from>
      <xdr:col>13</xdr:col>
      <xdr:colOff>251460</xdr:colOff>
      <xdr:row>11</xdr:row>
      <xdr:rowOff>7620</xdr:rowOff>
    </xdr:from>
    <xdr:to>
      <xdr:col>15</xdr:col>
      <xdr:colOff>312420</xdr:colOff>
      <xdr:row>12</xdr:row>
      <xdr:rowOff>76200</xdr:rowOff>
    </xdr:to>
    <xdr:sp macro="" textlink="">
      <xdr:nvSpPr>
        <xdr:cNvPr id="12" name="TextBox 11">
          <a:extLst>
            <a:ext uri="{FF2B5EF4-FFF2-40B4-BE49-F238E27FC236}">
              <a16:creationId xmlns:a16="http://schemas.microsoft.com/office/drawing/2014/main" id="{2866EA05-65CD-416B-8DAF-1DEE9FA5DFC8}"/>
            </a:ext>
          </a:extLst>
        </xdr:cNvPr>
        <xdr:cNvSpPr txBox="1"/>
      </xdr:nvSpPr>
      <xdr:spPr>
        <a:xfrm>
          <a:off x="8176260" y="2019300"/>
          <a:ext cx="1280160" cy="2514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Times New Roman" panose="02020603050405020304" pitchFamily="18" charset="0"/>
              <a:cs typeface="Times New Roman" panose="02020603050405020304" pitchFamily="18" charset="0"/>
            </a:rPr>
            <a:t>OBJECTIVE-4</a:t>
          </a:r>
        </a:p>
      </xdr:txBody>
    </xdr:sp>
    <xdr:clientData/>
  </xdr:twoCellAnchor>
  <xdr:twoCellAnchor>
    <xdr:from>
      <xdr:col>13</xdr:col>
      <xdr:colOff>281940</xdr:colOff>
      <xdr:row>13</xdr:row>
      <xdr:rowOff>121920</xdr:rowOff>
    </xdr:from>
    <xdr:to>
      <xdr:col>15</xdr:col>
      <xdr:colOff>457200</xdr:colOff>
      <xdr:row>18</xdr:row>
      <xdr:rowOff>7620</xdr:rowOff>
    </xdr:to>
    <xdr:sp macro="" textlink="">
      <xdr:nvSpPr>
        <xdr:cNvPr id="13" name="TextBox 12">
          <a:extLst>
            <a:ext uri="{FF2B5EF4-FFF2-40B4-BE49-F238E27FC236}">
              <a16:creationId xmlns:a16="http://schemas.microsoft.com/office/drawing/2014/main" id="{F3157E2B-6717-4EDA-A259-AC2C0F2C70A7}"/>
            </a:ext>
          </a:extLst>
        </xdr:cNvPr>
        <xdr:cNvSpPr txBox="1"/>
      </xdr:nvSpPr>
      <xdr:spPr>
        <a:xfrm>
          <a:off x="8206740" y="2499360"/>
          <a:ext cx="1394460" cy="8001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Culitivator</a:t>
          </a:r>
          <a:r>
            <a:rPr lang="en-US" sz="1100" baseline="0">
              <a:solidFill>
                <a:schemeClr val="bg1"/>
              </a:solidFill>
            </a:rPr>
            <a:t> population country wise with state's , Area &amp; Gender wise.</a:t>
          </a:r>
          <a:endParaRPr lang="en-US" sz="1100">
            <a:solidFill>
              <a:schemeClr val="bg1"/>
            </a:solidFill>
          </a:endParaRPr>
        </a:p>
      </xdr:txBody>
    </xdr:sp>
    <xdr:clientData/>
  </xdr:twoCellAnchor>
  <xdr:twoCellAnchor>
    <xdr:from>
      <xdr:col>17</xdr:col>
      <xdr:colOff>213360</xdr:colOff>
      <xdr:row>10</xdr:row>
      <xdr:rowOff>144780</xdr:rowOff>
    </xdr:from>
    <xdr:to>
      <xdr:col>19</xdr:col>
      <xdr:colOff>350520</xdr:colOff>
      <xdr:row>12</xdr:row>
      <xdr:rowOff>60960</xdr:rowOff>
    </xdr:to>
    <xdr:sp macro="" textlink="">
      <xdr:nvSpPr>
        <xdr:cNvPr id="14" name="TextBox 13">
          <a:extLst>
            <a:ext uri="{FF2B5EF4-FFF2-40B4-BE49-F238E27FC236}">
              <a16:creationId xmlns:a16="http://schemas.microsoft.com/office/drawing/2014/main" id="{CB2F4C93-5161-4B13-AA43-7089285DE928}"/>
            </a:ext>
          </a:extLst>
        </xdr:cNvPr>
        <xdr:cNvSpPr txBox="1"/>
      </xdr:nvSpPr>
      <xdr:spPr>
        <a:xfrm>
          <a:off x="10576560" y="1973580"/>
          <a:ext cx="1356360" cy="2819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Times New Roman" panose="02020603050405020304" pitchFamily="18" charset="0"/>
              <a:cs typeface="Times New Roman" panose="02020603050405020304" pitchFamily="18" charset="0"/>
            </a:rPr>
            <a:t>OBJECTIVE-5</a:t>
          </a:r>
        </a:p>
      </xdr:txBody>
    </xdr:sp>
    <xdr:clientData/>
  </xdr:twoCellAnchor>
  <xdr:twoCellAnchor>
    <xdr:from>
      <xdr:col>17</xdr:col>
      <xdr:colOff>198120</xdr:colOff>
      <xdr:row>13</xdr:row>
      <xdr:rowOff>91440</xdr:rowOff>
    </xdr:from>
    <xdr:to>
      <xdr:col>19</xdr:col>
      <xdr:colOff>464820</xdr:colOff>
      <xdr:row>18</xdr:row>
      <xdr:rowOff>15240</xdr:rowOff>
    </xdr:to>
    <xdr:sp macro="" textlink="">
      <xdr:nvSpPr>
        <xdr:cNvPr id="15" name="TextBox 14">
          <a:extLst>
            <a:ext uri="{FF2B5EF4-FFF2-40B4-BE49-F238E27FC236}">
              <a16:creationId xmlns:a16="http://schemas.microsoft.com/office/drawing/2014/main" id="{A090FAAD-D6F4-4451-BA1C-05984990F69F}"/>
            </a:ext>
          </a:extLst>
        </xdr:cNvPr>
        <xdr:cNvSpPr txBox="1"/>
      </xdr:nvSpPr>
      <xdr:spPr>
        <a:xfrm>
          <a:off x="10561320" y="2468880"/>
          <a:ext cx="1485900" cy="8382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Agricultural Labourer Population State's wise , Area &amp; Gender Wise.</a:t>
          </a:r>
        </a:p>
      </xdr:txBody>
    </xdr:sp>
    <xdr:clientData/>
  </xdr:twoCellAnchor>
  <xdr:twoCellAnchor>
    <xdr:from>
      <xdr:col>18</xdr:col>
      <xdr:colOff>569027</xdr:colOff>
      <xdr:row>21</xdr:row>
      <xdr:rowOff>33814</xdr:rowOff>
    </xdr:from>
    <xdr:to>
      <xdr:col>21</xdr:col>
      <xdr:colOff>474501</xdr:colOff>
      <xdr:row>25</xdr:row>
      <xdr:rowOff>131670</xdr:rowOff>
    </xdr:to>
    <xdr:sp macro="" textlink="">
      <xdr:nvSpPr>
        <xdr:cNvPr id="16" name="Arrow: Right 15">
          <a:extLst>
            <a:ext uri="{FF2B5EF4-FFF2-40B4-BE49-F238E27FC236}">
              <a16:creationId xmlns:a16="http://schemas.microsoft.com/office/drawing/2014/main" id="{0B997329-C8A7-458B-AE9D-5AB9DD5692CA}"/>
            </a:ext>
          </a:extLst>
        </xdr:cNvPr>
        <xdr:cNvSpPr/>
      </xdr:nvSpPr>
      <xdr:spPr>
        <a:xfrm rot="20949366">
          <a:off x="11541827" y="3874294"/>
          <a:ext cx="1734274" cy="829376"/>
        </a:xfrm>
        <a:prstGeom prst="right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20</xdr:col>
      <xdr:colOff>15240</xdr:colOff>
      <xdr:row>24</xdr:row>
      <xdr:rowOff>129540</xdr:rowOff>
    </xdr:from>
    <xdr:to>
      <xdr:col>20</xdr:col>
      <xdr:colOff>30480</xdr:colOff>
      <xdr:row>33</xdr:row>
      <xdr:rowOff>76200</xdr:rowOff>
    </xdr:to>
    <xdr:cxnSp macro="">
      <xdr:nvCxnSpPr>
        <xdr:cNvPr id="18" name="Straight Connector 17">
          <a:extLst>
            <a:ext uri="{FF2B5EF4-FFF2-40B4-BE49-F238E27FC236}">
              <a16:creationId xmlns:a16="http://schemas.microsoft.com/office/drawing/2014/main" id="{952595D9-F346-4353-A1B8-2432D214A137}"/>
            </a:ext>
          </a:extLst>
        </xdr:cNvPr>
        <xdr:cNvCxnSpPr/>
      </xdr:nvCxnSpPr>
      <xdr:spPr>
        <a:xfrm>
          <a:off x="12207240" y="4518660"/>
          <a:ext cx="15240" cy="15925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220980</xdr:colOff>
      <xdr:row>25</xdr:row>
      <xdr:rowOff>121920</xdr:rowOff>
    </xdr:from>
    <xdr:to>
      <xdr:col>23</xdr:col>
      <xdr:colOff>83820</xdr:colOff>
      <xdr:row>27</xdr:row>
      <xdr:rowOff>38100</xdr:rowOff>
    </xdr:to>
    <xdr:sp macro="" textlink="">
      <xdr:nvSpPr>
        <xdr:cNvPr id="20" name="TextBox 19">
          <a:extLst>
            <a:ext uri="{FF2B5EF4-FFF2-40B4-BE49-F238E27FC236}">
              <a16:creationId xmlns:a16="http://schemas.microsoft.com/office/drawing/2014/main" id="{1DD2C242-1FB1-460D-8810-9CFFC9897FEA}"/>
            </a:ext>
          </a:extLst>
        </xdr:cNvPr>
        <xdr:cNvSpPr txBox="1"/>
      </xdr:nvSpPr>
      <xdr:spPr>
        <a:xfrm>
          <a:off x="12412980" y="4693920"/>
          <a:ext cx="1691640" cy="2819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ADDITIONAL OBJECTIVES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0</xdr:row>
      <xdr:rowOff>60960</xdr:rowOff>
    </xdr:from>
    <xdr:to>
      <xdr:col>6</xdr:col>
      <xdr:colOff>228600</xdr:colOff>
      <xdr:row>66</xdr:row>
      <xdr:rowOff>63137</xdr:rowOff>
    </xdr:to>
    <xdr:sp macro="" textlink="">
      <xdr:nvSpPr>
        <xdr:cNvPr id="8" name="Rectangle 7">
          <a:extLst>
            <a:ext uri="{FF2B5EF4-FFF2-40B4-BE49-F238E27FC236}">
              <a16:creationId xmlns:a16="http://schemas.microsoft.com/office/drawing/2014/main" id="{64226096-151D-4C33-88CC-78FE747661DC}"/>
            </a:ext>
          </a:extLst>
        </xdr:cNvPr>
        <xdr:cNvSpPr/>
      </xdr:nvSpPr>
      <xdr:spPr>
        <a:xfrm>
          <a:off x="247650" y="60960"/>
          <a:ext cx="3745230" cy="12072257"/>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55418</xdr:colOff>
      <xdr:row>1</xdr:row>
      <xdr:rowOff>96982</xdr:rowOff>
    </xdr:from>
    <xdr:to>
      <xdr:col>20</xdr:col>
      <xdr:colOff>401782</xdr:colOff>
      <xdr:row>17</xdr:row>
      <xdr:rowOff>83127</xdr:rowOff>
    </xdr:to>
    <xdr:sp macro="" textlink="">
      <xdr:nvSpPr>
        <xdr:cNvPr id="9" name="Rectangle 8">
          <a:extLst>
            <a:ext uri="{FF2B5EF4-FFF2-40B4-BE49-F238E27FC236}">
              <a16:creationId xmlns:a16="http://schemas.microsoft.com/office/drawing/2014/main" id="{874D72AD-85B7-4AFA-A878-B8A2C024A784}"/>
            </a:ext>
          </a:extLst>
        </xdr:cNvPr>
        <xdr:cNvSpPr/>
      </xdr:nvSpPr>
      <xdr:spPr>
        <a:xfrm>
          <a:off x="4433454" y="277091"/>
          <a:ext cx="8271164" cy="2867891"/>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7</xdr:col>
      <xdr:colOff>96982</xdr:colOff>
      <xdr:row>1</xdr:row>
      <xdr:rowOff>124690</xdr:rowOff>
    </xdr:from>
    <xdr:to>
      <xdr:col>20</xdr:col>
      <xdr:colOff>443345</xdr:colOff>
      <xdr:row>17</xdr:row>
      <xdr:rowOff>13853</xdr:rowOff>
    </xdr:to>
    <xdr:graphicFrame macro="">
      <xdr:nvGraphicFramePr>
        <xdr:cNvPr id="10" name="Chart 9">
          <a:extLst>
            <a:ext uri="{FF2B5EF4-FFF2-40B4-BE49-F238E27FC236}">
              <a16:creationId xmlns:a16="http://schemas.microsoft.com/office/drawing/2014/main" id="{8BDAAAF8-8A27-4949-B4EF-381592455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98172</xdr:colOff>
      <xdr:row>1</xdr:row>
      <xdr:rowOff>123812</xdr:rowOff>
    </xdr:from>
    <xdr:to>
      <xdr:col>34</xdr:col>
      <xdr:colOff>518160</xdr:colOff>
      <xdr:row>17</xdr:row>
      <xdr:rowOff>106505</xdr:rowOff>
    </xdr:to>
    <xdr:sp macro="" textlink="">
      <xdr:nvSpPr>
        <xdr:cNvPr id="11" name="Rectangle 10">
          <a:extLst>
            <a:ext uri="{FF2B5EF4-FFF2-40B4-BE49-F238E27FC236}">
              <a16:creationId xmlns:a16="http://schemas.microsoft.com/office/drawing/2014/main" id="{90E35766-2F52-4311-AE36-0437C30B903A}"/>
            </a:ext>
          </a:extLst>
        </xdr:cNvPr>
        <xdr:cNvSpPr/>
      </xdr:nvSpPr>
      <xdr:spPr>
        <a:xfrm>
          <a:off x="13631292" y="306692"/>
          <a:ext cx="7735188" cy="2908773"/>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22</xdr:col>
      <xdr:colOff>221673</xdr:colOff>
      <xdr:row>2</xdr:row>
      <xdr:rowOff>13855</xdr:rowOff>
    </xdr:from>
    <xdr:to>
      <xdr:col>32</xdr:col>
      <xdr:colOff>138547</xdr:colOff>
      <xdr:row>17</xdr:row>
      <xdr:rowOff>55418</xdr:rowOff>
    </xdr:to>
    <xdr:graphicFrame macro="">
      <xdr:nvGraphicFramePr>
        <xdr:cNvPr id="12" name="Chart 11">
          <a:extLst>
            <a:ext uri="{FF2B5EF4-FFF2-40B4-BE49-F238E27FC236}">
              <a16:creationId xmlns:a16="http://schemas.microsoft.com/office/drawing/2014/main" id="{7379E05C-790D-42D2-A3ED-02EC44DB7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576066</xdr:colOff>
      <xdr:row>4</xdr:row>
      <xdr:rowOff>133754</xdr:rowOff>
    </xdr:from>
    <xdr:to>
      <xdr:col>34</xdr:col>
      <xdr:colOff>219990</xdr:colOff>
      <xdr:row>8</xdr:row>
      <xdr:rowOff>3496</xdr:rowOff>
    </xdr:to>
    <xdr:graphicFrame macro="">
      <xdr:nvGraphicFramePr>
        <xdr:cNvPr id="13" name="Chart 12">
          <a:extLst>
            <a:ext uri="{FF2B5EF4-FFF2-40B4-BE49-F238E27FC236}">
              <a16:creationId xmlns:a16="http://schemas.microsoft.com/office/drawing/2014/main" id="{EF0A9F03-32E0-453C-81FE-B0516FE29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98924</xdr:colOff>
      <xdr:row>5</xdr:row>
      <xdr:rowOff>45835</xdr:rowOff>
    </xdr:from>
    <xdr:to>
      <xdr:col>33</xdr:col>
      <xdr:colOff>554699</xdr:colOff>
      <xdr:row>7</xdr:row>
      <xdr:rowOff>112001</xdr:rowOff>
    </xdr:to>
    <xdr:sp macro="" textlink="">
      <xdr:nvSpPr>
        <xdr:cNvPr id="15" name="Oval 14">
          <a:extLst>
            <a:ext uri="{FF2B5EF4-FFF2-40B4-BE49-F238E27FC236}">
              <a16:creationId xmlns:a16="http://schemas.microsoft.com/office/drawing/2014/main" id="{B388F10D-997F-4DB1-9C5D-70C806699217}"/>
            </a:ext>
          </a:extLst>
        </xdr:cNvPr>
        <xdr:cNvSpPr/>
      </xdr:nvSpPr>
      <xdr:spPr>
        <a:xfrm>
          <a:off x="20326560" y="946380"/>
          <a:ext cx="455775" cy="426385"/>
        </a:xfrm>
        <a:prstGeom prst="ellipse">
          <a:avLst/>
        </a:prstGeom>
        <a:solidFill>
          <a:schemeClr val="tx1"/>
        </a:solidFill>
      </xdr:spPr>
      <xdr:style>
        <a:lnRef idx="1">
          <a:schemeClr val="accent1"/>
        </a:lnRef>
        <a:fillRef idx="3">
          <a:schemeClr val="accent1"/>
        </a:fillRef>
        <a:effectRef idx="2">
          <a:schemeClr val="accent1"/>
        </a:effectRef>
        <a:fontRef idx="minor">
          <a:schemeClr val="lt1"/>
        </a:fontRef>
      </xdr:style>
      <xdr:txBody>
        <a:bodyPr lIns="0" tIns="0" rIns="0" bIns="0" rtlCol="0" anchor="ctr"/>
        <a:lstStyle/>
        <a:p>
          <a:pPr algn="ctr"/>
          <a:r>
            <a:rPr lang="en-IN" sz="1400" b="0" i="0" u="none" strike="noStrike">
              <a:ln>
                <a:noFill/>
              </a:ln>
              <a:solidFill>
                <a:srgbClr val="FFC000"/>
              </a:solidFill>
              <a:effectLst/>
              <a:latin typeface="+mn-lt"/>
              <a:ea typeface="+mn-ea"/>
              <a:cs typeface="+mn-cs"/>
            </a:rPr>
            <a:t>51</a:t>
          </a:r>
          <a:r>
            <a:rPr lang="en-IN" sz="1400" b="0" i="0" u="none" strike="noStrike">
              <a:solidFill>
                <a:srgbClr val="FFC000"/>
              </a:solidFill>
              <a:effectLst/>
              <a:latin typeface="+mn-lt"/>
              <a:ea typeface="+mn-ea"/>
              <a:cs typeface="+mn-cs"/>
            </a:rPr>
            <a:t>%</a:t>
          </a:r>
          <a:r>
            <a:rPr lang="en-IN" sz="1400">
              <a:solidFill>
                <a:srgbClr val="FFC000"/>
              </a:solidFill>
            </a:rPr>
            <a:t> </a:t>
          </a:r>
        </a:p>
      </xdr:txBody>
    </xdr:sp>
    <xdr:clientData/>
  </xdr:twoCellAnchor>
  <xdr:twoCellAnchor editAs="oneCell">
    <xdr:from>
      <xdr:col>32</xdr:col>
      <xdr:colOff>512359</xdr:colOff>
      <xdr:row>2</xdr:row>
      <xdr:rowOff>58138</xdr:rowOff>
    </xdr:from>
    <xdr:to>
      <xdr:col>33</xdr:col>
      <xdr:colOff>263107</xdr:colOff>
      <xdr:row>4</xdr:row>
      <xdr:rowOff>51016</xdr:rowOff>
    </xdr:to>
    <xdr:pic>
      <xdr:nvPicPr>
        <xdr:cNvPr id="18" name="Graphic 17" descr="Male profile with solid fill">
          <a:extLst>
            <a:ext uri="{FF2B5EF4-FFF2-40B4-BE49-F238E27FC236}">
              <a16:creationId xmlns:a16="http://schemas.microsoft.com/office/drawing/2014/main" id="{F23FD87D-CC78-45A0-80E6-2E608A0989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0130395" y="418356"/>
          <a:ext cx="360348" cy="353096"/>
        </a:xfrm>
        <a:prstGeom prst="rect">
          <a:avLst/>
        </a:prstGeom>
      </xdr:spPr>
    </xdr:pic>
    <xdr:clientData/>
  </xdr:twoCellAnchor>
  <xdr:twoCellAnchor editAs="oneCell">
    <xdr:from>
      <xdr:col>32</xdr:col>
      <xdr:colOff>497729</xdr:colOff>
      <xdr:row>8</xdr:row>
      <xdr:rowOff>110836</xdr:rowOff>
    </xdr:from>
    <xdr:to>
      <xdr:col>33</xdr:col>
      <xdr:colOff>383785</xdr:colOff>
      <xdr:row>11</xdr:row>
      <xdr:rowOff>58913</xdr:rowOff>
    </xdr:to>
    <xdr:pic>
      <xdr:nvPicPr>
        <xdr:cNvPr id="24" name="Graphic 23" descr="Female Profile with solid fill">
          <a:extLst>
            <a:ext uri="{FF2B5EF4-FFF2-40B4-BE49-F238E27FC236}">
              <a16:creationId xmlns:a16="http://schemas.microsoft.com/office/drawing/2014/main" id="{C77D1784-5DB7-4243-BF7C-D3E21FAAEAC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0115765" y="1551709"/>
          <a:ext cx="495656" cy="488404"/>
        </a:xfrm>
        <a:prstGeom prst="rect">
          <a:avLst/>
        </a:prstGeom>
      </xdr:spPr>
    </xdr:pic>
    <xdr:clientData/>
  </xdr:twoCellAnchor>
  <xdr:twoCellAnchor>
    <xdr:from>
      <xdr:col>6</xdr:col>
      <xdr:colOff>381000</xdr:colOff>
      <xdr:row>39</xdr:row>
      <xdr:rowOff>19050</xdr:rowOff>
    </xdr:from>
    <xdr:to>
      <xdr:col>24</xdr:col>
      <xdr:colOff>152400</xdr:colOff>
      <xdr:row>67</xdr:row>
      <xdr:rowOff>171450</xdr:rowOff>
    </xdr:to>
    <xdr:sp macro="" textlink="">
      <xdr:nvSpPr>
        <xdr:cNvPr id="25" name="Rectangle 24">
          <a:extLst>
            <a:ext uri="{FF2B5EF4-FFF2-40B4-BE49-F238E27FC236}">
              <a16:creationId xmlns:a16="http://schemas.microsoft.com/office/drawing/2014/main" id="{9A722EBB-A1EF-4C58-A6C2-C3DA28DFC8FE}"/>
            </a:ext>
          </a:extLst>
        </xdr:cNvPr>
        <xdr:cNvSpPr/>
      </xdr:nvSpPr>
      <xdr:spPr>
        <a:xfrm>
          <a:off x="4145280" y="7151370"/>
          <a:ext cx="10744200" cy="5273040"/>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6</xdr:col>
      <xdr:colOff>502921</xdr:colOff>
      <xdr:row>39</xdr:row>
      <xdr:rowOff>121920</xdr:rowOff>
    </xdr:from>
    <xdr:to>
      <xdr:col>20</xdr:col>
      <xdr:colOff>236221</xdr:colOff>
      <xdr:row>66</xdr:row>
      <xdr:rowOff>110490</xdr:rowOff>
    </xdr:to>
    <xdr:graphicFrame macro="">
      <xdr:nvGraphicFramePr>
        <xdr:cNvPr id="27" name="Chart 26">
          <a:extLst>
            <a:ext uri="{FF2B5EF4-FFF2-40B4-BE49-F238E27FC236}">
              <a16:creationId xmlns:a16="http://schemas.microsoft.com/office/drawing/2014/main" id="{5DB13AA6-1435-4198-A798-CFC675CFA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503959</xdr:colOff>
      <xdr:row>11</xdr:row>
      <xdr:rowOff>81395</xdr:rowOff>
    </xdr:from>
    <xdr:to>
      <xdr:col>34</xdr:col>
      <xdr:colOff>313459</xdr:colOff>
      <xdr:row>15</xdr:row>
      <xdr:rowOff>39485</xdr:rowOff>
    </xdr:to>
    <xdr:graphicFrame macro="">
      <xdr:nvGraphicFramePr>
        <xdr:cNvPr id="30" name="Chart 29">
          <a:extLst>
            <a:ext uri="{FF2B5EF4-FFF2-40B4-BE49-F238E27FC236}">
              <a16:creationId xmlns:a16="http://schemas.microsoft.com/office/drawing/2014/main" id="{B325A1E4-9832-4B43-9158-50488C21F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270164</xdr:colOff>
      <xdr:row>12</xdr:row>
      <xdr:rowOff>51954</xdr:rowOff>
    </xdr:from>
    <xdr:to>
      <xdr:col>34</xdr:col>
      <xdr:colOff>110144</xdr:colOff>
      <xdr:row>14</xdr:row>
      <xdr:rowOff>128154</xdr:rowOff>
    </xdr:to>
    <xdr:sp macro="" textlink="">
      <xdr:nvSpPr>
        <xdr:cNvPr id="31" name="Oval 30">
          <a:extLst>
            <a:ext uri="{FF2B5EF4-FFF2-40B4-BE49-F238E27FC236}">
              <a16:creationId xmlns:a16="http://schemas.microsoft.com/office/drawing/2014/main" id="{9F02DDFE-0E47-4680-94F7-EF2A19DA33FA}"/>
            </a:ext>
          </a:extLst>
        </xdr:cNvPr>
        <xdr:cNvSpPr/>
      </xdr:nvSpPr>
      <xdr:spPr>
        <a:xfrm>
          <a:off x="20497800" y="2213263"/>
          <a:ext cx="449580" cy="436418"/>
        </a:xfrm>
        <a:prstGeom prst="ellipse">
          <a:avLst/>
        </a:prstGeom>
        <a:solidFill>
          <a:schemeClr val="tx1"/>
        </a:solidFill>
      </xdr:spPr>
      <xdr:style>
        <a:lnRef idx="1">
          <a:schemeClr val="accent1"/>
        </a:lnRef>
        <a:fillRef idx="3">
          <a:schemeClr val="accent1"/>
        </a:fillRef>
        <a:effectRef idx="2">
          <a:schemeClr val="accent1"/>
        </a:effectRef>
        <a:fontRef idx="minor">
          <a:schemeClr val="lt1"/>
        </a:fontRef>
      </xdr:style>
      <xdr:txBody>
        <a:bodyPr lIns="0" tIns="0" rIns="0" bIns="0" rtlCol="0" anchor="ctr"/>
        <a:lstStyle/>
        <a:p>
          <a:pPr algn="ctr"/>
          <a:r>
            <a:rPr lang="en-IN" sz="1400" b="0" i="0" u="none" strike="noStrike">
              <a:solidFill>
                <a:srgbClr val="FFC000"/>
              </a:solidFill>
              <a:effectLst/>
              <a:latin typeface="+mn-lt"/>
              <a:ea typeface="+mn-ea"/>
              <a:cs typeface="+mn-cs"/>
            </a:rPr>
            <a:t>49%</a:t>
          </a:r>
          <a:r>
            <a:rPr lang="en-IN" sz="1400">
              <a:solidFill>
                <a:srgbClr val="FFC000"/>
              </a:solidFill>
            </a:rPr>
            <a:t> </a:t>
          </a:r>
        </a:p>
      </xdr:txBody>
    </xdr:sp>
    <xdr:clientData/>
  </xdr:twoCellAnchor>
  <xdr:twoCellAnchor>
    <xdr:from>
      <xdr:col>20</xdr:col>
      <xdr:colOff>404554</xdr:colOff>
      <xdr:row>40</xdr:row>
      <xdr:rowOff>30480</xdr:rowOff>
    </xdr:from>
    <xdr:to>
      <xdr:col>24</xdr:col>
      <xdr:colOff>44335</xdr:colOff>
      <xdr:row>50</xdr:row>
      <xdr:rowOff>144087</xdr:rowOff>
    </xdr:to>
    <xdr:graphicFrame macro="">
      <xdr:nvGraphicFramePr>
        <xdr:cNvPr id="32" name="Chart 31">
          <a:extLst>
            <a:ext uri="{FF2B5EF4-FFF2-40B4-BE49-F238E27FC236}">
              <a16:creationId xmlns:a16="http://schemas.microsoft.com/office/drawing/2014/main" id="{6B6C0C2D-4847-4A57-A9A0-C25848AA8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389068</xdr:colOff>
      <xdr:row>53</xdr:row>
      <xdr:rowOff>161363</xdr:rowOff>
    </xdr:from>
    <xdr:to>
      <xdr:col>24</xdr:col>
      <xdr:colOff>84269</xdr:colOff>
      <xdr:row>64</xdr:row>
      <xdr:rowOff>152399</xdr:rowOff>
    </xdr:to>
    <xdr:graphicFrame macro="">
      <xdr:nvGraphicFramePr>
        <xdr:cNvPr id="33" name="Chart 32">
          <a:extLst>
            <a:ext uri="{FF2B5EF4-FFF2-40B4-BE49-F238E27FC236}">
              <a16:creationId xmlns:a16="http://schemas.microsoft.com/office/drawing/2014/main" id="{12AF1765-18C4-405C-A2DD-0574111CA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41909</xdr:colOff>
      <xdr:row>19</xdr:row>
      <xdr:rowOff>55418</xdr:rowOff>
    </xdr:from>
    <xdr:to>
      <xdr:col>20</xdr:col>
      <xdr:colOff>439271</xdr:colOff>
      <xdr:row>37</xdr:row>
      <xdr:rowOff>0</xdr:rowOff>
    </xdr:to>
    <xdr:sp macro="" textlink="">
      <xdr:nvSpPr>
        <xdr:cNvPr id="35" name="Rectangle 34">
          <a:extLst>
            <a:ext uri="{FF2B5EF4-FFF2-40B4-BE49-F238E27FC236}">
              <a16:creationId xmlns:a16="http://schemas.microsoft.com/office/drawing/2014/main" id="{DFCBB443-A934-4774-9F53-81B187E7EA64}"/>
            </a:ext>
          </a:extLst>
        </xdr:cNvPr>
        <xdr:cNvSpPr/>
      </xdr:nvSpPr>
      <xdr:spPr>
        <a:xfrm>
          <a:off x="4416685" y="3462006"/>
          <a:ext cx="8322162" cy="3171876"/>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36</xdr:col>
      <xdr:colOff>201930</xdr:colOff>
      <xdr:row>1</xdr:row>
      <xdr:rowOff>30480</xdr:rowOff>
    </xdr:from>
    <xdr:to>
      <xdr:col>46</xdr:col>
      <xdr:colOff>487680</xdr:colOff>
      <xdr:row>16</xdr:row>
      <xdr:rowOff>154143</xdr:rowOff>
    </xdr:to>
    <xdr:sp macro="" textlink="">
      <xdr:nvSpPr>
        <xdr:cNvPr id="36" name="Rectangle 35">
          <a:extLst>
            <a:ext uri="{FF2B5EF4-FFF2-40B4-BE49-F238E27FC236}">
              <a16:creationId xmlns:a16="http://schemas.microsoft.com/office/drawing/2014/main" id="{8248E070-E155-49D6-A0E7-9A89ACF8E33E}"/>
            </a:ext>
          </a:extLst>
        </xdr:cNvPr>
        <xdr:cNvSpPr/>
      </xdr:nvSpPr>
      <xdr:spPr>
        <a:xfrm>
          <a:off x="22269450" y="213360"/>
          <a:ext cx="6381750" cy="2866863"/>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22</xdr:col>
      <xdr:colOff>111181</xdr:colOff>
      <xdr:row>19</xdr:row>
      <xdr:rowOff>69272</xdr:rowOff>
    </xdr:from>
    <xdr:to>
      <xdr:col>34</xdr:col>
      <xdr:colOff>526472</xdr:colOff>
      <xdr:row>36</xdr:row>
      <xdr:rowOff>133361</xdr:rowOff>
    </xdr:to>
    <xdr:sp macro="" textlink="">
      <xdr:nvSpPr>
        <xdr:cNvPr id="37" name="Rectangle 36">
          <a:extLst>
            <a:ext uri="{FF2B5EF4-FFF2-40B4-BE49-F238E27FC236}">
              <a16:creationId xmlns:a16="http://schemas.microsoft.com/office/drawing/2014/main" id="{997F0815-A932-4D92-857D-D6EB895E3A50}"/>
            </a:ext>
          </a:extLst>
        </xdr:cNvPr>
        <xdr:cNvSpPr/>
      </xdr:nvSpPr>
      <xdr:spPr>
        <a:xfrm>
          <a:off x="13633217" y="3491345"/>
          <a:ext cx="7730491" cy="3125943"/>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36</xdr:col>
      <xdr:colOff>335280</xdr:colOff>
      <xdr:row>1</xdr:row>
      <xdr:rowOff>60960</xdr:rowOff>
    </xdr:from>
    <xdr:to>
      <xdr:col>46</xdr:col>
      <xdr:colOff>243840</xdr:colOff>
      <xdr:row>16</xdr:row>
      <xdr:rowOff>49530</xdr:rowOff>
    </xdr:to>
    <xdr:graphicFrame macro="">
      <xdr:nvGraphicFramePr>
        <xdr:cNvPr id="38" name="Chart 37">
          <a:extLst>
            <a:ext uri="{FF2B5EF4-FFF2-40B4-BE49-F238E27FC236}">
              <a16:creationId xmlns:a16="http://schemas.microsoft.com/office/drawing/2014/main" id="{FAD2535A-D03A-4091-883F-CD38A155C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177684</xdr:colOff>
      <xdr:row>19</xdr:row>
      <xdr:rowOff>138546</xdr:rowOff>
    </xdr:from>
    <xdr:to>
      <xdr:col>19</xdr:col>
      <xdr:colOff>471055</xdr:colOff>
      <xdr:row>37</xdr:row>
      <xdr:rowOff>1</xdr:rowOff>
    </xdr:to>
    <xdr:graphicFrame macro="">
      <xdr:nvGraphicFramePr>
        <xdr:cNvPr id="39" name="Chart 38">
          <a:extLst>
            <a:ext uri="{FF2B5EF4-FFF2-40B4-BE49-F238E27FC236}">
              <a16:creationId xmlns:a16="http://schemas.microsoft.com/office/drawing/2014/main" id="{B723BC27-48DD-48FA-9283-290EE1E45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581892</xdr:colOff>
      <xdr:row>19</xdr:row>
      <xdr:rowOff>69272</xdr:rowOff>
    </xdr:from>
    <xdr:to>
      <xdr:col>46</xdr:col>
      <xdr:colOff>512620</xdr:colOff>
      <xdr:row>36</xdr:row>
      <xdr:rowOff>133361</xdr:rowOff>
    </xdr:to>
    <xdr:sp macro="" textlink="">
      <xdr:nvSpPr>
        <xdr:cNvPr id="40" name="Rectangle 39">
          <a:extLst>
            <a:ext uri="{FF2B5EF4-FFF2-40B4-BE49-F238E27FC236}">
              <a16:creationId xmlns:a16="http://schemas.microsoft.com/office/drawing/2014/main" id="{77FC45B2-189E-4398-B289-F3347067FBE7}"/>
            </a:ext>
          </a:extLst>
        </xdr:cNvPr>
        <xdr:cNvSpPr/>
      </xdr:nvSpPr>
      <xdr:spPr>
        <a:xfrm>
          <a:off x="22028728" y="3491345"/>
          <a:ext cx="6636328" cy="3125943"/>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22</xdr:col>
      <xdr:colOff>166599</xdr:colOff>
      <xdr:row>20</xdr:row>
      <xdr:rowOff>41563</xdr:rowOff>
    </xdr:from>
    <xdr:to>
      <xdr:col>34</xdr:col>
      <xdr:colOff>415637</xdr:colOff>
      <xdr:row>35</xdr:row>
      <xdr:rowOff>165722</xdr:rowOff>
    </xdr:to>
    <xdr:graphicFrame macro="">
      <xdr:nvGraphicFramePr>
        <xdr:cNvPr id="41" name="Chart 40">
          <a:extLst>
            <a:ext uri="{FF2B5EF4-FFF2-40B4-BE49-F238E27FC236}">
              <a16:creationId xmlns:a16="http://schemas.microsoft.com/office/drawing/2014/main" id="{58EBBD94-D0E3-418E-A992-668E22F34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581892</xdr:colOff>
      <xdr:row>19</xdr:row>
      <xdr:rowOff>69272</xdr:rowOff>
    </xdr:from>
    <xdr:to>
      <xdr:col>46</xdr:col>
      <xdr:colOff>125506</xdr:colOff>
      <xdr:row>36</xdr:row>
      <xdr:rowOff>26894</xdr:rowOff>
    </xdr:to>
    <xdr:graphicFrame macro="">
      <xdr:nvGraphicFramePr>
        <xdr:cNvPr id="42" name="Chart 41">
          <a:extLst>
            <a:ext uri="{FF2B5EF4-FFF2-40B4-BE49-F238E27FC236}">
              <a16:creationId xmlns:a16="http://schemas.microsoft.com/office/drawing/2014/main" id="{F5C8B667-B121-464B-8194-564D63B99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323850</xdr:colOff>
      <xdr:row>2</xdr:row>
      <xdr:rowOff>15240</xdr:rowOff>
    </xdr:from>
    <xdr:to>
      <xdr:col>6</xdr:col>
      <xdr:colOff>114300</xdr:colOff>
      <xdr:row>48</xdr:row>
      <xdr:rowOff>0</xdr:rowOff>
    </xdr:to>
    <mc:AlternateContent xmlns:mc="http://schemas.openxmlformats.org/markup-compatibility/2006" xmlns:a14="http://schemas.microsoft.com/office/drawing/2010/main">
      <mc:Choice Requires="a14">
        <xdr:graphicFrame macro="">
          <xdr:nvGraphicFramePr>
            <xdr:cNvPr id="47" name="State Name">
              <a:extLst>
                <a:ext uri="{FF2B5EF4-FFF2-40B4-BE49-F238E27FC236}">
                  <a16:creationId xmlns:a16="http://schemas.microsoft.com/office/drawing/2014/main" id="{171C5CFC-95F8-4D2E-8E3A-9738AF431DB8}"/>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mlns="">
        <xdr:sp macro="" textlink="">
          <xdr:nvSpPr>
            <xdr:cNvPr id="0" name=""/>
            <xdr:cNvSpPr>
              <a:spLocks noTextEdit="1"/>
            </xdr:cNvSpPr>
          </xdr:nvSpPr>
          <xdr:spPr>
            <a:xfrm>
              <a:off x="323850" y="381000"/>
              <a:ext cx="3554730" cy="839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334010</xdr:colOff>
      <xdr:row>49</xdr:row>
      <xdr:rowOff>111125</xdr:rowOff>
    </xdr:from>
    <xdr:to>
      <xdr:col>6</xdr:col>
      <xdr:colOff>101600</xdr:colOff>
      <xdr:row>57</xdr:row>
      <xdr:rowOff>111124</xdr:rowOff>
    </xdr:to>
    <mc:AlternateContent xmlns:mc="http://schemas.openxmlformats.org/markup-compatibility/2006">
      <mc:Choice xmlns:a14="http://schemas.microsoft.com/office/drawing/2010/main" Requires="a14">
        <xdr:graphicFrame macro="">
          <xdr:nvGraphicFramePr>
            <xdr:cNvPr id="48" name="Area">
              <a:extLst>
                <a:ext uri="{FF2B5EF4-FFF2-40B4-BE49-F238E27FC236}">
                  <a16:creationId xmlns:a16="http://schemas.microsoft.com/office/drawing/2014/main" id="{23C42F24-B300-4EA1-8032-A9A13543CDD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334010" y="9445625"/>
              <a:ext cx="3498215"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502920</xdr:colOff>
      <xdr:row>39</xdr:row>
      <xdr:rowOff>91440</xdr:rowOff>
    </xdr:from>
    <xdr:to>
      <xdr:col>46</xdr:col>
      <xdr:colOff>518160</xdr:colOff>
      <xdr:row>68</xdr:row>
      <xdr:rowOff>137160</xdr:rowOff>
    </xdr:to>
    <xdr:sp macro="" textlink="">
      <xdr:nvSpPr>
        <xdr:cNvPr id="44" name="Rectangle 43">
          <a:extLst>
            <a:ext uri="{FF2B5EF4-FFF2-40B4-BE49-F238E27FC236}">
              <a16:creationId xmlns:a16="http://schemas.microsoft.com/office/drawing/2014/main" id="{4BB6FDDF-7F19-4595-AC09-6039E03B3216}"/>
            </a:ext>
          </a:extLst>
        </xdr:cNvPr>
        <xdr:cNvSpPr/>
      </xdr:nvSpPr>
      <xdr:spPr>
        <a:xfrm>
          <a:off x="15240000" y="7223760"/>
          <a:ext cx="13426440" cy="5349240"/>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41</xdr:col>
      <xdr:colOff>121920</xdr:colOff>
      <xdr:row>39</xdr:row>
      <xdr:rowOff>152400</xdr:rowOff>
    </xdr:from>
    <xdr:to>
      <xdr:col>46</xdr:col>
      <xdr:colOff>448491</xdr:colOff>
      <xdr:row>53</xdr:row>
      <xdr:rowOff>163286</xdr:rowOff>
    </xdr:to>
    <xdr:graphicFrame macro="">
      <xdr:nvGraphicFramePr>
        <xdr:cNvPr id="49" name="Chart 48">
          <a:extLst>
            <a:ext uri="{FF2B5EF4-FFF2-40B4-BE49-F238E27FC236}">
              <a16:creationId xmlns:a16="http://schemas.microsoft.com/office/drawing/2014/main" id="{5F4A3703-9FFB-4A03-82FE-D8DB4990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41</xdr:col>
      <xdr:colOff>106680</xdr:colOff>
      <xdr:row>54</xdr:row>
      <xdr:rowOff>15240</xdr:rowOff>
    </xdr:from>
    <xdr:to>
      <xdr:col>46</xdr:col>
      <xdr:colOff>422366</xdr:colOff>
      <xdr:row>68</xdr:row>
      <xdr:rowOff>113211</xdr:rowOff>
    </xdr:to>
    <xdr:graphicFrame macro="">
      <xdr:nvGraphicFramePr>
        <xdr:cNvPr id="50" name="Chart 49">
          <a:extLst>
            <a:ext uri="{FF2B5EF4-FFF2-40B4-BE49-F238E27FC236}">
              <a16:creationId xmlns:a16="http://schemas.microsoft.com/office/drawing/2014/main" id="{1960D351-658C-400E-8F82-DF6B539DA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502920</xdr:colOff>
      <xdr:row>39</xdr:row>
      <xdr:rowOff>91440</xdr:rowOff>
    </xdr:from>
    <xdr:to>
      <xdr:col>41</xdr:col>
      <xdr:colOff>15240</xdr:colOff>
      <xdr:row>68</xdr:row>
      <xdr:rowOff>106680</xdr:rowOff>
    </xdr:to>
    <xdr:graphicFrame macro="">
      <xdr:nvGraphicFramePr>
        <xdr:cNvPr id="51" name="Chart 50">
          <a:extLst>
            <a:ext uri="{FF2B5EF4-FFF2-40B4-BE49-F238E27FC236}">
              <a16:creationId xmlns:a16="http://schemas.microsoft.com/office/drawing/2014/main" id="{243E1514-41CC-4446-BBAB-4377824A8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1356360</xdr:colOff>
      <xdr:row>11</xdr:row>
      <xdr:rowOff>45720</xdr:rowOff>
    </xdr:from>
    <xdr:to>
      <xdr:col>6</xdr:col>
      <xdr:colOff>586740</xdr:colOff>
      <xdr:row>26</xdr:row>
      <xdr:rowOff>45720</xdr:rowOff>
    </xdr:to>
    <xdr:graphicFrame macro="">
      <xdr:nvGraphicFramePr>
        <xdr:cNvPr id="2" name="Chart 1">
          <a:extLst>
            <a:ext uri="{FF2B5EF4-FFF2-40B4-BE49-F238E27FC236}">
              <a16:creationId xmlns:a16="http://schemas.microsoft.com/office/drawing/2014/main" id="{D7602F2E-A24A-479A-855B-C8E4AF029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1325880</xdr:colOff>
      <xdr:row>6</xdr:row>
      <xdr:rowOff>129540</xdr:rowOff>
    </xdr:from>
    <xdr:to>
      <xdr:col>3</xdr:col>
      <xdr:colOff>632460</xdr:colOff>
      <xdr:row>21</xdr:row>
      <xdr:rowOff>129540</xdr:rowOff>
    </xdr:to>
    <xdr:graphicFrame macro="">
      <xdr:nvGraphicFramePr>
        <xdr:cNvPr id="2" name="Chart 1">
          <a:extLst>
            <a:ext uri="{FF2B5EF4-FFF2-40B4-BE49-F238E27FC236}">
              <a16:creationId xmlns:a16="http://schemas.microsoft.com/office/drawing/2014/main" id="{362481E0-8616-48F2-8EA4-A1D346235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358140</xdr:colOff>
      <xdr:row>1</xdr:row>
      <xdr:rowOff>175260</xdr:rowOff>
    </xdr:from>
    <xdr:to>
      <xdr:col>15</xdr:col>
      <xdr:colOff>228600</xdr:colOff>
      <xdr:row>13</xdr:row>
      <xdr:rowOff>38100</xdr:rowOff>
    </xdr:to>
    <xdr:graphicFrame macro="">
      <xdr:nvGraphicFramePr>
        <xdr:cNvPr id="3" name="Chart 2">
          <a:extLst>
            <a:ext uri="{FF2B5EF4-FFF2-40B4-BE49-F238E27FC236}">
              <a16:creationId xmlns:a16="http://schemas.microsoft.com/office/drawing/2014/main" id="{B86733BC-4CF6-4804-93A9-969F504F8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464820</xdr:colOff>
      <xdr:row>5</xdr:row>
      <xdr:rowOff>76200</xdr:rowOff>
    </xdr:from>
    <xdr:to>
      <xdr:col>12</xdr:col>
      <xdr:colOff>129540</xdr:colOff>
      <xdr:row>9</xdr:row>
      <xdr:rowOff>152400</xdr:rowOff>
    </xdr:to>
    <xdr:sp macro="" textlink="">
      <xdr:nvSpPr>
        <xdr:cNvPr id="4" name="Oval 3">
          <a:extLst>
            <a:ext uri="{FF2B5EF4-FFF2-40B4-BE49-F238E27FC236}">
              <a16:creationId xmlns:a16="http://schemas.microsoft.com/office/drawing/2014/main" id="{FBFFF807-8A4F-48E4-9CE0-F2D7FB528101}"/>
            </a:ext>
          </a:extLst>
        </xdr:cNvPr>
        <xdr:cNvSpPr/>
      </xdr:nvSpPr>
      <xdr:spPr>
        <a:xfrm>
          <a:off x="11323320" y="990600"/>
          <a:ext cx="883920" cy="807720"/>
        </a:xfrm>
        <a:prstGeom prst="ellipse">
          <a:avLst/>
        </a:prstGeom>
        <a:solidFill>
          <a:schemeClr val="tx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b="0" i="0" u="none" strike="noStrike">
              <a:solidFill>
                <a:schemeClr val="lt1"/>
              </a:solidFill>
              <a:effectLst/>
              <a:latin typeface="+mn-lt"/>
              <a:ea typeface="+mn-ea"/>
              <a:cs typeface="+mn-cs"/>
            </a:rPr>
            <a:t>51%</a:t>
          </a:r>
          <a:r>
            <a:rPr lang="en-US"/>
            <a:t> </a:t>
          </a:r>
          <a:endParaRPr lang="en-US" sz="1100"/>
        </a:p>
      </xdr:txBody>
    </xdr:sp>
    <xdr:clientData/>
  </xdr:twoCellAnchor>
  <xdr:twoCellAnchor>
    <xdr:from>
      <xdr:col>3</xdr:col>
      <xdr:colOff>1783080</xdr:colOff>
      <xdr:row>15</xdr:row>
      <xdr:rowOff>7620</xdr:rowOff>
    </xdr:from>
    <xdr:to>
      <xdr:col>12</xdr:col>
      <xdr:colOff>91440</xdr:colOff>
      <xdr:row>24</xdr:row>
      <xdr:rowOff>60960</xdr:rowOff>
    </xdr:to>
    <xdr:graphicFrame macro="">
      <xdr:nvGraphicFramePr>
        <xdr:cNvPr id="5" name="Chart 4">
          <a:extLst>
            <a:ext uri="{FF2B5EF4-FFF2-40B4-BE49-F238E27FC236}">
              <a16:creationId xmlns:a16="http://schemas.microsoft.com/office/drawing/2014/main" id="{90E978E2-67DE-41A7-B577-6A5D7E5B5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18</xdr:row>
      <xdr:rowOff>76200</xdr:rowOff>
    </xdr:from>
    <xdr:to>
      <xdr:col>8</xdr:col>
      <xdr:colOff>289560</xdr:colOff>
      <xdr:row>21</xdr:row>
      <xdr:rowOff>38100</xdr:rowOff>
    </xdr:to>
    <xdr:sp macro="" textlink="">
      <xdr:nvSpPr>
        <xdr:cNvPr id="6" name="Oval 5">
          <a:extLst>
            <a:ext uri="{FF2B5EF4-FFF2-40B4-BE49-F238E27FC236}">
              <a16:creationId xmlns:a16="http://schemas.microsoft.com/office/drawing/2014/main" id="{D9891749-EEF5-4633-91E5-186F12AB7D4A}"/>
            </a:ext>
          </a:extLst>
        </xdr:cNvPr>
        <xdr:cNvSpPr/>
      </xdr:nvSpPr>
      <xdr:spPr>
        <a:xfrm>
          <a:off x="9296400" y="3368040"/>
          <a:ext cx="632460" cy="510540"/>
        </a:xfrm>
        <a:prstGeom prst="ellipse">
          <a:avLst/>
        </a:prstGeom>
        <a:solidFill>
          <a:schemeClr val="tx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b="0" i="0" u="none" strike="noStrike">
              <a:solidFill>
                <a:schemeClr val="lt1"/>
              </a:solidFill>
              <a:effectLst/>
              <a:latin typeface="+mn-lt"/>
              <a:ea typeface="+mn-ea"/>
              <a:cs typeface="+mn-cs"/>
            </a:rPr>
            <a:t>49% </a:t>
          </a:r>
          <a:endParaRPr lang="en-US" sz="1100"/>
        </a:p>
      </xdr:txBody>
    </xdr:sp>
    <xdr:clientData/>
  </xdr:twoCellAnchor>
  <xdr:twoCellAnchor editAs="oneCell">
    <xdr:from>
      <xdr:col>6</xdr:col>
      <xdr:colOff>0</xdr:colOff>
      <xdr:row>9</xdr:row>
      <xdr:rowOff>0</xdr:rowOff>
    </xdr:from>
    <xdr:to>
      <xdr:col>7</xdr:col>
      <xdr:colOff>7620</xdr:colOff>
      <xdr:row>10</xdr:row>
      <xdr:rowOff>7620</xdr:rowOff>
    </xdr:to>
    <xdr:pic>
      <xdr:nvPicPr>
        <xdr:cNvPr id="7" name="Picture 6">
          <a:extLst>
            <a:ext uri="{FF2B5EF4-FFF2-40B4-BE49-F238E27FC236}">
              <a16:creationId xmlns:a16="http://schemas.microsoft.com/office/drawing/2014/main" id="{FEBB6C3A-B5B6-4A97-9670-A31FFBBB2D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20100" y="164592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243840</xdr:colOff>
      <xdr:row>8</xdr:row>
      <xdr:rowOff>99060</xdr:rowOff>
    </xdr:from>
    <xdr:to>
      <xdr:col>3</xdr:col>
      <xdr:colOff>1005840</xdr:colOff>
      <xdr:row>23</xdr:row>
      <xdr:rowOff>99060</xdr:rowOff>
    </xdr:to>
    <xdr:graphicFrame macro="">
      <xdr:nvGraphicFramePr>
        <xdr:cNvPr id="2" name="Chart 1">
          <a:extLst>
            <a:ext uri="{FF2B5EF4-FFF2-40B4-BE49-F238E27FC236}">
              <a16:creationId xmlns:a16="http://schemas.microsoft.com/office/drawing/2014/main" id="{0B9C99E4-6385-4C66-8A5D-AFC729910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1120140</xdr:colOff>
      <xdr:row>7</xdr:row>
      <xdr:rowOff>160020</xdr:rowOff>
    </xdr:from>
    <xdr:to>
      <xdr:col>2</xdr:col>
      <xdr:colOff>1767840</xdr:colOff>
      <xdr:row>22</xdr:row>
      <xdr:rowOff>160020</xdr:rowOff>
    </xdr:to>
    <xdr:graphicFrame macro="">
      <xdr:nvGraphicFramePr>
        <xdr:cNvPr id="2" name="Chart 1">
          <a:extLst>
            <a:ext uri="{FF2B5EF4-FFF2-40B4-BE49-F238E27FC236}">
              <a16:creationId xmlns:a16="http://schemas.microsoft.com/office/drawing/2014/main" id="{3EF8E182-26E7-4542-8B3F-72758DE31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2087880</xdr:colOff>
      <xdr:row>8</xdr:row>
      <xdr:rowOff>160020</xdr:rowOff>
    </xdr:from>
    <xdr:to>
      <xdr:col>2</xdr:col>
      <xdr:colOff>1303020</xdr:colOff>
      <xdr:row>23</xdr:row>
      <xdr:rowOff>160020</xdr:rowOff>
    </xdr:to>
    <xdr:graphicFrame macro="">
      <xdr:nvGraphicFramePr>
        <xdr:cNvPr id="2" name="Chart 1">
          <a:extLst>
            <a:ext uri="{FF2B5EF4-FFF2-40B4-BE49-F238E27FC236}">
              <a16:creationId xmlns:a16="http://schemas.microsoft.com/office/drawing/2014/main" id="{A605E478-5E2D-45FB-B823-555935A15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3:49.848"/>
    </inkml:context>
    <inkml:brush xml:id="br0">
      <inkml:brushProperty name="width" value="0.05" units="cm"/>
      <inkml:brushProperty name="height" value="0.05" units="cm"/>
    </inkml:brush>
  </inkml:definitions>
  <inkml:trace contextRef="#ctx0" brushRef="#br0">256 87 24575,'-4'0'0,"-1"-4"0</inkml:trace>
  <inkml:trace contextRef="#ctx0" brushRef="#br0" timeOffset="450.72">214 45 24575,'-1'0'-8191</inkml:trace>
  <inkml:trace contextRef="#ctx0" brushRef="#br0" timeOffset="1313.88">214 45 24575,'713'0'0,"-698"-1"0,-10 0 0,0 1 0,0 0 0,0 0 0,0 0 0,0 0 0,0 1 0,0 0 0,-1 0 0,1 0 0,0 1 0,6 2 0,-13-3 0,1 0 0,0-1 0,0 1 0,-1 0 0,1 0 0,0-1 0,-1 1 0,1-1 0,-1 1 0,1-1 0,-1 0 0,1 1 0,-1-1 0,-1 0 0,-63 3 0,0-2 0,-1-3 0,-108-18 0,51 5 0,-340-12-1365,442 27-5461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7:45.250"/>
    </inkml:context>
    <inkml:brush xml:id="br0">
      <inkml:brushProperty name="width" value="0.05" units="cm"/>
      <inkml:brushProperty name="height" value="0.05" units="cm"/>
    </inkml:brush>
  </inkml:definitions>
  <inkml:trace contextRef="#ctx0" brushRef="#br0">1 1 24575,'-1'3'0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7:47.507"/>
    </inkml:context>
    <inkml:brush xml:id="br0">
      <inkml:brushProperty name="width" value="0.05" units="cm"/>
      <inkml:brushProperty name="height" value="0.05" units="cm"/>
    </inkml:brush>
  </inkml:definitions>
  <inkml:trace contextRef="#ctx0" brushRef="#br0">298 129 24575,'32'-3'0,"0"-1"0,1-1 0,-1-2 0,54-18 0,-4 1 0,-57 14 0,-27 6 0,-16 1 0,-22 3 0,-1 2 0,-66 11 0,96-11 0,-37 3 0,33-5 0,0 2 0,0 0 0,-25 7 0,40-9 0,0 0 0,1 0 0,-1 0 0,0 0 0,0 0 0,0 0 0,0 0 0,0 0 0,0 0 0,0 0 0,0 0 0,0 0 0,0 0 0,1 0 0,-1 0 0,0 0 0,0 0 0,0 0 0,0 0 0,0 0 0,0 0 0,0 1 0,0-1 0,0 0 0,0 0 0,0 0 0,0 0 0,0 0 0,0 0 0,0 0 0,0 0 0,0 0 0,0 0 0,0 0 0,0 1 0,1-1 0,-1 0 0,0 0 0,-1 0 0,1 0 0,0 0 0,0 0 0,0 0 0,0 0 0,0 0 0,0 0 0,0 1 0,0-1 0,0 0 0,0 0 0,18 3 0,22-1 0,232-3 0,-843 2-1365,543-1-5461</inkml:trace>
  <inkml:trace contextRef="#ctx0" brushRef="#br0" timeOffset="937.83">404 87 24575,'101'-1'0,"22"0"0,131 15 0,-212-9 0,98 16 0,-253-17 0,-476-5-1365,548 1-5461</inkml:trace>
  <inkml:trace contextRef="#ctx0" brushRef="#br0" timeOffset="1634.86">742 66 24575,'1136'0'0,"-1103"-2"0,0-2 0,56-12 0,-54 9 0,0 1 0,38-2 0,-7 7 0,138-11 0,-126 4-1365,-60 7-5461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01.074"/>
    </inkml:context>
    <inkml:brush xml:id="br0">
      <inkml:brushProperty name="width" value="0.05" units="cm"/>
      <inkml:brushProperty name="height" value="0.05" units="cm"/>
    </inkml:brush>
  </inkml:definitions>
  <inkml:trace contextRef="#ctx0" brushRef="#br0">2153 88 24575,'14'-6'0,"0"2"0,0 0 0,1 0 0,0 1 0,0 1 0,0 1 0,0 0 0,0 1 0,15 2 0,-8-2 0,0 0 0,0-1 0,26-5 0,-22 3 0,-21 3 0,1-1 0,-1 0 0,1 0 0,-1 0 0,1 0 0,7-4 0,-13 5 0,-1 0 0,1-1 0,0 1 0,0 0 0,0-1 0,0 1 0,0-1 0,0 1 0,0 0 0,-1-1 0,1 1 0,0 0 0,0 0 0,0-1 0,-1 1 0,1 0 0,0-1 0,0 1 0,-1 0 0,1 0 0,0 0 0,-1-1 0,1 1 0,0 0 0,-1 0 0,1 0 0,0 0 0,-1 0 0,1-1 0,0 1 0,-1 0 0,1 0 0,0 0 0,-1 0 0,1 0 0,-1 0 0,0 0 0,-17-5 0,-87-10 0,-2 5 0,-154 5 0,1320 4-449,-568 3 295,-605-3 192,-517 15 527,312 14-565,309-27 0,-26 1 0,35-2 0,1 0 0,-1 0 0,0 0 0,0 0 0,0 0 0,1 0 0,-1 0 0,0 0 0,0 1 0,0-1 0,1 0 0,-1 0 0,0 1 0,1-1 0,-1 1 0,0-1 0,1 0 0,-1 1 0,0-1 0,1 1 0,-1 0 0,1-1 0,-1 1 0,1-1 0,-1 1 0,1 0 0,-1 0 0,0 1 0,2-1 0,0 0 0,0 0 0,-1 0 0,1 0 0,0 0 0,0 0 0,0 0 0,0 0 0,0 0 0,0 0 0,0-1 0,1 1 0,-1 0 0,0-1 0,0 1 0,0-1 0,1 1 0,-1-1 0,0 0 0,3 1 0,36 8 0,-33-8 0,63 10 0,101 3 0,75-13 0,-144-2 0,33-1 0,139 4 0,-233 4 0,-41-6 0,0 0 0,1 0 0,-1 0 0,1 0 0,-1 0 0,0 0 0,1 0 0,-1 0 0,1 0 0,-1 0 0,1 0 0,-1 1 0,0-1 0,1 0 0,-1 0 0,0 0 0,1 1 0,-1-1 0,1 0 0,-1 0 0,0 1 0,0-1 0,1 0 0,-1 0 0,0 1 0,1-1 0,-1 0 0,0 1 0,0-1 0,0 1 0,1-1 0,-1 0 0,0 1 0,0-1 0,0 1 0,0-1 0,0 0 0,0 1 0,0-1 0,0 1 0,0-1 0,0 1 0,0-1 0,-18 12 0,-14 2 0,0-2 0,-1-2 0,-56 11 0,-112 9 0,181-28 0,-370 26-1801,-3-25-654,270-3 1966,-1855-3-3127,1954 3 3518,-153 4 780,149 0-301,28-4-363,0 0-1,0 0 1,0 0-1,0 0 1,0 0-1,0 0 1,1 1-1,-1-1 1,0 0-1,0 0 1,0 0 0,0 0-1,0 0 1,0 0-1,0 0 1,0 0-1,0 1 1,0-1-1,0 0 1,0 0 0,0 0-1,0 0 1,0 0-1,0 0 1,0 0-1,0 0 1,0 0-1,-1 1 1,1-1-1,0 0 1,0 0 0,0 0-1,0 0 1,0 0-1,0 0 1,0 0-1,0 0 1,0 0-1,0 0 1,0 0 0,0 0-1,0 1 1,-1-1-1,1 0 1,0 0-1,0 0 1,0 0-1,0 0 1,0 0-1,0 0 1,0 0 0,0 0-1,-1 0 1,1 0-1,0 0 1,0 0-1,0 0 1,0 0-1,41 6 1478,524 1 2219,-352-9-3973,325 3-787,533-4-294,-344-18-603,237-1-510,-941 22 3383,-20 0-337,-5 0 38,-31 1 1548,-459 27-433,135-3-1198,-605-7-4084,187-7 708,735-10 2683,6-1 417,0 2 0,0 1-1,0 1 1,-40 11 0,62-10 714,12-1-399,21 2 224,70 1 398,127-5 0,-115-4-945,1009-45-611,-947 31-843,500-43-1874,-5 29 3170,-639 31 456,-21-1-529,0 0 1,0 0 0,0 0 0,0 0 0,0 0 0,-1 0 0,1 1 0,0-1-1,0 0 1,0 0 0,0 0 0,0 0 0,0 0 0,0 0 0,0 0 0,0 0-1,0 0 1,0 0 0,0 0 0,0 0 0,0 0 0,0 0 0,0 0 0,0 0-1,0 1 1,0-1 0,0 0 0,0 0 0,0 0 0,0 0 0,0 0 0,0 0-1,0 0 1,0 0 0,0 0 0,0 0 0,0 0 0,0 0 0,0 0 0,0 0-1,0 0 1,0 1 0,0-1 0,1 0 0,-34 6 1415,-847 53 103,480-41-1531,500-16-21,124-2-915,918-23-2342,-953 11 3291,1119-43-2138,-1274 56 2471,-49 0 1034,-56 0 1246,-519 14-1816,447-11 811,84-2-2616,11-1-5852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10.245"/>
    </inkml:context>
    <inkml:brush xml:id="br0">
      <inkml:brushProperty name="width" value="0.05" units="cm"/>
      <inkml:brushProperty name="height" value="0.05" units="cm"/>
    </inkml:brush>
  </inkml:definitions>
  <inkml:trace contextRef="#ctx0" brushRef="#br0">1 1 24575,'-1'0'-8191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10.757"/>
    </inkml:context>
    <inkml:brush xml:id="br0">
      <inkml:brushProperty name="width" value="0.05" units="cm"/>
      <inkml:brushProperty name="height" value="0.05" units="cm"/>
    </inkml:brush>
  </inkml:definitions>
  <inkml:trace contextRef="#ctx0" brushRef="#br0">21 1 24575,'-3'4'0,"0"1"0,1 1 0,-1-1 0,1 0 0,1 0 0,-1 1 0,1 0 0,0-1 0,0 1 0,1-1 0,-1 1 0,1 0 0,1 6 0,-1 5 0,-1 49 0,3 1 0,3-1 0,3 0 0,32 124 0,109 248 0,69 45 0,-157-356 0,-48-98 0,2-1 0,0-1 0,3-1 0,19 25 0,-27-40 0,0 0 0,0-1 0,1 0 0,0-1 0,1 0 0,0-1 0,0 0 0,1-1 0,0-1 0,0 0 0,15 5 0,12 0 0,1-2 0,1-1 0,75 3 0,131-10 0,-145-3 0,-47-1 15,-1-1-1,0-3 1,0-3 0,-1-2-1,55-19 1,-11-5-606,161-82 1,-181 76 419,-2-4 0,-2-2 1,-2-4-1,-2-3 0,-3-3 1,-2-2-1,59-74 0,-54 46-5561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11.106"/>
    </inkml:context>
    <inkml:brush xml:id="br0">
      <inkml:brushProperty name="width" value="0.05" units="cm"/>
      <inkml:brushProperty name="height" value="0.05" units="cm"/>
    </inkml:brush>
  </inkml:definitions>
  <inkml:trace contextRef="#ctx0" brushRef="#br0">244 135 24575,'-7'6'0,"-109"117"0,98-103 0,2 2 0,0 0 0,1 1 0,-13 28 0,23-38 0,0 0 0,0 0 0,-4 25 0,8-32 0,0 0 0,0-1 0,1 1 0,0-1 0,0 1 0,0 0 0,1-1 0,0 1 0,0-1 0,0 1 0,0-1 0,4 7 0,-4-10 0,1 0 0,0 0 0,0 1 0,0-1 0,0 0 0,0-1 0,0 1 0,0 0 0,1-1 0,-1 1 0,1-1 0,-1 0 0,1 1 0,-1-1 0,1-1 0,4 2 0,49 7 0,-50-8 0,143 7 0,168-12 0,-256 0-107,1-2 1,-1-3-1,0-2 0,94-32 0,-110 27 84,0-2-1,-2-2 1,0-2 0,-2-1 0,0-3 0,56-46-1,-85 61 90,0 0 0,-1 0 0,-1-1 0,0 0 0,0-1-1,-1 0 1,-1-1 0,0 1 0,7-21 0,-12 28-119,-1 0 0,0 0 0,0-1 0,-1 1-1,0-1 1,0 1 0,0-1 0,-1 1 0,0-1 0,0 0 0,-1 1 0,1-1 0,-2 1 0,1-1 0,-1 1 0,0 0 0,0-1-1,0 1 1,-1 0 0,0 0 0,0 1 0,-1-1 0,0 1 0,-5-8 0,-13-9-6773</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12.027"/>
    </inkml:context>
    <inkml:brush xml:id="br0">
      <inkml:brushProperty name="width" value="0.05" units="cm"/>
      <inkml:brushProperty name="height" value="0.05" units="cm"/>
    </inkml:brush>
  </inkml:definitions>
  <inkml:trace contextRef="#ctx0" brushRef="#br0">512 532 24575,'-72'0'0,"72"0"0,0 0 0,0 0 0,0 0 0,0 0 0,0 0 0,0 0 0,0 0 0,0 0 0,0 0 0,0 0 0,0 0 0,0 0 0,0 0 0,0 0 0,0 0 0,0 0 0,0 0 0,0 0 0,0 0 0,0 0 0,0 0 0,0 0 0,0 1 0,0-1 0,0 0 0,0 0 0,0 0 0,0 0 0,0 0 0,0 0 0,0 0 0,0 0 0,0 0 0,0 0 0,0 0 0,0 0 0,0 0 0,0 0 0,0 0 0,0 0 0,10 4 0,16 3 0,64 1 0,151-5 0,-132-5 0,-84 2 0,29 0 0,71-9 0,-109 7 0,0-1 0,0 0 0,-1-1 0,0-1 0,0-1 0,0 0 0,0-1 0,-1 0 0,15-11 0,-5 3 0,1 1 0,1 1 0,0 1 0,55-16 0,-15 4 0,361-165 0,-317 136 0,-57 33 0,-42 18 0,-1-2 0,1 1 0,-1-2 0,0 1 0,0-1 0,-1-1 0,1 0 0,-1 0 0,12-11 0,-21 17 0,1 0 0,-1-1 0,1 1 0,-1-1 0,1 1 0,-1-1 0,1 1 0,-1-1 0,0 1 0,1-1 0,-1 1 0,0-1 0,0 1 0,1-1 0,-1 1 0,0-1 0,0 0 0,0 1 0,1-1 0,-1 0 0,0 1 0,0-1 0,0 1 0,0-1 0,0 0 0,0 1 0,-1-1 0,1 0 0,0 1 0,0-1 0,0 1 0,0-1 0,-1 1 0,1-1 0,0 0 0,-1 1 0,1-1 0,0 1 0,-1-1 0,1 1 0,-1-1 0,1 1 0,-1 0 0,1-1 0,-1 1 0,1-1 0,-1 1 0,1 0 0,-1 0 0,1-1 0,-2 1 0,-36-8 0,34 8 0,-757-22 0,575 23 0,170-1 0,-36 1 0,49-1 0,1 1 0,-1-1 0,0 0 0,1 1 0,-1 0 0,1 0 0,-1-1 0,1 2 0,-1-1 0,1 0 0,-1 0 0,1 1 0,0-1 0,-3 4 0,5-5 0,-1 1 0,1-1 0,0 0 0,0 1 0,-1-1 0,1 1 0,0-1 0,0 1 0,0-1 0,0 1 0,-1-1 0,1 1 0,0-1 0,0 1 0,0-1 0,0 1 0,0-1 0,0 1 0,1-1 0,-1 1 0,0-1 0,0 0 0,0 1 0,0-1 0,1 1 0,-1-1 0,0 1 0,0-1 0,1 1 0,-1-1 0,0 0 0,1 1 0,-1-1 0,16 14 0,3-2 0,1-1 0,0-1 0,1 0 0,31 9 0,93 21 0,-104-30 0,62 13-102,170 15-1,108-16-1473,-338-20 1283,463 5-1087,-57-1-681,-3 25 2039,-399-22 320,-36-5 273,-12 1-266,-18 0 192,-46 1 392,-115-2-1,105-5-626,-520 0-1832,-523 4-2323,3 43 1854,952-35 1948,-177 16 1894,283-20-2377</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20.969"/>
    </inkml:context>
    <inkml:brush xml:id="br0">
      <inkml:brushProperty name="width" value="0.05" units="cm"/>
      <inkml:brushProperty name="height" value="0.05" units="cm"/>
    </inkml:brush>
  </inkml:definitions>
  <inkml:trace contextRef="#ctx0" brushRef="#br0">294 1 24575,'44'16'0,"-2"-11"0,0-2 0,83-4 0,-38-2 0,22 1 0,120 5 0,-228-3 0,0 0 0,0 0 0,0 0 0,0 0 0,0 0 0,0 0 0,-1 0 0,1 0 0,0 0 0,0 0 0,0 1 0,0-1 0,0 0 0,0 1 0,-1-1 0,1 1 0,0-1 0,0 1 0,0-1 0,-1 1 0,1-1 0,0 1 0,-1 0 0,1-1 0,0 2 0,-2-1 0,1 0 0,-1 0 0,0 0 0,0-1 0,0 1 0,0 0 0,0-1 0,0 1 0,0-1 0,0 1 0,0-1 0,0 0 0,0 1 0,0-1 0,-1 0 0,1 0 0,0 1 0,0-1 0,0 0 0,0 0 0,-2-1 0,-68 6 0,-50 6 0,19 0 0,-12 4 0,103-13 0,-30 6 0,-1-1 0,-71 2 0,49-9 0,-61-2 0,123 2 0,1 0 0,0 0 0,0 0 0,-1 0 0,1 0 0,0 0 0,-1-1 0,1 1 0,0 0 0,0-1 0,0 1 0,-1-1 0,1 1 0,0-1 0,0 0 0,0 1 0,-1-2 0,2 1 0,0 1 0,0-1 0,0 1 0,0-1 0,0 0 0,1 1 0,-1-1 0,0 1 0,0 0 0,1-1 0,-1 1 0,0-1 0,1 1 0,-1-1 0,0 1 0,1 0 0,-1-1 0,1 1 0,-1 0 0,1-1 0,-1 1 0,1 0 0,-1-1 0,1 1 0,0 0 0,45-19 0,-20 11 0,1 1 0,0 2 0,0 1 0,36-2 0,114 7 0,-68 2 0,141-3 0,-1019 0 0,700 6 0,62-5 0,1 0 0,-1 1 0,1 0 0,-1 0 0,1 0 0,0 1 0,0 0 0,-6 4 0,12-7 0,0 0 0,0 0 0,-1 0 0,1 0 0,0 1 0,0-1 0,0 0 0,0 0 0,0 0 0,-1 1 0,1-1 0,0 0 0,0 0 0,0 0 0,0 1 0,0-1 0,0 0 0,0 0 0,0 0 0,0 1 0,0-1 0,0 0 0,0 0 0,0 1 0,0-1 0,0 0 0,0 0 0,0 0 0,0 1 0,0-1 0,0 0 0,0 0 0,0 0 0,0 1 0,0-1 0,1 0 0,-1 0 0,0 0 0,0 1 0,0-1 0,0 0 0,0 0 0,1 0 0,-1 0 0,0 0 0,0 1 0,0-1 0,1 0 0,-1 0 0,0 0 0,0 0 0,0 0 0,1 0 0,-1 0 0,0 0 0,0 0 0,1 0 0,-1 0 0,0 0 0,0 0 0,0 0 0,1 0 0,-1 0 0,0 0 0,19 3 0,291 1 0,-170-6 0,2200 1 0,-2321 3 0,0 0 0,0 2 0,0 0 0,-1 1 0,29 11 0,-22-7 0,40 8 0,-46-11 0,-44-14 0,5-2 0,-14-7 0,0 2 0,-67-20 0,59 26 0,-1 2 0,-77-4 0,-91 13 0,74 1 0,-17-4 0,1180 2 0,-766-17 0,-207 11 0,-189 5 84,57 0-1533,51 0-5377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22.382"/>
    </inkml:context>
    <inkml:brush xml:id="br0">
      <inkml:brushProperty name="width" value="0.05" units="cm"/>
      <inkml:brushProperty name="height" value="0.05" units="cm"/>
    </inkml:brush>
  </inkml:definitions>
  <inkml:trace contextRef="#ctx0" brushRef="#br0">16 599 24575,'833'0'0,"-824"-1"0,0 0 0,0 0 0,0-1 0,0 0 0,0 0 0,0-1 0,-1 0 0,11-5 0,64-42 0,-26 15 0,-25 18 0,-1-2 0,37-30 0,-44 30 0,-11 10 0,-1 0 0,-1-1 0,1 0 0,-2-1 0,1 0 0,-2 0 0,16-24 0,-25 34 0,1 0 0,0 0 0,-1 0 0,0 0 0,1 0 0,-1 0 0,0 0 0,1 0 0,-1 0 0,0 0 0,0 0 0,0 0 0,0 0 0,0-1 0,0 1 0,0 0 0,0 0 0,-1 0 0,1 0 0,0 0 0,-1 0 0,1 0 0,-1 0 0,1 0 0,-2-1 0,1 0 0,-1 1 0,0-1 0,1 1 0,-1 0 0,0 0 0,0 0 0,0 0 0,0 0 0,0 0 0,0 0 0,0 1 0,-3-1 0,-9-2 0,0 2 0,0 0 0,-18 1 0,22 0 0,-734 4 0,727-2 0,-1 0 0,1 0 0,1 2 0,-1 0 0,0 1 0,1 1 0,-26 12 0,14-6 0,-34 9 0,20-13 0,33-7 0,0 0 0,0 1 0,0 0 0,0 0 0,-14 7 0,23-9 0,1 0 0,-1 1 0,0-1 0,0 0 0,0 0 0,0 1 0,1-1 0,-1 0 0,0 0 0,0 1 0,0-1 0,1 0 0,-1 0 0,0 0 0,0 1 0,1-1 0,-1 0 0,0 0 0,1 0 0,-1 0 0,0 0 0,0 0 0,1 1 0,-1-1 0,0 0 0,1 0 0,-1 0 0,0 0 0,1 0 0,-1 0 0,0 0 0,1 0 0,-1-1 0,0 1 0,1 0 0,-1 0 0,1 0 0,20 2 0,70-3 0,133-17 0,93-33 0,-139 20 0,16 2 0,319-66 0,-497 88 0,-22 4 0,-30 2 0,35 1 0,-208 6 0,-370 58 0,-142 34-587,686-96 592,27-3 4,0 1 1,0 0-1,0 1 0,0 0 1,0 0-1,0 1 0,0 0 0,1 0 1,-14 6-1,20-8-1,1 1 1,0-1-1,-1 0 1,1 0-1,0 0 1,-1 0-1,1 1 0,0-1 1,-1 0-1,1 0 1,0 1-1,0-1 1,-1 0-1,1 0 1,0 1-1,0-1 0,0 0 1,-1 1-1,1-1 1,0 0-1,0 1 1,0-1-1,0 0 0,0 1 1,0-1-1,-1 1 1,1-1-1,0 0 1,0 1-1,0-1 0,0 0 1,0 1-1,1-1 1,-1 1-1,0-1 1,0 0-1,0 1 0,0-1 1,0 0-1,0 1 1,1-1-1,-1 0 1,0 1-1,0-1 1,0 0-1,1 1 0,-1-1 1,0 0-1,1 0 1,-1 1-1,0-1 1,0 0-1,1 0 0,-1 0 1,0 1-1,1-1 1,-1 0-1,1 0 1,0 0-1,24 9-27,-24-9 21,36 8 1,1-1-1,60 2 1,84-7-50,-104-3-95,833-13-4606,-5-67 4069,157-79 418,-1009 152-150,400-64 527,-429 66 456,-21 3 351,-40 2 1140,-293 24 795,-94 2-3110,315-24-23,-846 38-1116,941-37 1713,25-1-1270,4-1-4951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14T06:24:29.055"/>
    </inkml:context>
    <inkml:brush xml:id="br0">
      <inkml:brushProperty name="width" value="0.05" units="cm"/>
      <inkml:brushProperty name="height" value="0.05" units="cm"/>
    </inkml:brush>
  </inkml:definitions>
  <inkml:trace contextRef="#ctx0" brushRef="#br0">1 1 24575,'3'0'0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refreshedDate="44874.92032986111" createdVersion="7" refreshedVersion="8" minRefreshableVersion="3" recordCount="108" xr:uid="{24FD4FD7-10C6-42B7-8DB0-B47A0F9C0DEE}">
  <cacheSource type="worksheet">
    <worksheetSource ref="A1:AF109" sheet="DATASET"/>
  </cacheSource>
  <cacheFields count="32">
    <cacheField name="State Code" numFmtId="49">
      <sharedItems containsMixedTypes="1" containsNumber="1" containsInteger="1" minValue="10" maxValue="35"/>
    </cacheField>
    <cacheField name="Level" numFmtId="49">
      <sharedItems/>
    </cacheField>
    <cacheField name="State Name" numFmtId="49">
      <sharedItems count="36">
        <s v="India"/>
        <s v="JAMMU &amp; KASHMIR"/>
        <s v="HIMACHAL PRADESH"/>
        <s v="PUNJAB"/>
        <s v="CHANDIGARH"/>
        <s v="UTTARAKHAND"/>
        <s v="HARYANA"/>
        <s v="NCT OF DELHI"/>
        <s v="RAJASTHAN"/>
        <s v="UTTAR PRADESH"/>
        <s v="BIHAR"/>
        <s v="SIKKIM"/>
        <s v="ARUNACHAL PRADESH"/>
        <s v="NAGALAND"/>
        <s v="MANIPUR"/>
        <s v="MIZORAM"/>
        <s v="TRIPURA"/>
        <s v="MEGHALAYA"/>
        <s v="ASSAM"/>
        <s v="WEST BENGAL"/>
        <s v="JHARKHAND"/>
        <s v="ODISHA"/>
        <s v="CHHATTISGARH"/>
        <s v="MADHYA PRADESH"/>
        <s v="GUJARAT"/>
        <s v="DAMAN &amp; DIU"/>
        <s v="DADRA &amp; NAGAR HAVELI"/>
        <s v="MAHARASHTRA"/>
        <s v="ANDHRA PRADESH"/>
        <s v="KARNATAKA"/>
        <s v="GOA"/>
        <s v="LAKSHADWEEP"/>
        <s v="KERALA"/>
        <s v="TAMIL NADU"/>
        <s v="PUDUCHERRY"/>
        <s v="ANDAMAN &amp; NICOBAR ISLANDS"/>
      </sharedItems>
    </cacheField>
    <cacheField name="Area" numFmtId="49">
      <sharedItems count="3">
        <s v="Total"/>
        <s v="Rural"/>
        <s v="Urban"/>
      </sharedItems>
    </cacheField>
    <cacheField name="No of Households" numFmtId="0">
      <sharedItems containsSemiMixedTypes="0" containsString="0" containsNumber="1" containsInteger="1" minValue="2710" maxValue="249454252"/>
    </cacheField>
    <cacheField name="Total Population " numFmtId="0">
      <sharedItems containsSemiMixedTypes="0" containsString="0" containsNumber="1" containsInteger="1" minValue="14141" maxValue="1210569573"/>
    </cacheField>
    <cacheField name="Total Population Male" numFmtId="0">
      <sharedItems containsSemiMixedTypes="0" containsString="0" containsNumber="1" containsInteger="1" minValue="7243" maxValue="623121843"/>
    </cacheField>
    <cacheField name="Total Population Female" numFmtId="0">
      <sharedItems containsSemiMixedTypes="0" containsString="0" containsNumber="1" containsInteger="1" minValue="6898" maxValue="587447730"/>
    </cacheField>
    <cacheField name="Literates Population " numFmtId="0">
      <sharedItems containsSemiMixedTypes="0" containsString="0" containsNumber="1" containsInteger="1" minValue="11288" maxValue="763498517"/>
    </cacheField>
    <cacheField name="Literates Population Male" numFmtId="0">
      <sharedItems containsSemiMixedTypes="0" containsString="0" containsNumber="1" containsInteger="1" minValue="5949" maxValue="434683779"/>
    </cacheField>
    <cacheField name="Literates Population Female" numFmtId="0">
      <sharedItems containsSemiMixedTypes="0" containsString="0" containsNumber="1" containsInteger="1" minValue="5339" maxValue="328814738"/>
    </cacheField>
    <cacheField name="Illiterate Population" numFmtId="0">
      <sharedItems containsSemiMixedTypes="0" containsString="0" containsNumber="1" containsInteger="1" minValue="2853" maxValue="447071056"/>
    </cacheField>
    <cacheField name="Illiterate Male" numFmtId="0">
      <sharedItems containsSemiMixedTypes="0" containsString="0" containsNumber="1" containsInteger="1" minValue="1294" maxValue="188438064"/>
    </cacheField>
    <cacheField name="Illiterate Female" numFmtId="0">
      <sharedItems containsSemiMixedTypes="0" containsString="0" containsNumber="1" containsInteger="1" minValue="1559" maxValue="258632992"/>
    </cacheField>
    <cacheField name="Total Worker Population " numFmtId="0">
      <sharedItems containsSemiMixedTypes="0" containsString="0" containsNumber="1" containsInteger="1" minValue="4653" maxValue="481743311"/>
    </cacheField>
    <cacheField name="Total Worker Population Male" numFmtId="0">
      <sharedItems containsSemiMixedTypes="0" containsString="0" containsNumber="1" containsInteger="1" minValue="3787" maxValue="331865930"/>
    </cacheField>
    <cacheField name="Total Worker Population Female" numFmtId="0">
      <sharedItems containsSemiMixedTypes="0" containsString="0" containsNumber="1" containsInteger="1" minValue="866" maxValue="149877381"/>
    </cacheField>
    <cacheField name="Working Population " numFmtId="0">
      <sharedItems containsSemiMixedTypes="0" containsString="0" containsNumber="1" containsInteger="1" minValue="2225" maxValue="362446420"/>
    </cacheField>
    <cacheField name=" Working Population Male" numFmtId="0">
      <sharedItems containsSemiMixedTypes="0" containsString="0" containsNumber="1" containsInteger="1" minValue="1878" maxValue="273149359"/>
    </cacheField>
    <cacheField name="Working Population Female" numFmtId="0">
      <sharedItems containsSemiMixedTypes="0" containsString="0" containsNumber="1" containsInteger="1" minValue="347" maxValue="89297061"/>
    </cacheField>
    <cacheField name="Cultivator Population " numFmtId="0">
      <sharedItems containsSemiMixedTypes="0" containsString="0" containsNumber="1" containsInteger="1" minValue="0" maxValue="95841357"/>
    </cacheField>
    <cacheField name=" Cultivator Population Male" numFmtId="0">
      <sharedItems containsSemiMixedTypes="0" containsString="0" containsNumber="1" containsInteger="1" minValue="0" maxValue="73018105"/>
    </cacheField>
    <cacheField name="Cultivator Population Female" numFmtId="0">
      <sharedItems containsSemiMixedTypes="0" containsString="0" containsNumber="1" containsInteger="1" minValue="0" maxValue="22823252"/>
    </cacheField>
    <cacheField name=" Agricultural Labourers Population " numFmtId="0">
      <sharedItems containsSemiMixedTypes="0" containsString="0" containsNumber="1" containsInteger="1" minValue="0" maxValue="86166871"/>
    </cacheField>
    <cacheField name="Agricultural Labourers Population Male" numFmtId="0">
      <sharedItems containsSemiMixedTypes="0" containsString="0" containsNumber="1" containsInteger="1" minValue="0" maxValue="55254927"/>
    </cacheField>
    <cacheField name=" Agricultural Labourers Population Female" numFmtId="0">
      <sharedItems containsSemiMixedTypes="0" containsString="0" containsNumber="1" containsInteger="1" minValue="0" maxValue="30911944"/>
    </cacheField>
    <cacheField name="Household Industries Population " numFmtId="0">
      <sharedItems containsSemiMixedTypes="0" containsString="0" containsNumber="1" containsInteger="1" minValue="20" maxValue="12331464"/>
    </cacheField>
    <cacheField name=" Household Industries Population Male" numFmtId="0">
      <sharedItems containsSemiMixedTypes="0" containsString="0" containsNumber="1" containsInteger="1" minValue="9" maxValue="7540121"/>
    </cacheField>
    <cacheField name=" Household Industries Population Female" numFmtId="0">
      <sharedItems containsSemiMixedTypes="0" containsString="0" containsNumber="1" containsInteger="1" minValue="11" maxValue="4791343"/>
    </cacheField>
    <cacheField name="Non Working Population" numFmtId="0">
      <sharedItems containsSemiMixedTypes="0" containsString="0" containsNumber="1" containsInteger="1" minValue="9488" maxValue="728826262"/>
    </cacheField>
    <cacheField name="Non Working Population Male" numFmtId="0">
      <sharedItems containsSemiMixedTypes="0" containsString="0" containsNumber="1" containsInteger="1" minValue="3456" maxValue="291255913"/>
    </cacheField>
    <cacheField name="Non Working Population Female" numFmtId="0">
      <sharedItems containsSemiMixedTypes="0" containsString="0" containsNumber="1" containsInteger="1" minValue="6032" maxValue="437570349"/>
    </cacheField>
  </cacheFields>
  <extLst>
    <ext xmlns:x14="http://schemas.microsoft.com/office/spreadsheetml/2009/9/main" uri="{725AE2AE-9491-48be-B2B4-4EB974FC3084}">
      <x14:pivotCacheDefinition pivotCacheId="1929196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s v="00"/>
    <s v="India"/>
    <x v="0"/>
    <x v="0"/>
    <n v="249454252"/>
    <n v="1210569573"/>
    <n v="623121843"/>
    <n v="587447730"/>
    <n v="763498517"/>
    <n v="434683779"/>
    <n v="328814738"/>
    <n v="447071056"/>
    <n v="188438064"/>
    <n v="258632992"/>
    <n v="481743311"/>
    <n v="331865930"/>
    <n v="149877381"/>
    <n v="362446420"/>
    <n v="273149359"/>
    <n v="89297061"/>
    <n v="95841357"/>
    <n v="73018105"/>
    <n v="22823252"/>
    <n v="86166871"/>
    <n v="55254927"/>
    <n v="30911944"/>
    <n v="12331464"/>
    <n v="7540121"/>
    <n v="4791343"/>
    <n v="728826262"/>
    <n v="291255913"/>
    <n v="437570349"/>
  </r>
  <r>
    <s v="00"/>
    <s v="India"/>
    <x v="0"/>
    <x v="1"/>
    <n v="168565486"/>
    <n v="833463448"/>
    <n v="427632643"/>
    <n v="405830805"/>
    <n v="482653540"/>
    <n v="281281531"/>
    <n v="201372009"/>
    <n v="350809908"/>
    <n v="146351112"/>
    <n v="204458796"/>
    <n v="348597535"/>
    <n v="226763068"/>
    <n v="121834467"/>
    <n v="245749270"/>
    <n v="178034713"/>
    <n v="67714557"/>
    <n v="92737696"/>
    <n v="70469851"/>
    <n v="22267845"/>
    <n v="80958300"/>
    <n v="51639066"/>
    <n v="29319234"/>
    <n v="7244556"/>
    <n v="4170353"/>
    <n v="3074203"/>
    <n v="484865913"/>
    <n v="200869575"/>
    <n v="283996338"/>
  </r>
  <r>
    <s v="00"/>
    <s v="India"/>
    <x v="0"/>
    <x v="2"/>
    <n v="80888766"/>
    <n v="377106125"/>
    <n v="195489200"/>
    <n v="181616925"/>
    <n v="280844977"/>
    <n v="153402248"/>
    <n v="127442729"/>
    <n v="96261148"/>
    <n v="42086952"/>
    <n v="54174196"/>
    <n v="133145776"/>
    <n v="105102862"/>
    <n v="28042914"/>
    <n v="116697150"/>
    <n v="95114646"/>
    <n v="21582504"/>
    <n v="3103661"/>
    <n v="2548254"/>
    <n v="555407"/>
    <n v="5208571"/>
    <n v="3615861"/>
    <n v="1592710"/>
    <n v="5086908"/>
    <n v="3369768"/>
    <n v="1717140"/>
    <n v="243960349"/>
    <n v="90386338"/>
    <n v="153574011"/>
  </r>
  <r>
    <s v="01"/>
    <s v="STATE"/>
    <x v="1"/>
    <x v="0"/>
    <n v="2119718"/>
    <n v="12541302"/>
    <n v="6640662"/>
    <n v="5900640"/>
    <n v="7067233"/>
    <n v="4264671"/>
    <n v="2802562"/>
    <n v="5474069"/>
    <n v="2375991"/>
    <n v="3098078"/>
    <n v="4322713"/>
    <n v="3195090"/>
    <n v="1127623"/>
    <n v="2644149"/>
    <n v="2305788"/>
    <n v="338361"/>
    <n v="566469"/>
    <n v="486417"/>
    <n v="80052"/>
    <n v="159519"/>
    <n v="143071"/>
    <n v="16448"/>
    <n v="78826"/>
    <n v="58514"/>
    <n v="20312"/>
    <n v="8218589"/>
    <n v="3445572"/>
    <n v="4773017"/>
  </r>
  <r>
    <s v="01"/>
    <s v="STATE"/>
    <x v="1"/>
    <x v="1"/>
    <n v="1553433"/>
    <n v="9108060"/>
    <n v="4774477"/>
    <n v="4333583"/>
    <n v="4747950"/>
    <n v="2891749"/>
    <n v="1856201"/>
    <n v="4360110"/>
    <n v="1882728"/>
    <n v="2477382"/>
    <n v="3113081"/>
    <n v="2212006"/>
    <n v="901075"/>
    <n v="1669814"/>
    <n v="1453157"/>
    <n v="216657"/>
    <n v="541316"/>
    <n v="464699"/>
    <n v="76617"/>
    <n v="141304"/>
    <n v="126405"/>
    <n v="14899"/>
    <n v="57248"/>
    <n v="41833"/>
    <n v="15415"/>
    <n v="5994979"/>
    <n v="2562471"/>
    <n v="3432508"/>
  </r>
  <r>
    <s v="01"/>
    <s v="STATE"/>
    <x v="1"/>
    <x v="2"/>
    <n v="566285"/>
    <n v="3433242"/>
    <n v="1866185"/>
    <n v="1567057"/>
    <n v="2319283"/>
    <n v="1372922"/>
    <n v="946361"/>
    <n v="1113959"/>
    <n v="493263"/>
    <n v="620696"/>
    <n v="1209632"/>
    <n v="983084"/>
    <n v="226548"/>
    <n v="974335"/>
    <n v="852631"/>
    <n v="121704"/>
    <n v="25153"/>
    <n v="21718"/>
    <n v="3435"/>
    <n v="18215"/>
    <n v="16666"/>
    <n v="1549"/>
    <n v="21578"/>
    <n v="16681"/>
    <n v="4897"/>
    <n v="2223610"/>
    <n v="883101"/>
    <n v="1340509"/>
  </r>
  <r>
    <s v="02"/>
    <s v="STATE"/>
    <x v="2"/>
    <x v="0"/>
    <n v="1483280"/>
    <n v="6864602"/>
    <n v="3481873"/>
    <n v="3382729"/>
    <n v="5039736"/>
    <n v="2752590"/>
    <n v="2287146"/>
    <n v="1824866"/>
    <n v="729283"/>
    <n v="1095583"/>
    <n v="3559422"/>
    <n v="2043373"/>
    <n v="1516049"/>
    <n v="2062501"/>
    <n v="1438989"/>
    <n v="623512"/>
    <n v="919786"/>
    <n v="514927"/>
    <n v="404859"/>
    <n v="68668"/>
    <n v="46235"/>
    <n v="22433"/>
    <n v="32691"/>
    <n v="24576"/>
    <n v="8115"/>
    <n v="3305180"/>
    <n v="1438500"/>
    <n v="1866680"/>
  </r>
  <r>
    <s v="02"/>
    <s v="STATE"/>
    <x v="2"/>
    <x v="1"/>
    <n v="1312510"/>
    <n v="6176050"/>
    <n v="3110345"/>
    <n v="3065705"/>
    <n v="4471736"/>
    <n v="2437821"/>
    <n v="2033915"/>
    <n v="1704314"/>
    <n v="672524"/>
    <n v="1031790"/>
    <n v="3289384"/>
    <n v="1836358"/>
    <n v="1453026"/>
    <n v="1822109"/>
    <n v="1247874"/>
    <n v="574235"/>
    <n v="914201"/>
    <n v="510886"/>
    <n v="403315"/>
    <n v="66318"/>
    <n v="44463"/>
    <n v="21855"/>
    <n v="27502"/>
    <n v="20466"/>
    <n v="7036"/>
    <n v="2886666"/>
    <n v="1273987"/>
    <n v="1612679"/>
  </r>
  <r>
    <s v="02"/>
    <s v="STATE"/>
    <x v="2"/>
    <x v="2"/>
    <n v="170770"/>
    <n v="688552"/>
    <n v="371528"/>
    <n v="317024"/>
    <n v="568000"/>
    <n v="314769"/>
    <n v="253231"/>
    <n v="120552"/>
    <n v="56759"/>
    <n v="63793"/>
    <n v="270038"/>
    <n v="207015"/>
    <n v="63023"/>
    <n v="240392"/>
    <n v="191115"/>
    <n v="49277"/>
    <n v="5585"/>
    <n v="4041"/>
    <n v="1544"/>
    <n v="2350"/>
    <n v="1772"/>
    <n v="578"/>
    <n v="5189"/>
    <n v="4110"/>
    <n v="1079"/>
    <n v="418514"/>
    <n v="164513"/>
    <n v="254001"/>
  </r>
  <r>
    <s v="03"/>
    <s v="STATE"/>
    <x v="3"/>
    <x v="0"/>
    <n v="5513071"/>
    <n v="27743338"/>
    <n v="14639465"/>
    <n v="13103873"/>
    <n v="18707137"/>
    <n v="10436056"/>
    <n v="8271081"/>
    <n v="9036201"/>
    <n v="4203409"/>
    <n v="4832792"/>
    <n v="9897362"/>
    <n v="8074157"/>
    <n v="1823205"/>
    <n v="8450936"/>
    <n v="7264631"/>
    <n v="1186305"/>
    <n v="1803860"/>
    <n v="1691777"/>
    <n v="112083"/>
    <n v="1168021"/>
    <n v="1013979"/>
    <n v="154042"/>
    <n v="300660"/>
    <n v="215971"/>
    <n v="84689"/>
    <n v="17845976"/>
    <n v="6565308"/>
    <n v="11280668"/>
  </r>
  <r>
    <s v="03"/>
    <s v="STATE"/>
    <x v="3"/>
    <x v="1"/>
    <n v="3358113"/>
    <n v="17344192"/>
    <n v="9093476"/>
    <n v="8250716"/>
    <n v="10997657"/>
    <n v="6158807"/>
    <n v="4838850"/>
    <n v="6346535"/>
    <n v="2934669"/>
    <n v="3411866"/>
    <n v="6179199"/>
    <n v="4995819"/>
    <n v="1183380"/>
    <n v="5107024"/>
    <n v="4417839"/>
    <n v="689185"/>
    <n v="1719356"/>
    <n v="1613978"/>
    <n v="105378"/>
    <n v="1078849"/>
    <n v="936572"/>
    <n v="142277"/>
    <n v="172769"/>
    <n v="114354"/>
    <n v="58415"/>
    <n v="11164993"/>
    <n v="4097657"/>
    <n v="7067336"/>
  </r>
  <r>
    <s v="03"/>
    <s v="STATE"/>
    <x v="3"/>
    <x v="2"/>
    <n v="2154958"/>
    <n v="10399146"/>
    <n v="5545989"/>
    <n v="4853157"/>
    <n v="7709480"/>
    <n v="4277249"/>
    <n v="3432231"/>
    <n v="2689666"/>
    <n v="1268740"/>
    <n v="1420926"/>
    <n v="3718163"/>
    <n v="3078338"/>
    <n v="639825"/>
    <n v="3343912"/>
    <n v="2846792"/>
    <n v="497120"/>
    <n v="84504"/>
    <n v="77799"/>
    <n v="6705"/>
    <n v="89172"/>
    <n v="77407"/>
    <n v="11765"/>
    <n v="127891"/>
    <n v="101617"/>
    <n v="26274"/>
    <n v="6680983"/>
    <n v="2467651"/>
    <n v="4213332"/>
  </r>
  <r>
    <s v="04"/>
    <s v="STATE"/>
    <x v="4"/>
    <x v="0"/>
    <n v="241173"/>
    <n v="1055450"/>
    <n v="580663"/>
    <n v="474787"/>
    <n v="805438"/>
    <n v="465346"/>
    <n v="340092"/>
    <n v="250012"/>
    <n v="115317"/>
    <n v="134695"/>
    <n v="404136"/>
    <n v="328159"/>
    <n v="75977"/>
    <n v="385929"/>
    <n v="317190"/>
    <n v="68739"/>
    <n v="2169"/>
    <n v="1906"/>
    <n v="263"/>
    <n v="1396"/>
    <n v="1166"/>
    <n v="230"/>
    <n v="4219"/>
    <n v="3278"/>
    <n v="941"/>
    <n v="651314"/>
    <n v="252504"/>
    <n v="398810"/>
  </r>
  <r>
    <s v="04"/>
    <s v="STATE"/>
    <x v="4"/>
    <x v="1"/>
    <n v="7140"/>
    <n v="28991"/>
    <n v="17150"/>
    <n v="11841"/>
    <n v="19961"/>
    <n v="12752"/>
    <n v="7209"/>
    <n v="9030"/>
    <n v="4398"/>
    <n v="4632"/>
    <n v="12350"/>
    <n v="10664"/>
    <n v="1686"/>
    <n v="11683"/>
    <n v="10356"/>
    <n v="1327"/>
    <n v="401"/>
    <n v="378"/>
    <n v="23"/>
    <n v="138"/>
    <n v="113"/>
    <n v="25"/>
    <n v="105"/>
    <n v="74"/>
    <n v="31"/>
    <n v="16641"/>
    <n v="6486"/>
    <n v="10155"/>
  </r>
  <r>
    <s v="04"/>
    <s v="STATE"/>
    <x v="4"/>
    <x v="2"/>
    <n v="234033"/>
    <n v="1026459"/>
    <n v="563513"/>
    <n v="462946"/>
    <n v="785477"/>
    <n v="452594"/>
    <n v="332883"/>
    <n v="240982"/>
    <n v="110919"/>
    <n v="130063"/>
    <n v="391786"/>
    <n v="317495"/>
    <n v="74291"/>
    <n v="374246"/>
    <n v="306834"/>
    <n v="67412"/>
    <n v="1768"/>
    <n v="1528"/>
    <n v="240"/>
    <n v="1258"/>
    <n v="1053"/>
    <n v="205"/>
    <n v="4114"/>
    <n v="3204"/>
    <n v="910"/>
    <n v="634673"/>
    <n v="246018"/>
    <n v="388655"/>
  </r>
  <r>
    <s v="05"/>
    <s v="STATE"/>
    <x v="5"/>
    <x v="0"/>
    <n v="2056975"/>
    <n v="10086292"/>
    <n v="5137773"/>
    <n v="4948519"/>
    <n v="6880953"/>
    <n v="3863708"/>
    <n v="3017245"/>
    <n v="3205339"/>
    <n v="1274065"/>
    <n v="1931274"/>
    <n v="3872275"/>
    <n v="2551921"/>
    <n v="1320354"/>
    <n v="2870624"/>
    <n v="2070760"/>
    <n v="799864"/>
    <n v="1045674"/>
    <n v="545561"/>
    <n v="500113"/>
    <n v="247256"/>
    <n v="196375"/>
    <n v="50881"/>
    <n v="77040"/>
    <n v="54101"/>
    <n v="22939"/>
    <n v="6214017"/>
    <n v="2585852"/>
    <n v="3628165"/>
  </r>
  <r>
    <s v="05"/>
    <s v="STATE"/>
    <x v="5"/>
    <x v="1"/>
    <n v="1425086"/>
    <n v="7036954"/>
    <n v="3519042"/>
    <n v="3517912"/>
    <n v="4614050"/>
    <n v="2596171"/>
    <n v="2017879"/>
    <n v="2422904"/>
    <n v="922871"/>
    <n v="1500033"/>
    <n v="2885533"/>
    <n v="1726674"/>
    <n v="1158859"/>
    <n v="1997332"/>
    <n v="1322523"/>
    <n v="674809"/>
    <n v="1027923"/>
    <n v="532558"/>
    <n v="495365"/>
    <n v="225529"/>
    <n v="177948"/>
    <n v="47581"/>
    <n v="46685"/>
    <n v="30064"/>
    <n v="16621"/>
    <n v="4151421"/>
    <n v="1792368"/>
    <n v="2359053"/>
  </r>
  <r>
    <s v="05"/>
    <s v="STATE"/>
    <x v="5"/>
    <x v="2"/>
    <n v="631889"/>
    <n v="3049338"/>
    <n v="1618731"/>
    <n v="1430607"/>
    <n v="2266903"/>
    <n v="1267537"/>
    <n v="999366"/>
    <n v="782435"/>
    <n v="351194"/>
    <n v="431241"/>
    <n v="986742"/>
    <n v="825247"/>
    <n v="161495"/>
    <n v="873292"/>
    <n v="748237"/>
    <n v="125055"/>
    <n v="17751"/>
    <n v="13003"/>
    <n v="4748"/>
    <n v="21727"/>
    <n v="18427"/>
    <n v="3300"/>
    <n v="30355"/>
    <n v="24037"/>
    <n v="6318"/>
    <n v="2062596"/>
    <n v="793484"/>
    <n v="1269112"/>
  </r>
  <r>
    <s v="06"/>
    <s v="STATE"/>
    <x v="6"/>
    <x v="0"/>
    <n v="4857524"/>
    <n v="25351462"/>
    <n v="13494734"/>
    <n v="11856728"/>
    <n v="16598988"/>
    <n v="9794067"/>
    <n v="6804921"/>
    <n v="8752474"/>
    <n v="3700667"/>
    <n v="5051807"/>
    <n v="8916508"/>
    <n v="6806636"/>
    <n v="2109872"/>
    <n v="7015283"/>
    <n v="5860600"/>
    <n v="1154683"/>
    <n v="1963311"/>
    <n v="1632783"/>
    <n v="330528"/>
    <n v="891273"/>
    <n v="718444"/>
    <n v="172829"/>
    <n v="201375"/>
    <n v="159666"/>
    <n v="41709"/>
    <n v="16434954"/>
    <n v="6688098"/>
    <n v="9746856"/>
  </r>
  <r>
    <s v="06"/>
    <s v="STATE"/>
    <x v="6"/>
    <x v="1"/>
    <n v="3043756"/>
    <n v="16509359"/>
    <n v="8774006"/>
    <n v="7735353"/>
    <n v="10158442"/>
    <n v="6140099"/>
    <n v="4018343"/>
    <n v="6350917"/>
    <n v="2633907"/>
    <n v="3717010"/>
    <n v="6003112"/>
    <n v="4392214"/>
    <n v="1610898"/>
    <n v="4435805"/>
    <n v="3672588"/>
    <n v="763217"/>
    <n v="1893233"/>
    <n v="1571194"/>
    <n v="322039"/>
    <n v="808001"/>
    <n v="647625"/>
    <n v="160376"/>
    <n v="89013"/>
    <n v="64257"/>
    <n v="24756"/>
    <n v="10506247"/>
    <n v="4381792"/>
    <n v="6124455"/>
  </r>
  <r>
    <s v="06"/>
    <s v="STATE"/>
    <x v="6"/>
    <x v="2"/>
    <n v="1813768"/>
    <n v="8842103"/>
    <n v="4720728"/>
    <n v="4121375"/>
    <n v="6440546"/>
    <n v="3653968"/>
    <n v="2786578"/>
    <n v="2401557"/>
    <n v="1066760"/>
    <n v="1334797"/>
    <n v="2913396"/>
    <n v="2414422"/>
    <n v="498974"/>
    <n v="2579478"/>
    <n v="2188012"/>
    <n v="391466"/>
    <n v="70078"/>
    <n v="61589"/>
    <n v="8489"/>
    <n v="83272"/>
    <n v="70819"/>
    <n v="12453"/>
    <n v="112362"/>
    <n v="95409"/>
    <n v="16953"/>
    <n v="5928707"/>
    <n v="2306306"/>
    <n v="3622401"/>
  </r>
  <r>
    <s v="07"/>
    <s v="STATE"/>
    <x v="7"/>
    <x v="0"/>
    <n v="3435999"/>
    <n v="16787941"/>
    <n v="8987326"/>
    <n v="7800615"/>
    <n v="12737767"/>
    <n v="7194856"/>
    <n v="5542911"/>
    <n v="4050174"/>
    <n v="1792470"/>
    <n v="2257704"/>
    <n v="5587049"/>
    <n v="4762026"/>
    <n v="825023"/>
    <n v="5307329"/>
    <n v="4562710"/>
    <n v="744619"/>
    <n v="27759"/>
    <n v="24225"/>
    <n v="3534"/>
    <n v="31474"/>
    <n v="25632"/>
    <n v="5842"/>
    <n v="169126"/>
    <n v="146069"/>
    <n v="23057"/>
    <n v="11200892"/>
    <n v="4225300"/>
    <n v="6975592"/>
  </r>
  <r>
    <s v="07"/>
    <s v="STATE"/>
    <x v="7"/>
    <x v="1"/>
    <n v="79574"/>
    <n v="419042"/>
    <n v="226321"/>
    <n v="192721"/>
    <n v="296600"/>
    <n v="174327"/>
    <n v="122273"/>
    <n v="122442"/>
    <n v="51994"/>
    <n v="70448"/>
    <n v="130227"/>
    <n v="111500"/>
    <n v="18727"/>
    <n v="118510"/>
    <n v="103568"/>
    <n v="14942"/>
    <n v="11842"/>
    <n v="10357"/>
    <n v="1485"/>
    <n v="6123"/>
    <n v="4835"/>
    <n v="1288"/>
    <n v="2660"/>
    <n v="2094"/>
    <n v="566"/>
    <n v="288815"/>
    <n v="114821"/>
    <n v="173994"/>
  </r>
  <r>
    <s v="07"/>
    <s v="STATE"/>
    <x v="7"/>
    <x v="2"/>
    <n v="3356425"/>
    <n v="16368899"/>
    <n v="8761005"/>
    <n v="7607894"/>
    <n v="12441167"/>
    <n v="7020529"/>
    <n v="5420638"/>
    <n v="3927732"/>
    <n v="1740476"/>
    <n v="2187256"/>
    <n v="5456822"/>
    <n v="4650526"/>
    <n v="806296"/>
    <n v="5188819"/>
    <n v="4459142"/>
    <n v="729677"/>
    <n v="15917"/>
    <n v="13868"/>
    <n v="2049"/>
    <n v="25351"/>
    <n v="20797"/>
    <n v="4554"/>
    <n v="166466"/>
    <n v="143975"/>
    <n v="22491"/>
    <n v="10912077"/>
    <n v="4110479"/>
    <n v="6801598"/>
  </r>
  <r>
    <s v="08"/>
    <s v="STATE"/>
    <x v="8"/>
    <x v="0"/>
    <n v="12711146"/>
    <n v="68548437"/>
    <n v="35550997"/>
    <n v="32997440"/>
    <n v="38275282"/>
    <n v="23688412"/>
    <n v="14586870"/>
    <n v="30273155"/>
    <n v="11862585"/>
    <n v="18410570"/>
    <n v="29886255"/>
    <n v="18297076"/>
    <n v="11589179"/>
    <n v="21057968"/>
    <n v="15243537"/>
    <n v="5814431"/>
    <n v="9845353"/>
    <n v="6365757"/>
    <n v="3479596"/>
    <n v="2195304"/>
    <n v="1281039"/>
    <n v="914265"/>
    <n v="503067"/>
    <n v="360510"/>
    <n v="142557"/>
    <n v="38662182"/>
    <n v="17253921"/>
    <n v="21408261"/>
  </r>
  <r>
    <s v="08"/>
    <s v="STATE"/>
    <x v="8"/>
    <x v="1"/>
    <n v="9494903"/>
    <n v="51500352"/>
    <n v="26641747"/>
    <n v="24858605"/>
    <n v="26471786"/>
    <n v="16904589"/>
    <n v="9567197"/>
    <n v="25028566"/>
    <n v="9737158"/>
    <n v="15291408"/>
    <n v="24385233"/>
    <n v="13775469"/>
    <n v="10609764"/>
    <n v="16173343"/>
    <n v="11069837"/>
    <n v="5103506"/>
    <n v="9632800"/>
    <n v="6213533"/>
    <n v="3419267"/>
    <n v="2072869"/>
    <n v="1192814"/>
    <n v="880055"/>
    <n v="275153"/>
    <n v="190152"/>
    <n v="85001"/>
    <n v="27115119"/>
    <n v="12866278"/>
    <n v="14248841"/>
  </r>
  <r>
    <s v="08"/>
    <s v="STATE"/>
    <x v="8"/>
    <x v="2"/>
    <n v="3216243"/>
    <n v="17048085"/>
    <n v="8909250"/>
    <n v="8138835"/>
    <n v="11803496"/>
    <n v="6783823"/>
    <n v="5019673"/>
    <n v="5244589"/>
    <n v="2125427"/>
    <n v="3119162"/>
    <n v="5501022"/>
    <n v="4521607"/>
    <n v="979415"/>
    <n v="4884625"/>
    <n v="4173700"/>
    <n v="710925"/>
    <n v="212553"/>
    <n v="152224"/>
    <n v="60329"/>
    <n v="122435"/>
    <n v="88225"/>
    <n v="34210"/>
    <n v="227914"/>
    <n v="170358"/>
    <n v="57556"/>
    <n v="11547063"/>
    <n v="4387643"/>
    <n v="7159420"/>
  </r>
  <r>
    <s v="09"/>
    <s v="STATE"/>
    <x v="9"/>
    <x v="0"/>
    <n v="33448035"/>
    <n v="199812341"/>
    <n v="104480510"/>
    <n v="95331831"/>
    <n v="114397555"/>
    <n v="68234964"/>
    <n v="46162591"/>
    <n v="85414786"/>
    <n v="36245546"/>
    <n v="49169240"/>
    <n v="65814715"/>
    <n v="49846762"/>
    <n v="15967953"/>
    <n v="44635492"/>
    <n v="37420299"/>
    <n v="7215193"/>
    <n v="15576415"/>
    <n v="13727429"/>
    <n v="1848986"/>
    <n v="9749915"/>
    <n v="7777577"/>
    <n v="1972338"/>
    <n v="2409436"/>
    <n v="1669471"/>
    <n v="739965"/>
    <n v="133997626"/>
    <n v="54633748"/>
    <n v="79363878"/>
  </r>
  <r>
    <s v="09"/>
    <s v="STATE"/>
    <x v="9"/>
    <x v="1"/>
    <n v="25685942"/>
    <n v="155317278"/>
    <n v="80992995"/>
    <n v="74324283"/>
    <n v="85284680"/>
    <n v="51793688"/>
    <n v="33490992"/>
    <n v="70032598"/>
    <n v="29199307"/>
    <n v="40833291"/>
    <n v="51950980"/>
    <n v="38352879"/>
    <n v="13598101"/>
    <n v="33538817"/>
    <n v="27812347"/>
    <n v="5726470"/>
    <n v="15103331"/>
    <n v="13299811"/>
    <n v="1803520"/>
    <n v="9094209"/>
    <n v="7205459"/>
    <n v="1888750"/>
    <n v="1485130"/>
    <n v="962736"/>
    <n v="522394"/>
    <n v="103366298"/>
    <n v="42640116"/>
    <n v="60726182"/>
  </r>
  <r>
    <s v="09"/>
    <s v="STATE"/>
    <x v="9"/>
    <x v="2"/>
    <n v="7762093"/>
    <n v="44495063"/>
    <n v="23487515"/>
    <n v="21007548"/>
    <n v="29112875"/>
    <n v="16441276"/>
    <n v="12671599"/>
    <n v="15382188"/>
    <n v="7046239"/>
    <n v="8335949"/>
    <n v="13863735"/>
    <n v="11493883"/>
    <n v="2369852"/>
    <n v="11096675"/>
    <n v="9607952"/>
    <n v="1488723"/>
    <n v="473084"/>
    <n v="427618"/>
    <n v="45466"/>
    <n v="655706"/>
    <n v="572118"/>
    <n v="83588"/>
    <n v="924306"/>
    <n v="706735"/>
    <n v="217571"/>
    <n v="30631328"/>
    <n v="11993632"/>
    <n v="18637696"/>
  </r>
  <r>
    <n v="10"/>
    <s v="STATE"/>
    <x v="10"/>
    <x v="0"/>
    <n v="18913565"/>
    <n v="104099452"/>
    <n v="54278157"/>
    <n v="49821295"/>
    <n v="52504553"/>
    <n v="31608023"/>
    <n v="20896530"/>
    <n v="51594899"/>
    <n v="22670134"/>
    <n v="28924765"/>
    <n v="34724987"/>
    <n v="25222189"/>
    <n v="9502798"/>
    <n v="21359611"/>
    <n v="17270690"/>
    <n v="4088921"/>
    <n v="5413181"/>
    <n v="4688683"/>
    <n v="724498"/>
    <n v="9537418"/>
    <n v="7373292"/>
    <n v="2164126"/>
    <n v="779576"/>
    <n v="488797"/>
    <n v="290779"/>
    <n v="69374465"/>
    <n v="29055968"/>
    <n v="40318497"/>
  </r>
  <r>
    <n v="10"/>
    <s v="STATE"/>
    <x v="10"/>
    <x v="1"/>
    <n v="16862940"/>
    <n v="92341436"/>
    <n v="48073850"/>
    <n v="44267586"/>
    <n v="44812152"/>
    <n v="27241830"/>
    <n v="17570322"/>
    <n v="47529284"/>
    <n v="20832020"/>
    <n v="26697264"/>
    <n v="31359767"/>
    <n v="22436685"/>
    <n v="8923082"/>
    <n v="18723966"/>
    <n v="14988080"/>
    <n v="3735886"/>
    <n v="5261564"/>
    <n v="4551866"/>
    <n v="709698"/>
    <n v="9225709"/>
    <n v="7113170"/>
    <n v="2112539"/>
    <n v="624910"/>
    <n v="371674"/>
    <n v="253236"/>
    <n v="60981669"/>
    <n v="25637165"/>
    <n v="35344504"/>
  </r>
  <r>
    <n v="10"/>
    <s v="STATE"/>
    <x v="10"/>
    <x v="2"/>
    <n v="2050625"/>
    <n v="11758016"/>
    <n v="6204307"/>
    <n v="5553709"/>
    <n v="7692401"/>
    <n v="4366193"/>
    <n v="3326208"/>
    <n v="4065615"/>
    <n v="1838114"/>
    <n v="2227501"/>
    <n v="3365220"/>
    <n v="2785504"/>
    <n v="579716"/>
    <n v="2635645"/>
    <n v="2282610"/>
    <n v="353035"/>
    <n v="151617"/>
    <n v="136817"/>
    <n v="14800"/>
    <n v="311709"/>
    <n v="260122"/>
    <n v="51587"/>
    <n v="154666"/>
    <n v="117123"/>
    <n v="37543"/>
    <n v="8392796"/>
    <n v="3418803"/>
    <n v="4973993"/>
  </r>
  <r>
    <n v="11"/>
    <s v="STATE"/>
    <x v="11"/>
    <x v="0"/>
    <n v="129006"/>
    <n v="610577"/>
    <n v="323070"/>
    <n v="287507"/>
    <n v="444952"/>
    <n v="251269"/>
    <n v="193683"/>
    <n v="165625"/>
    <n v="71801"/>
    <n v="93824"/>
    <n v="308138"/>
    <n v="194358"/>
    <n v="113780"/>
    <n v="230397"/>
    <n v="160513"/>
    <n v="69884"/>
    <n v="82707"/>
    <n v="50586"/>
    <n v="32121"/>
    <n v="11582"/>
    <n v="7145"/>
    <n v="4437"/>
    <n v="2888"/>
    <n v="2056"/>
    <n v="832"/>
    <n v="302439"/>
    <n v="128712"/>
    <n v="173727"/>
  </r>
  <r>
    <n v="11"/>
    <s v="STATE"/>
    <x v="11"/>
    <x v="1"/>
    <n v="93288"/>
    <n v="456999"/>
    <n v="242797"/>
    <n v="214202"/>
    <n v="321930"/>
    <n v="184245"/>
    <n v="137685"/>
    <n v="135069"/>
    <n v="58552"/>
    <n v="76517"/>
    <n v="243785"/>
    <n v="148186"/>
    <n v="95599"/>
    <n v="173682"/>
    <n v="119014"/>
    <n v="54668"/>
    <n v="82111"/>
    <n v="50224"/>
    <n v="31887"/>
    <n v="11154"/>
    <n v="6858"/>
    <n v="4296"/>
    <n v="2155"/>
    <n v="1474"/>
    <n v="681"/>
    <n v="213214"/>
    <n v="94611"/>
    <n v="118603"/>
  </r>
  <r>
    <n v="11"/>
    <s v="STATE"/>
    <x v="11"/>
    <x v="2"/>
    <n v="35718"/>
    <n v="153578"/>
    <n v="80273"/>
    <n v="73305"/>
    <n v="123022"/>
    <n v="67024"/>
    <n v="55998"/>
    <n v="30556"/>
    <n v="13249"/>
    <n v="17307"/>
    <n v="64353"/>
    <n v="46172"/>
    <n v="18181"/>
    <n v="56715"/>
    <n v="41499"/>
    <n v="15216"/>
    <n v="596"/>
    <n v="362"/>
    <n v="234"/>
    <n v="428"/>
    <n v="287"/>
    <n v="141"/>
    <n v="733"/>
    <n v="582"/>
    <n v="151"/>
    <n v="89225"/>
    <n v="34101"/>
    <n v="55124"/>
  </r>
  <r>
    <n v="12"/>
    <s v="STATE"/>
    <x v="12"/>
    <x v="0"/>
    <n v="270577"/>
    <n v="1383727"/>
    <n v="713912"/>
    <n v="669815"/>
    <n v="766005"/>
    <n v="439868"/>
    <n v="326137"/>
    <n v="617722"/>
    <n v="274044"/>
    <n v="343678"/>
    <n v="587657"/>
    <n v="350273"/>
    <n v="237384"/>
    <n v="478721"/>
    <n v="301109"/>
    <n v="177612"/>
    <n v="248120"/>
    <n v="130008"/>
    <n v="118112"/>
    <n v="20259"/>
    <n v="11921"/>
    <n v="8338"/>
    <n v="4728"/>
    <n v="2772"/>
    <n v="1956"/>
    <n v="796070"/>
    <n v="363639"/>
    <n v="432431"/>
  </r>
  <r>
    <n v="12"/>
    <s v="STATE"/>
    <x v="12"/>
    <x v="1"/>
    <n v="200210"/>
    <n v="1066358"/>
    <n v="546011"/>
    <n v="520347"/>
    <n v="535902"/>
    <n v="309390"/>
    <n v="226512"/>
    <n v="530456"/>
    <n v="236621"/>
    <n v="293835"/>
    <n v="470315"/>
    <n v="264790"/>
    <n v="205525"/>
    <n v="377388"/>
    <n v="223929"/>
    <n v="153459"/>
    <n v="244637"/>
    <n v="127925"/>
    <n v="116712"/>
    <n v="18776"/>
    <n v="10997"/>
    <n v="7779"/>
    <n v="3371"/>
    <n v="1929"/>
    <n v="1442"/>
    <n v="596043"/>
    <n v="281221"/>
    <n v="314822"/>
  </r>
  <r>
    <n v="12"/>
    <s v="STATE"/>
    <x v="12"/>
    <x v="2"/>
    <n v="70367"/>
    <n v="317369"/>
    <n v="167901"/>
    <n v="149468"/>
    <n v="230103"/>
    <n v="130478"/>
    <n v="99625"/>
    <n v="87266"/>
    <n v="37423"/>
    <n v="49843"/>
    <n v="117342"/>
    <n v="85483"/>
    <n v="31859"/>
    <n v="101333"/>
    <n v="77180"/>
    <n v="24153"/>
    <n v="3483"/>
    <n v="2083"/>
    <n v="1400"/>
    <n v="1483"/>
    <n v="924"/>
    <n v="559"/>
    <n v="1357"/>
    <n v="843"/>
    <n v="514"/>
    <n v="200027"/>
    <n v="82418"/>
    <n v="117609"/>
  </r>
  <r>
    <n v="13"/>
    <s v="STATE"/>
    <x v="13"/>
    <x v="0"/>
    <n v="396002"/>
    <n v="1978502"/>
    <n v="1024649"/>
    <n v="953853"/>
    <n v="1342434"/>
    <n v="723957"/>
    <n v="618477"/>
    <n v="636068"/>
    <n v="300692"/>
    <n v="335376"/>
    <n v="974122"/>
    <n v="547357"/>
    <n v="426765"/>
    <n v="741179"/>
    <n v="442204"/>
    <n v="298975"/>
    <n v="420379"/>
    <n v="208221"/>
    <n v="212158"/>
    <n v="22571"/>
    <n v="12899"/>
    <n v="9672"/>
    <n v="9525"/>
    <n v="4731"/>
    <n v="4794"/>
    <n v="1004380"/>
    <n v="477292"/>
    <n v="527088"/>
  </r>
  <r>
    <n v="13"/>
    <s v="STATE"/>
    <x v="13"/>
    <x v="1"/>
    <n v="277491"/>
    <n v="1407536"/>
    <n v="725472"/>
    <n v="682064"/>
    <n v="896663"/>
    <n v="484021"/>
    <n v="412642"/>
    <n v="510873"/>
    <n v="241451"/>
    <n v="269422"/>
    <n v="760360"/>
    <n v="403912"/>
    <n v="356448"/>
    <n v="567674"/>
    <n v="316384"/>
    <n v="251290"/>
    <n v="408523"/>
    <n v="202643"/>
    <n v="205880"/>
    <n v="19970"/>
    <n v="11260"/>
    <n v="8710"/>
    <n v="6588"/>
    <n v="3055"/>
    <n v="3533"/>
    <n v="647176"/>
    <n v="321560"/>
    <n v="325616"/>
  </r>
  <r>
    <n v="13"/>
    <s v="STATE"/>
    <x v="13"/>
    <x v="2"/>
    <n v="118511"/>
    <n v="570966"/>
    <n v="299177"/>
    <n v="271789"/>
    <n v="445771"/>
    <n v="239936"/>
    <n v="205835"/>
    <n v="125195"/>
    <n v="59241"/>
    <n v="65954"/>
    <n v="213762"/>
    <n v="143445"/>
    <n v="70317"/>
    <n v="173505"/>
    <n v="125820"/>
    <n v="47685"/>
    <n v="11856"/>
    <n v="5578"/>
    <n v="6278"/>
    <n v="2601"/>
    <n v="1639"/>
    <n v="962"/>
    <n v="2937"/>
    <n v="1676"/>
    <n v="1261"/>
    <n v="357204"/>
    <n v="155732"/>
    <n v="201472"/>
  </r>
  <r>
    <n v="14"/>
    <s v="STATE"/>
    <x v="14"/>
    <x v="0"/>
    <n v="510448"/>
    <n v="2570390"/>
    <n v="1290171"/>
    <n v="1280219"/>
    <n v="1768181"/>
    <n v="960015"/>
    <n v="808166"/>
    <n v="802209"/>
    <n v="330156"/>
    <n v="472053"/>
    <n v="1159053"/>
    <n v="665463"/>
    <n v="493590"/>
    <n v="855012"/>
    <n v="554518"/>
    <n v="300494"/>
    <n v="365712"/>
    <n v="232130"/>
    <n v="133582"/>
    <n v="43774"/>
    <n v="23603"/>
    <n v="20171"/>
    <n v="44586"/>
    <n v="13362"/>
    <n v="31224"/>
    <n v="1411337"/>
    <n v="624708"/>
    <n v="786629"/>
  </r>
  <r>
    <n v="14"/>
    <s v="STATE"/>
    <x v="14"/>
    <x v="1"/>
    <n v="338109"/>
    <n v="1736236"/>
    <n v="878469"/>
    <n v="857767"/>
    <n v="1142564"/>
    <n v="630291"/>
    <n v="512273"/>
    <n v="593672"/>
    <n v="248178"/>
    <n v="345494"/>
    <n v="813604"/>
    <n v="460140"/>
    <n v="353464"/>
    <n v="594331"/>
    <n v="381865"/>
    <n v="212466"/>
    <n v="327425"/>
    <n v="203897"/>
    <n v="123528"/>
    <n v="34373"/>
    <n v="18204"/>
    <n v="16169"/>
    <n v="27069"/>
    <n v="7820"/>
    <n v="19249"/>
    <n v="922632"/>
    <n v="418329"/>
    <n v="504303"/>
  </r>
  <r>
    <n v="14"/>
    <s v="STATE"/>
    <x v="14"/>
    <x v="2"/>
    <n v="172339"/>
    <n v="834154"/>
    <n v="411702"/>
    <n v="422452"/>
    <n v="625617"/>
    <n v="329724"/>
    <n v="295893"/>
    <n v="208537"/>
    <n v="81978"/>
    <n v="126559"/>
    <n v="345449"/>
    <n v="205323"/>
    <n v="140126"/>
    <n v="260681"/>
    <n v="172653"/>
    <n v="88028"/>
    <n v="38287"/>
    <n v="28233"/>
    <n v="10054"/>
    <n v="9401"/>
    <n v="5399"/>
    <n v="4002"/>
    <n v="17517"/>
    <n v="5542"/>
    <n v="11975"/>
    <n v="488705"/>
    <n v="206379"/>
    <n v="282326"/>
  </r>
  <r>
    <n v="15"/>
    <s v="STATE"/>
    <x v="15"/>
    <x v="0"/>
    <n v="222853"/>
    <n v="1097206"/>
    <n v="555339"/>
    <n v="541867"/>
    <n v="848175"/>
    <n v="438529"/>
    <n v="409646"/>
    <n v="249031"/>
    <n v="116810"/>
    <n v="132221"/>
    <n v="486705"/>
    <n v="290740"/>
    <n v="195965"/>
    <n v="415030"/>
    <n v="263305"/>
    <n v="151725"/>
    <n v="202514"/>
    <n v="121598"/>
    <n v="80916"/>
    <n v="26464"/>
    <n v="16601"/>
    <n v="9863"/>
    <n v="5459"/>
    <n v="3109"/>
    <n v="2350"/>
    <n v="610501"/>
    <n v="264599"/>
    <n v="345902"/>
  </r>
  <r>
    <n v="15"/>
    <s v="STATE"/>
    <x v="15"/>
    <x v="1"/>
    <n v="105812"/>
    <n v="525435"/>
    <n v="269135"/>
    <n v="256300"/>
    <n v="363334"/>
    <n v="195400"/>
    <n v="167934"/>
    <n v="162101"/>
    <n v="73735"/>
    <n v="88366"/>
    <n v="252382"/>
    <n v="145091"/>
    <n v="107291"/>
    <n v="217824"/>
    <n v="134888"/>
    <n v="82936"/>
    <n v="170274"/>
    <n v="101909"/>
    <n v="68365"/>
    <n v="12448"/>
    <n v="7572"/>
    <n v="4876"/>
    <n v="1556"/>
    <n v="999"/>
    <n v="557"/>
    <n v="273053"/>
    <n v="124044"/>
    <n v="149009"/>
  </r>
  <r>
    <n v="15"/>
    <s v="STATE"/>
    <x v="15"/>
    <x v="2"/>
    <n v="117041"/>
    <n v="571771"/>
    <n v="286204"/>
    <n v="285567"/>
    <n v="484841"/>
    <n v="243129"/>
    <n v="241712"/>
    <n v="86930"/>
    <n v="43075"/>
    <n v="43855"/>
    <n v="234323"/>
    <n v="145649"/>
    <n v="88674"/>
    <n v="197206"/>
    <n v="128417"/>
    <n v="68789"/>
    <n v="32240"/>
    <n v="19689"/>
    <n v="12551"/>
    <n v="14016"/>
    <n v="9029"/>
    <n v="4987"/>
    <n v="3903"/>
    <n v="2110"/>
    <n v="1793"/>
    <n v="337448"/>
    <n v="140555"/>
    <n v="196893"/>
  </r>
  <r>
    <n v="16"/>
    <s v="STATE"/>
    <x v="16"/>
    <x v="0"/>
    <n v="855556"/>
    <n v="3673917"/>
    <n v="1874376"/>
    <n v="1799541"/>
    <n v="2804783"/>
    <n v="1501369"/>
    <n v="1303414"/>
    <n v="869134"/>
    <n v="373007"/>
    <n v="496127"/>
    <n v="1469521"/>
    <n v="1045326"/>
    <n v="424195"/>
    <n v="1077019"/>
    <n v="887881"/>
    <n v="189138"/>
    <n v="246707"/>
    <n v="210117"/>
    <n v="36590"/>
    <n v="201863"/>
    <n v="156850"/>
    <n v="45013"/>
    <n v="19296"/>
    <n v="12814"/>
    <n v="6482"/>
    <n v="2204396"/>
    <n v="829050"/>
    <n v="1375346"/>
  </r>
  <r>
    <n v="16"/>
    <s v="STATE"/>
    <x v="16"/>
    <x v="1"/>
    <n v="616582"/>
    <n v="2712464"/>
    <n v="1387173"/>
    <n v="1325291"/>
    <n v="1992773"/>
    <n v="1081503"/>
    <n v="911270"/>
    <n v="719691"/>
    <n v="305670"/>
    <n v="414021"/>
    <n v="1116076"/>
    <n v="767767"/>
    <n v="348309"/>
    <n v="776583"/>
    <n v="637023"/>
    <n v="139560"/>
    <n v="237861"/>
    <n v="201981"/>
    <n v="35880"/>
    <n v="191928"/>
    <n v="148647"/>
    <n v="43281"/>
    <n v="14424"/>
    <n v="9389"/>
    <n v="5035"/>
    <n v="1596388"/>
    <n v="619406"/>
    <n v="976982"/>
  </r>
  <r>
    <n v="16"/>
    <s v="STATE"/>
    <x v="16"/>
    <x v="2"/>
    <n v="238974"/>
    <n v="961453"/>
    <n v="487203"/>
    <n v="474250"/>
    <n v="812010"/>
    <n v="419866"/>
    <n v="392144"/>
    <n v="149443"/>
    <n v="67337"/>
    <n v="82106"/>
    <n v="353445"/>
    <n v="277559"/>
    <n v="75886"/>
    <n v="300436"/>
    <n v="250858"/>
    <n v="49578"/>
    <n v="8846"/>
    <n v="8136"/>
    <n v="710"/>
    <n v="9935"/>
    <n v="8203"/>
    <n v="1732"/>
    <n v="4872"/>
    <n v="3425"/>
    <n v="1447"/>
    <n v="608008"/>
    <n v="209644"/>
    <n v="398364"/>
  </r>
  <r>
    <n v="17"/>
    <s v="STATE"/>
    <x v="17"/>
    <x v="0"/>
    <n v="548059"/>
    <n v="2966889"/>
    <n v="1491832"/>
    <n v="1475057"/>
    <n v="1785005"/>
    <n v="913879"/>
    <n v="871126"/>
    <n v="1181884"/>
    <n v="577953"/>
    <n v="603931"/>
    <n v="1185619"/>
    <n v="703709"/>
    <n v="481910"/>
    <n v="921575"/>
    <n v="585520"/>
    <n v="336055"/>
    <n v="411270"/>
    <n v="243805"/>
    <n v="167465"/>
    <n v="114642"/>
    <n v="70460"/>
    <n v="44182"/>
    <n v="11969"/>
    <n v="6459"/>
    <n v="5510"/>
    <n v="1781270"/>
    <n v="788123"/>
    <n v="993147"/>
  </r>
  <r>
    <n v="17"/>
    <s v="STATE"/>
    <x v="17"/>
    <x v="1"/>
    <n v="430573"/>
    <n v="2371439"/>
    <n v="1194260"/>
    <n v="1177179"/>
    <n v="1315154"/>
    <n v="675636"/>
    <n v="639518"/>
    <n v="1056285"/>
    <n v="518624"/>
    <n v="537661"/>
    <n v="973458"/>
    <n v="561812"/>
    <n v="411646"/>
    <n v="730959"/>
    <n v="455430"/>
    <n v="275529"/>
    <n v="404202"/>
    <n v="239600"/>
    <n v="164602"/>
    <n v="111422"/>
    <n v="68258"/>
    <n v="43164"/>
    <n v="10712"/>
    <n v="5628"/>
    <n v="5084"/>
    <n v="1397981"/>
    <n v="632448"/>
    <n v="765533"/>
  </r>
  <r>
    <n v="17"/>
    <s v="STATE"/>
    <x v="17"/>
    <x v="2"/>
    <n v="117486"/>
    <n v="595450"/>
    <n v="297572"/>
    <n v="297878"/>
    <n v="469851"/>
    <n v="238243"/>
    <n v="231608"/>
    <n v="125599"/>
    <n v="59329"/>
    <n v="66270"/>
    <n v="212161"/>
    <n v="141897"/>
    <n v="70264"/>
    <n v="190616"/>
    <n v="130090"/>
    <n v="60526"/>
    <n v="7068"/>
    <n v="4205"/>
    <n v="2863"/>
    <n v="3220"/>
    <n v="2202"/>
    <n v="1018"/>
    <n v="1257"/>
    <n v="831"/>
    <n v="426"/>
    <n v="383289"/>
    <n v="155675"/>
    <n v="227614"/>
  </r>
  <r>
    <n v="18"/>
    <s v="STATE"/>
    <x v="18"/>
    <x v="0"/>
    <n v="6406471"/>
    <n v="31205576"/>
    <n v="15939443"/>
    <n v="15266133"/>
    <n v="19177977"/>
    <n v="10568639"/>
    <n v="8609338"/>
    <n v="12027599"/>
    <n v="5370804"/>
    <n v="6656795"/>
    <n v="11969690"/>
    <n v="8541560"/>
    <n v="3428130"/>
    <n v="8687123"/>
    <n v="7034642"/>
    <n v="1652481"/>
    <n v="3138554"/>
    <n v="2698384"/>
    <n v="440170"/>
    <n v="903294"/>
    <n v="705306"/>
    <n v="197988"/>
    <n v="242071"/>
    <n v="146566"/>
    <n v="95505"/>
    <n v="19235886"/>
    <n v="7397883"/>
    <n v="11838003"/>
  </r>
  <r>
    <n v="18"/>
    <s v="STATE"/>
    <x v="18"/>
    <x v="1"/>
    <n v="5420877"/>
    <n v="26807034"/>
    <n v="13678989"/>
    <n v="13128045"/>
    <n v="15685436"/>
    <n v="8706193"/>
    <n v="6979243"/>
    <n v="11121598"/>
    <n v="4972796"/>
    <n v="6148802"/>
    <n v="10368283"/>
    <n v="7257852"/>
    <n v="3110431"/>
    <n v="7311015"/>
    <n v="5880174"/>
    <n v="1430841"/>
    <n v="3106999"/>
    <n v="2670579"/>
    <n v="436420"/>
    <n v="885561"/>
    <n v="691056"/>
    <n v="194505"/>
    <n v="205677"/>
    <n v="121780"/>
    <n v="83897"/>
    <n v="16438751"/>
    <n v="6421137"/>
    <n v="10017614"/>
  </r>
  <r>
    <n v="18"/>
    <s v="STATE"/>
    <x v="18"/>
    <x v="2"/>
    <n v="985594"/>
    <n v="4398542"/>
    <n v="2260454"/>
    <n v="2138088"/>
    <n v="3492541"/>
    <n v="1862446"/>
    <n v="1630095"/>
    <n v="906001"/>
    <n v="398008"/>
    <n v="507993"/>
    <n v="1601407"/>
    <n v="1283708"/>
    <n v="317699"/>
    <n v="1376108"/>
    <n v="1154468"/>
    <n v="221640"/>
    <n v="31555"/>
    <n v="27805"/>
    <n v="3750"/>
    <n v="17733"/>
    <n v="14250"/>
    <n v="3483"/>
    <n v="36394"/>
    <n v="24786"/>
    <n v="11608"/>
    <n v="2797135"/>
    <n v="976746"/>
    <n v="1820389"/>
  </r>
  <r>
    <n v="19"/>
    <s v="STATE"/>
    <x v="19"/>
    <x v="0"/>
    <n v="20380315"/>
    <n v="91276115"/>
    <n v="46809027"/>
    <n v="44467088"/>
    <n v="61538281"/>
    <n v="33818810"/>
    <n v="27719471"/>
    <n v="29737834"/>
    <n v="12990217"/>
    <n v="16747617"/>
    <n v="34756355"/>
    <n v="26716047"/>
    <n v="8040308"/>
    <n v="25686630"/>
    <n v="21678279"/>
    <n v="4008351"/>
    <n v="4203767"/>
    <n v="3940399"/>
    <n v="263368"/>
    <n v="5869498"/>
    <n v="4943086"/>
    <n v="926412"/>
    <n v="1518128"/>
    <n v="869039"/>
    <n v="649089"/>
    <n v="56519760"/>
    <n v="20092980"/>
    <n v="36426780"/>
  </r>
  <r>
    <n v="19"/>
    <s v="STATE"/>
    <x v="19"/>
    <x v="1"/>
    <n v="13813165"/>
    <n v="62183113"/>
    <n v="31844945"/>
    <n v="30338168"/>
    <n v="39213779"/>
    <n v="21848197"/>
    <n v="17365582"/>
    <n v="22969334"/>
    <n v="9996748"/>
    <n v="12972586"/>
    <n v="24082481"/>
    <n v="18211180"/>
    <n v="5871301"/>
    <n v="16489485"/>
    <n v="14019915"/>
    <n v="2469570"/>
    <n v="4081481"/>
    <n v="3830056"/>
    <n v="251425"/>
    <n v="5640355"/>
    <n v="4744931"/>
    <n v="895424"/>
    <n v="875091"/>
    <n v="470280"/>
    <n v="404811"/>
    <n v="38100632"/>
    <n v="13633765"/>
    <n v="24466867"/>
  </r>
  <r>
    <n v="19"/>
    <s v="STATE"/>
    <x v="19"/>
    <x v="2"/>
    <n v="6567150"/>
    <n v="29093002"/>
    <n v="14964082"/>
    <n v="14128920"/>
    <n v="22324502"/>
    <n v="11970613"/>
    <n v="10353889"/>
    <n v="6768500"/>
    <n v="2993469"/>
    <n v="3775031"/>
    <n v="10673874"/>
    <n v="8504867"/>
    <n v="2169007"/>
    <n v="9197145"/>
    <n v="7658364"/>
    <n v="1538781"/>
    <n v="122286"/>
    <n v="110343"/>
    <n v="11943"/>
    <n v="229143"/>
    <n v="198155"/>
    <n v="30988"/>
    <n v="643037"/>
    <n v="398759"/>
    <n v="244278"/>
    <n v="18419128"/>
    <n v="6459215"/>
    <n v="11959913"/>
  </r>
  <r>
    <n v="20"/>
    <s v="STATE"/>
    <x v="20"/>
    <x v="0"/>
    <n v="6254781"/>
    <n v="32988134"/>
    <n v="16930315"/>
    <n v="16057819"/>
    <n v="18328069"/>
    <n v="10882519"/>
    <n v="7445550"/>
    <n v="14660065"/>
    <n v="6047796"/>
    <n v="8612269"/>
    <n v="13098274"/>
    <n v="8424769"/>
    <n v="4673505"/>
    <n v="6818595"/>
    <n v="5234442"/>
    <n v="1584153"/>
    <n v="2001362"/>
    <n v="1443959"/>
    <n v="557403"/>
    <n v="1238774"/>
    <n v="829585"/>
    <n v="409189"/>
    <n v="249048"/>
    <n v="142652"/>
    <n v="106396"/>
    <n v="19889860"/>
    <n v="8505546"/>
    <n v="11384314"/>
  </r>
  <r>
    <n v="20"/>
    <s v="STATE"/>
    <x v="20"/>
    <x v="1"/>
    <n v="4729369"/>
    <n v="25055073"/>
    <n v="12776486"/>
    <n v="12278587"/>
    <n v="12643078"/>
    <n v="7682731"/>
    <n v="4960347"/>
    <n v="12411995"/>
    <n v="5093755"/>
    <n v="7318240"/>
    <n v="10777152"/>
    <n v="6484142"/>
    <n v="4293010"/>
    <n v="4886840"/>
    <n v="3563422"/>
    <n v="1323418"/>
    <n v="1966656"/>
    <n v="1415112"/>
    <n v="551544"/>
    <n v="1197462"/>
    <n v="796592"/>
    <n v="400870"/>
    <n v="193078"/>
    <n v="101012"/>
    <n v="92066"/>
    <n v="14277921"/>
    <n v="6292344"/>
    <n v="7985577"/>
  </r>
  <r>
    <n v="20"/>
    <s v="STATE"/>
    <x v="20"/>
    <x v="2"/>
    <n v="1525412"/>
    <n v="7933061"/>
    <n v="4153829"/>
    <n v="3779232"/>
    <n v="5684991"/>
    <n v="3199788"/>
    <n v="2485203"/>
    <n v="2248070"/>
    <n v="954041"/>
    <n v="1294029"/>
    <n v="2321122"/>
    <n v="1940627"/>
    <n v="380495"/>
    <n v="1931755"/>
    <n v="1671020"/>
    <n v="260735"/>
    <n v="34706"/>
    <n v="28847"/>
    <n v="5859"/>
    <n v="41312"/>
    <n v="32993"/>
    <n v="8319"/>
    <n v="55970"/>
    <n v="41640"/>
    <n v="14330"/>
    <n v="5611939"/>
    <n v="2213202"/>
    <n v="3398737"/>
  </r>
  <r>
    <n v="21"/>
    <s v="STATE"/>
    <x v="21"/>
    <x v="0"/>
    <n v="9637820"/>
    <n v="41974218"/>
    <n v="21212136"/>
    <n v="20762082"/>
    <n v="26742595"/>
    <n v="15089681"/>
    <n v="11652914"/>
    <n v="15231623"/>
    <n v="6122455"/>
    <n v="9109168"/>
    <n v="17541589"/>
    <n v="11902655"/>
    <n v="5638934"/>
    <n v="10707543"/>
    <n v="8794413"/>
    <n v="1913130"/>
    <n v="3279769"/>
    <n v="2924537"/>
    <n v="355232"/>
    <n v="2420540"/>
    <n v="1746831"/>
    <n v="673709"/>
    <n v="441486"/>
    <n v="315176"/>
    <n v="126310"/>
    <n v="24432629"/>
    <n v="9309481"/>
    <n v="15123148"/>
  </r>
  <r>
    <n v="21"/>
    <s v="STATE"/>
    <x v="21"/>
    <x v="1"/>
    <n v="8089987"/>
    <n v="34970562"/>
    <n v="17586203"/>
    <n v="17384359"/>
    <n v="21377915"/>
    <n v="12154552"/>
    <n v="9223363"/>
    <n v="13592647"/>
    <n v="5431651"/>
    <n v="8160996"/>
    <n v="15103714"/>
    <n v="9941574"/>
    <n v="5162140"/>
    <n v="8623947"/>
    <n v="7045991"/>
    <n v="1577956"/>
    <n v="3219409"/>
    <n v="2869857"/>
    <n v="349552"/>
    <n v="2355909"/>
    <n v="1697973"/>
    <n v="657936"/>
    <n v="345719"/>
    <n v="238211"/>
    <n v="107508"/>
    <n v="19866848"/>
    <n v="7644629"/>
    <n v="12222219"/>
  </r>
  <r>
    <n v="21"/>
    <s v="STATE"/>
    <x v="21"/>
    <x v="2"/>
    <n v="1547833"/>
    <n v="7003656"/>
    <n v="3625933"/>
    <n v="3377723"/>
    <n v="5364680"/>
    <n v="2935129"/>
    <n v="2429551"/>
    <n v="1638976"/>
    <n v="690804"/>
    <n v="948172"/>
    <n v="2437875"/>
    <n v="1961081"/>
    <n v="476794"/>
    <n v="2083596"/>
    <n v="1748422"/>
    <n v="335174"/>
    <n v="60360"/>
    <n v="54680"/>
    <n v="5680"/>
    <n v="64631"/>
    <n v="48858"/>
    <n v="15773"/>
    <n v="95767"/>
    <n v="76965"/>
    <n v="18802"/>
    <n v="4565781"/>
    <n v="1664852"/>
    <n v="2900929"/>
  </r>
  <r>
    <n v="22"/>
    <s v="STATE"/>
    <x v="22"/>
    <x v="0"/>
    <n v="5650724"/>
    <n v="25545198"/>
    <n v="12832895"/>
    <n v="12712303"/>
    <n v="15379922"/>
    <n v="8807893"/>
    <n v="6572029"/>
    <n v="10165276"/>
    <n v="4025002"/>
    <n v="6140274"/>
    <n v="12180225"/>
    <n v="7133866"/>
    <n v="5046359"/>
    <n v="8241714"/>
    <n v="5597454"/>
    <n v="2644260"/>
    <n v="3038094"/>
    <n v="2057774"/>
    <n v="980320"/>
    <n v="2505999"/>
    <n v="1390758"/>
    <n v="1115241"/>
    <n v="136696"/>
    <n v="91724"/>
    <n v="44972"/>
    <n v="13364973"/>
    <n v="5699029"/>
    <n v="7665944"/>
  </r>
  <r>
    <n v="22"/>
    <s v="STATE"/>
    <x v="22"/>
    <x v="1"/>
    <n v="4365568"/>
    <n v="19607961"/>
    <n v="9797426"/>
    <n v="9810535"/>
    <n v="11008956"/>
    <n v="6403012"/>
    <n v="4605944"/>
    <n v="8599005"/>
    <n v="3394414"/>
    <n v="5204591"/>
    <n v="10063114"/>
    <n v="5522258"/>
    <n v="4540856"/>
    <n v="6365271"/>
    <n v="4114031"/>
    <n v="2251240"/>
    <n v="2957171"/>
    <n v="1998073"/>
    <n v="959098"/>
    <n v="2392521"/>
    <n v="1324306"/>
    <n v="1068215"/>
    <n v="79777"/>
    <n v="51647"/>
    <n v="28130"/>
    <n v="9544847"/>
    <n v="4275168"/>
    <n v="5269679"/>
  </r>
  <r>
    <n v="22"/>
    <s v="STATE"/>
    <x v="22"/>
    <x v="2"/>
    <n v="1285156"/>
    <n v="5937237"/>
    <n v="3035469"/>
    <n v="2901768"/>
    <n v="4370966"/>
    <n v="2404881"/>
    <n v="1966085"/>
    <n v="1566271"/>
    <n v="630588"/>
    <n v="935683"/>
    <n v="2117111"/>
    <n v="1611608"/>
    <n v="505503"/>
    <n v="1876443"/>
    <n v="1483423"/>
    <n v="393020"/>
    <n v="80923"/>
    <n v="59701"/>
    <n v="21222"/>
    <n v="113478"/>
    <n v="66452"/>
    <n v="47026"/>
    <n v="56919"/>
    <n v="40077"/>
    <n v="16842"/>
    <n v="3820126"/>
    <n v="1423861"/>
    <n v="2396265"/>
  </r>
  <r>
    <n v="23"/>
    <s v="STATE"/>
    <x v="23"/>
    <x v="0"/>
    <n v="15093256"/>
    <n v="72626809"/>
    <n v="37612306"/>
    <n v="35014503"/>
    <n v="42851169"/>
    <n v="25174328"/>
    <n v="17676841"/>
    <n v="29775640"/>
    <n v="12437978"/>
    <n v="17337662"/>
    <n v="31574133"/>
    <n v="20146970"/>
    <n v="11427163"/>
    <n v="22702119"/>
    <n v="16362065"/>
    <n v="6340054"/>
    <n v="8214993"/>
    <n v="6038749"/>
    <n v="2176244"/>
    <n v="6630821"/>
    <n v="4027711"/>
    <n v="2603110"/>
    <n v="647565"/>
    <n v="396320"/>
    <n v="251245"/>
    <n v="41052676"/>
    <n v="17465336"/>
    <n v="23587340"/>
  </r>
  <r>
    <n v="23"/>
    <s v="STATE"/>
    <x v="23"/>
    <x v="1"/>
    <n v="11080278"/>
    <n v="52557404"/>
    <n v="27149388"/>
    <n v="25408016"/>
    <n v="28281986"/>
    <n v="17054982"/>
    <n v="11227004"/>
    <n v="24275418"/>
    <n v="10094406"/>
    <n v="14181012"/>
    <n v="24715198"/>
    <n v="14741977"/>
    <n v="9973221"/>
    <n v="16729558"/>
    <n v="11488183"/>
    <n v="5241375"/>
    <n v="7885302"/>
    <n v="5765124"/>
    <n v="2120178"/>
    <n v="6303841"/>
    <n v="3807102"/>
    <n v="2496739"/>
    <n v="348081"/>
    <n v="198997"/>
    <n v="149084"/>
    <n v="27842206"/>
    <n v="12407411"/>
    <n v="15434795"/>
  </r>
  <r>
    <n v="23"/>
    <s v="STATE"/>
    <x v="23"/>
    <x v="2"/>
    <n v="4012978"/>
    <n v="20069405"/>
    <n v="10462918"/>
    <n v="9606487"/>
    <n v="14569183"/>
    <n v="8119346"/>
    <n v="6449837"/>
    <n v="5500222"/>
    <n v="2343572"/>
    <n v="3156650"/>
    <n v="6858935"/>
    <n v="5404993"/>
    <n v="1453942"/>
    <n v="5972561"/>
    <n v="4873882"/>
    <n v="1098679"/>
    <n v="329691"/>
    <n v="273625"/>
    <n v="56066"/>
    <n v="326980"/>
    <n v="220609"/>
    <n v="106371"/>
    <n v="299484"/>
    <n v="197323"/>
    <n v="102161"/>
    <n v="13210470"/>
    <n v="5057925"/>
    <n v="8152545"/>
  </r>
  <r>
    <n v="24"/>
    <s v="STATE"/>
    <x v="24"/>
    <x v="0"/>
    <n v="12248428"/>
    <n v="60439692"/>
    <n v="31491260"/>
    <n v="28948432"/>
    <n v="41093358"/>
    <n v="23474873"/>
    <n v="17618485"/>
    <n v="19346334"/>
    <n v="8016387"/>
    <n v="11329947"/>
    <n v="24767747"/>
    <n v="18000914"/>
    <n v="6766833"/>
    <n v="20365374"/>
    <n v="16567695"/>
    <n v="3797679"/>
    <n v="4746956"/>
    <n v="4075047"/>
    <n v="671909"/>
    <n v="4491751"/>
    <n v="3008961"/>
    <n v="1482790"/>
    <n v="252213"/>
    <n v="182101"/>
    <n v="70112"/>
    <n v="35671945"/>
    <n v="13490346"/>
    <n v="22181599"/>
  </r>
  <r>
    <n v="24"/>
    <s v="STATE"/>
    <x v="24"/>
    <x v="1"/>
    <n v="6773558"/>
    <n v="34694609"/>
    <n v="17799159"/>
    <n v="16895450"/>
    <n v="21420842"/>
    <n v="12467643"/>
    <n v="8953199"/>
    <n v="13273767"/>
    <n v="5331516"/>
    <n v="7942251"/>
    <n v="15570092"/>
    <n v="10171584"/>
    <n v="5398508"/>
    <n v="11878120"/>
    <n v="9141339"/>
    <n v="2736781"/>
    <n v="4571337"/>
    <n v="3919258"/>
    <n v="652079"/>
    <n v="4207186"/>
    <n v="2799674"/>
    <n v="1407512"/>
    <n v="116105"/>
    <n v="88193"/>
    <n v="27912"/>
    <n v="19124517"/>
    <n v="7627575"/>
    <n v="11496942"/>
  </r>
  <r>
    <n v="24"/>
    <s v="STATE"/>
    <x v="24"/>
    <x v="2"/>
    <n v="5474870"/>
    <n v="25745083"/>
    <n v="13692101"/>
    <n v="12052982"/>
    <n v="19672516"/>
    <n v="11007230"/>
    <n v="8665286"/>
    <n v="6072567"/>
    <n v="2684871"/>
    <n v="3387696"/>
    <n v="9197655"/>
    <n v="7829330"/>
    <n v="1368325"/>
    <n v="8487254"/>
    <n v="7426356"/>
    <n v="1060898"/>
    <n v="175619"/>
    <n v="155789"/>
    <n v="19830"/>
    <n v="284565"/>
    <n v="209287"/>
    <n v="75278"/>
    <n v="136108"/>
    <n v="93908"/>
    <n v="42200"/>
    <n v="16547428"/>
    <n v="5862771"/>
    <n v="10684657"/>
  </r>
  <r>
    <n v="25"/>
    <s v="STATE"/>
    <x v="25"/>
    <x v="0"/>
    <n v="60956"/>
    <n v="243247"/>
    <n v="150301"/>
    <n v="92946"/>
    <n v="188406"/>
    <n v="124643"/>
    <n v="63763"/>
    <n v="54841"/>
    <n v="25658"/>
    <n v="29183"/>
    <n v="121271"/>
    <n v="107434"/>
    <n v="13837"/>
    <n v="116435"/>
    <n v="104614"/>
    <n v="11821"/>
    <n v="1649"/>
    <n v="1300"/>
    <n v="349"/>
    <n v="491"/>
    <n v="272"/>
    <n v="219"/>
    <n v="380"/>
    <n v="295"/>
    <n v="85"/>
    <n v="121976"/>
    <n v="42867"/>
    <n v="79109"/>
  </r>
  <r>
    <n v="25"/>
    <s v="STATE"/>
    <x v="25"/>
    <x v="1"/>
    <n v="12744"/>
    <n v="60396"/>
    <n v="32395"/>
    <n v="28001"/>
    <n v="43089"/>
    <n v="25529"/>
    <n v="17560"/>
    <n v="17307"/>
    <n v="6866"/>
    <n v="10441"/>
    <n v="23303"/>
    <n v="18862"/>
    <n v="4441"/>
    <n v="21435"/>
    <n v="18131"/>
    <n v="3304"/>
    <n v="1053"/>
    <n v="777"/>
    <n v="276"/>
    <n v="321"/>
    <n v="134"/>
    <n v="187"/>
    <n v="119"/>
    <n v="94"/>
    <n v="25"/>
    <n v="37093"/>
    <n v="13533"/>
    <n v="23560"/>
  </r>
  <r>
    <n v="25"/>
    <s v="STATE"/>
    <x v="25"/>
    <x v="2"/>
    <n v="48212"/>
    <n v="182851"/>
    <n v="117906"/>
    <n v="64945"/>
    <n v="145317"/>
    <n v="99114"/>
    <n v="46203"/>
    <n v="37534"/>
    <n v="18792"/>
    <n v="18742"/>
    <n v="97968"/>
    <n v="88572"/>
    <n v="9396"/>
    <n v="95000"/>
    <n v="86483"/>
    <n v="8517"/>
    <n v="596"/>
    <n v="523"/>
    <n v="73"/>
    <n v="170"/>
    <n v="138"/>
    <n v="32"/>
    <n v="261"/>
    <n v="201"/>
    <n v="60"/>
    <n v="84883"/>
    <n v="29334"/>
    <n v="55549"/>
  </r>
  <r>
    <n v="26"/>
    <s v="STATE"/>
    <x v="26"/>
    <x v="0"/>
    <n v="76458"/>
    <n v="343709"/>
    <n v="193760"/>
    <n v="149949"/>
    <n v="223230"/>
    <n v="142521"/>
    <n v="80709"/>
    <n v="120479"/>
    <n v="51239"/>
    <n v="69240"/>
    <n v="157161"/>
    <n v="119293"/>
    <n v="37868"/>
    <n v="130299"/>
    <n v="109125"/>
    <n v="21174"/>
    <n v="22707"/>
    <n v="16486"/>
    <n v="6221"/>
    <n v="6184"/>
    <n v="3119"/>
    <n v="3065"/>
    <n v="1566"/>
    <n v="1151"/>
    <n v="415"/>
    <n v="186548"/>
    <n v="74467"/>
    <n v="112081"/>
  </r>
  <r>
    <n v="26"/>
    <s v="STATE"/>
    <x v="26"/>
    <x v="1"/>
    <n v="36094"/>
    <n v="183114"/>
    <n v="98305"/>
    <n v="84809"/>
    <n v="99142"/>
    <n v="64050"/>
    <n v="35092"/>
    <n v="83972"/>
    <n v="34255"/>
    <n v="49717"/>
    <n v="84123"/>
    <n v="55803"/>
    <n v="28320"/>
    <n v="62211"/>
    <n v="48239"/>
    <n v="13972"/>
    <n v="21050"/>
    <n v="15098"/>
    <n v="5952"/>
    <n v="5456"/>
    <n v="2673"/>
    <n v="2783"/>
    <n v="977"/>
    <n v="694"/>
    <n v="283"/>
    <n v="98991"/>
    <n v="42502"/>
    <n v="56489"/>
  </r>
  <r>
    <n v="26"/>
    <s v="STATE"/>
    <x v="26"/>
    <x v="2"/>
    <n v="40364"/>
    <n v="160595"/>
    <n v="95455"/>
    <n v="65140"/>
    <n v="124088"/>
    <n v="78471"/>
    <n v="45617"/>
    <n v="36507"/>
    <n v="16984"/>
    <n v="19523"/>
    <n v="73038"/>
    <n v="63490"/>
    <n v="9548"/>
    <n v="68088"/>
    <n v="60886"/>
    <n v="7202"/>
    <n v="1657"/>
    <n v="1388"/>
    <n v="269"/>
    <n v="728"/>
    <n v="446"/>
    <n v="282"/>
    <n v="589"/>
    <n v="457"/>
    <n v="132"/>
    <n v="87557"/>
    <n v="31965"/>
    <n v="55592"/>
  </r>
  <r>
    <n v="27"/>
    <s v="STATE"/>
    <x v="27"/>
    <x v="0"/>
    <n v="24421519"/>
    <n v="112374333"/>
    <n v="58243056"/>
    <n v="54131277"/>
    <n v="81554290"/>
    <n v="45257584"/>
    <n v="36296706"/>
    <n v="30820043"/>
    <n v="12985472"/>
    <n v="17834571"/>
    <n v="49427878"/>
    <n v="32616875"/>
    <n v="16811003"/>
    <n v="43762890"/>
    <n v="29989314"/>
    <n v="13773576"/>
    <n v="11478075"/>
    <n v="7181136"/>
    <n v="4296939"/>
    <n v="11068928"/>
    <n v="5846810"/>
    <n v="5222118"/>
    <n v="991310"/>
    <n v="606540"/>
    <n v="384770"/>
    <n v="62946455"/>
    <n v="25626181"/>
    <n v="37320274"/>
  </r>
  <r>
    <n v="27"/>
    <s v="STATE"/>
    <x v="27"/>
    <x v="1"/>
    <n v="13214738"/>
    <n v="61556074"/>
    <n v="31539034"/>
    <n v="30017040"/>
    <n v="41482761"/>
    <n v="23391475"/>
    <n v="18091286"/>
    <n v="20073313"/>
    <n v="8147559"/>
    <n v="11925754"/>
    <n v="30650871"/>
    <n v="17887071"/>
    <n v="12763800"/>
    <n v="26510066"/>
    <n v="16188697"/>
    <n v="10321369"/>
    <n v="11170114"/>
    <n v="6938469"/>
    <n v="4231645"/>
    <n v="10449281"/>
    <n v="5451250"/>
    <n v="4998031"/>
    <n v="444965"/>
    <n v="264175"/>
    <n v="180790"/>
    <n v="30905203"/>
    <n v="13651963"/>
    <n v="17253240"/>
  </r>
  <r>
    <n v="27"/>
    <s v="STATE"/>
    <x v="27"/>
    <x v="2"/>
    <n v="11206781"/>
    <n v="50818259"/>
    <n v="26704022"/>
    <n v="24114237"/>
    <n v="40071529"/>
    <n v="21866109"/>
    <n v="18205420"/>
    <n v="10746730"/>
    <n v="4837913"/>
    <n v="5908817"/>
    <n v="18777007"/>
    <n v="14729804"/>
    <n v="4047203"/>
    <n v="17252824"/>
    <n v="13800617"/>
    <n v="3452207"/>
    <n v="307961"/>
    <n v="242667"/>
    <n v="65294"/>
    <n v="619647"/>
    <n v="395560"/>
    <n v="224087"/>
    <n v="546345"/>
    <n v="342365"/>
    <n v="203980"/>
    <n v="32041252"/>
    <n v="11974218"/>
    <n v="20067034"/>
  </r>
  <r>
    <n v="28"/>
    <s v="STATE"/>
    <x v="28"/>
    <x v="0"/>
    <n v="21022588"/>
    <n v="84580777"/>
    <n v="42442146"/>
    <n v="42138631"/>
    <n v="50556760"/>
    <n v="28251243"/>
    <n v="22305517"/>
    <n v="34024017"/>
    <n v="14190903"/>
    <n v="19833114"/>
    <n v="39422906"/>
    <n v="24185595"/>
    <n v="15237311"/>
    <n v="33037378"/>
    <n v="21460081"/>
    <n v="11577297"/>
    <n v="6087607"/>
    <n v="4183319"/>
    <n v="1904288"/>
    <n v="13201989"/>
    <n v="6787204"/>
    <n v="6414785"/>
    <n v="1164314"/>
    <n v="549534"/>
    <n v="614780"/>
    <n v="45157871"/>
    <n v="18256551"/>
    <n v="26901320"/>
  </r>
  <r>
    <n v="28"/>
    <s v="STATE"/>
    <x v="28"/>
    <x v="1"/>
    <n v="14234387"/>
    <n v="56361702"/>
    <n v="28243241"/>
    <n v="28118461"/>
    <n v="30351065"/>
    <n v="17395600"/>
    <n v="12955465"/>
    <n v="26010637"/>
    <n v="10847641"/>
    <n v="15162996"/>
    <n v="29052307"/>
    <n v="16498189"/>
    <n v="12554118"/>
    <n v="24142968"/>
    <n v="14585917"/>
    <n v="9557051"/>
    <n v="5902131"/>
    <n v="4038316"/>
    <n v="1863815"/>
    <n v="12538929"/>
    <n v="6401648"/>
    <n v="6137281"/>
    <n v="741614"/>
    <n v="312226"/>
    <n v="429388"/>
    <n v="27309395"/>
    <n v="11745052"/>
    <n v="15564343"/>
  </r>
  <r>
    <n v="28"/>
    <s v="STATE"/>
    <x v="28"/>
    <x v="2"/>
    <n v="6788201"/>
    <n v="28219075"/>
    <n v="14198905"/>
    <n v="14020170"/>
    <n v="20205695"/>
    <n v="10855643"/>
    <n v="9350052"/>
    <n v="8013380"/>
    <n v="3343262"/>
    <n v="4670118"/>
    <n v="10370599"/>
    <n v="7687406"/>
    <n v="2683193"/>
    <n v="8894410"/>
    <n v="6874164"/>
    <n v="2020246"/>
    <n v="185476"/>
    <n v="145003"/>
    <n v="40473"/>
    <n v="663060"/>
    <n v="385556"/>
    <n v="277504"/>
    <n v="422700"/>
    <n v="237308"/>
    <n v="185392"/>
    <n v="17848476"/>
    <n v="6511499"/>
    <n v="11336977"/>
  </r>
  <r>
    <n v="29"/>
    <s v="STATE"/>
    <x v="29"/>
    <x v="0"/>
    <n v="13357027"/>
    <n v="61095297"/>
    <n v="30966657"/>
    <n v="30128640"/>
    <n v="40647322"/>
    <n v="22508471"/>
    <n v="18138851"/>
    <n v="20447975"/>
    <n v="8458186"/>
    <n v="11989789"/>
    <n v="27872597"/>
    <n v="18270116"/>
    <n v="9602481"/>
    <n v="23397181"/>
    <n v="16349837"/>
    <n v="7047344"/>
    <n v="6038309"/>
    <n v="4568505"/>
    <n v="1469804"/>
    <n v="5119921"/>
    <n v="2609098"/>
    <n v="2510823"/>
    <n v="695841"/>
    <n v="353513"/>
    <n v="342328"/>
    <n v="33222700"/>
    <n v="12696541"/>
    <n v="20526159"/>
  </r>
  <r>
    <n v="29"/>
    <s v="STATE"/>
    <x v="29"/>
    <x v="1"/>
    <n v="7946657"/>
    <n v="37469335"/>
    <n v="18929354"/>
    <n v="18539981"/>
    <n v="22649176"/>
    <n v="12893437"/>
    <n v="9755739"/>
    <n v="14820159"/>
    <n v="6035917"/>
    <n v="8784242"/>
    <n v="18502230"/>
    <n v="11311426"/>
    <n v="7190804"/>
    <n v="15060905"/>
    <n v="10003021"/>
    <n v="5057884"/>
    <n v="5824702"/>
    <n v="4394613"/>
    <n v="1430089"/>
    <n v="4795763"/>
    <n v="2415657"/>
    <n v="2380106"/>
    <n v="378691"/>
    <n v="178311"/>
    <n v="200380"/>
    <n v="18967105"/>
    <n v="7617928"/>
    <n v="11349177"/>
  </r>
  <r>
    <n v="29"/>
    <s v="STATE"/>
    <x v="29"/>
    <x v="2"/>
    <n v="5410370"/>
    <n v="23625962"/>
    <n v="12037303"/>
    <n v="11588659"/>
    <n v="17998146"/>
    <n v="9615034"/>
    <n v="8383112"/>
    <n v="5627816"/>
    <n v="2422269"/>
    <n v="3205547"/>
    <n v="9370367"/>
    <n v="6958690"/>
    <n v="2411677"/>
    <n v="8336276"/>
    <n v="6346816"/>
    <n v="1989460"/>
    <n v="213607"/>
    <n v="173892"/>
    <n v="39715"/>
    <n v="324158"/>
    <n v="193441"/>
    <n v="130717"/>
    <n v="317150"/>
    <n v="175202"/>
    <n v="141948"/>
    <n v="14255595"/>
    <n v="5078613"/>
    <n v="9176982"/>
  </r>
  <r>
    <n v="30"/>
    <s v="STATE"/>
    <x v="30"/>
    <x v="0"/>
    <n v="343611"/>
    <n v="1458545"/>
    <n v="739140"/>
    <n v="719405"/>
    <n v="1165487"/>
    <n v="615823"/>
    <n v="549664"/>
    <n v="293058"/>
    <n v="123317"/>
    <n v="169741"/>
    <n v="577248"/>
    <n v="419536"/>
    <n v="157712"/>
    <n v="476053"/>
    <n v="356967"/>
    <n v="119086"/>
    <n v="24062"/>
    <n v="14866"/>
    <n v="9196"/>
    <n v="10758"/>
    <n v="6532"/>
    <n v="4226"/>
    <n v="10780"/>
    <n v="7951"/>
    <n v="2829"/>
    <n v="881297"/>
    <n v="319604"/>
    <n v="561693"/>
  </r>
  <r>
    <n v="30"/>
    <s v="STATE"/>
    <x v="30"/>
    <x v="1"/>
    <n v="128208"/>
    <n v="551731"/>
    <n v="275436"/>
    <n v="276295"/>
    <n v="431271"/>
    <n v="227143"/>
    <n v="204128"/>
    <n v="120460"/>
    <n v="48293"/>
    <n v="72167"/>
    <n v="215536"/>
    <n v="152986"/>
    <n v="62550"/>
    <n v="164519"/>
    <n v="122042"/>
    <n v="42477"/>
    <n v="20546"/>
    <n v="12353"/>
    <n v="8193"/>
    <n v="8024"/>
    <n v="4704"/>
    <n v="3320"/>
    <n v="4284"/>
    <n v="3264"/>
    <n v="1020"/>
    <n v="336195"/>
    <n v="122450"/>
    <n v="213745"/>
  </r>
  <r>
    <n v="30"/>
    <s v="STATE"/>
    <x v="30"/>
    <x v="2"/>
    <n v="215403"/>
    <n v="906814"/>
    <n v="463704"/>
    <n v="443110"/>
    <n v="734216"/>
    <n v="388680"/>
    <n v="345536"/>
    <n v="172598"/>
    <n v="75024"/>
    <n v="97574"/>
    <n v="361712"/>
    <n v="266550"/>
    <n v="95162"/>
    <n v="311534"/>
    <n v="234925"/>
    <n v="76609"/>
    <n v="3516"/>
    <n v="2513"/>
    <n v="1003"/>
    <n v="2734"/>
    <n v="1828"/>
    <n v="906"/>
    <n v="6496"/>
    <n v="4687"/>
    <n v="1809"/>
    <n v="545102"/>
    <n v="197154"/>
    <n v="347948"/>
  </r>
  <r>
    <n v="31"/>
    <s v="STATE"/>
    <x v="31"/>
    <x v="0"/>
    <n v="11574"/>
    <n v="64473"/>
    <n v="33123"/>
    <n v="31350"/>
    <n v="52553"/>
    <n v="28023"/>
    <n v="24530"/>
    <n v="11920"/>
    <n v="5100"/>
    <n v="6820"/>
    <n v="18753"/>
    <n v="15318"/>
    <n v="3435"/>
    <n v="10804"/>
    <n v="9137"/>
    <n v="1667"/>
    <n v="0"/>
    <n v="0"/>
    <n v="0"/>
    <n v="0"/>
    <n v="0"/>
    <n v="0"/>
    <n v="97"/>
    <n v="66"/>
    <n v="31"/>
    <n v="45720"/>
    <n v="17805"/>
    <n v="27915"/>
  </r>
  <r>
    <n v="31"/>
    <s v="STATE"/>
    <x v="31"/>
    <x v="1"/>
    <n v="2710"/>
    <n v="14141"/>
    <n v="7243"/>
    <n v="6898"/>
    <n v="11288"/>
    <n v="5949"/>
    <n v="5339"/>
    <n v="2853"/>
    <n v="1294"/>
    <n v="1559"/>
    <n v="4653"/>
    <n v="3787"/>
    <n v="866"/>
    <n v="2225"/>
    <n v="1878"/>
    <n v="347"/>
    <n v="0"/>
    <n v="0"/>
    <n v="0"/>
    <n v="0"/>
    <n v="0"/>
    <n v="0"/>
    <n v="20"/>
    <n v="9"/>
    <n v="11"/>
    <n v="9488"/>
    <n v="3456"/>
    <n v="6032"/>
  </r>
  <r>
    <n v="31"/>
    <s v="STATE"/>
    <x v="31"/>
    <x v="2"/>
    <n v="8864"/>
    <n v="50332"/>
    <n v="25880"/>
    <n v="24452"/>
    <n v="41265"/>
    <n v="22074"/>
    <n v="19191"/>
    <n v="9067"/>
    <n v="3806"/>
    <n v="5261"/>
    <n v="14100"/>
    <n v="11531"/>
    <n v="2569"/>
    <n v="8579"/>
    <n v="7259"/>
    <n v="1320"/>
    <n v="0"/>
    <n v="0"/>
    <n v="0"/>
    <n v="0"/>
    <n v="0"/>
    <n v="0"/>
    <n v="77"/>
    <n v="57"/>
    <n v="20"/>
    <n v="36232"/>
    <n v="14349"/>
    <n v="21883"/>
  </r>
  <r>
    <n v="32"/>
    <s v="STATE"/>
    <x v="32"/>
    <x v="0"/>
    <n v="7853754"/>
    <n v="33406061"/>
    <n v="16027412"/>
    <n v="17378649"/>
    <n v="28135824"/>
    <n v="13704903"/>
    <n v="14430921"/>
    <n v="5270237"/>
    <n v="2322509"/>
    <n v="2947728"/>
    <n v="11619063"/>
    <n v="8451569"/>
    <n v="3167494"/>
    <n v="9329747"/>
    <n v="7179828"/>
    <n v="2149919"/>
    <n v="544932"/>
    <n v="465546"/>
    <n v="79386"/>
    <n v="919136"/>
    <n v="629092"/>
    <n v="290044"/>
    <n v="198281"/>
    <n v="132111"/>
    <n v="66170"/>
    <n v="21786998"/>
    <n v="7575843"/>
    <n v="14211155"/>
  </r>
  <r>
    <n v="32"/>
    <s v="STATE"/>
    <x v="32"/>
    <x v="1"/>
    <n v="4149641"/>
    <n v="17471135"/>
    <n v="8408054"/>
    <n v="9063081"/>
    <n v="14549320"/>
    <n v="7132430"/>
    <n v="7416890"/>
    <n v="2921815"/>
    <n v="1275624"/>
    <n v="1646191"/>
    <n v="6341957"/>
    <n v="4507501"/>
    <n v="1834456"/>
    <n v="4930191"/>
    <n v="3743078"/>
    <n v="1187113"/>
    <n v="481651"/>
    <n v="410532"/>
    <n v="71119"/>
    <n v="760632"/>
    <n v="510300"/>
    <n v="250332"/>
    <n v="104642"/>
    <n v="68889"/>
    <n v="35753"/>
    <n v="11129178"/>
    <n v="3900553"/>
    <n v="7228625"/>
  </r>
  <r>
    <n v="32"/>
    <s v="STATE"/>
    <x v="32"/>
    <x v="2"/>
    <n v="3704113"/>
    <n v="15934926"/>
    <n v="7619358"/>
    <n v="8315568"/>
    <n v="13586504"/>
    <n v="6572473"/>
    <n v="7014031"/>
    <n v="2348422"/>
    <n v="1046885"/>
    <n v="1301537"/>
    <n v="5277106"/>
    <n v="3944068"/>
    <n v="1333038"/>
    <n v="4399556"/>
    <n v="3436750"/>
    <n v="962806"/>
    <n v="63281"/>
    <n v="55014"/>
    <n v="8267"/>
    <n v="158504"/>
    <n v="118792"/>
    <n v="39712"/>
    <n v="93639"/>
    <n v="63222"/>
    <n v="30417"/>
    <n v="10657820"/>
    <n v="3675290"/>
    <n v="6982530"/>
  </r>
  <r>
    <n v="33"/>
    <s v="STATE"/>
    <x v="33"/>
    <x v="0"/>
    <n v="18524982"/>
    <n v="72147030"/>
    <n v="36137975"/>
    <n v="36009055"/>
    <n v="51837507"/>
    <n v="28040491"/>
    <n v="23797016"/>
    <n v="20309523"/>
    <n v="8097484"/>
    <n v="12212039"/>
    <n v="32884681"/>
    <n v="21434978"/>
    <n v="11449703"/>
    <n v="27942181"/>
    <n v="18961194"/>
    <n v="8980987"/>
    <n v="3855375"/>
    <n v="2512165"/>
    <n v="1343210"/>
    <n v="7234101"/>
    <n v="3808523"/>
    <n v="3425578"/>
    <n v="1119458"/>
    <n v="514637"/>
    <n v="604821"/>
    <n v="39262349"/>
    <n v="14702997"/>
    <n v="24559352"/>
  </r>
  <r>
    <n v="33"/>
    <s v="STATE"/>
    <x v="33"/>
    <x v="1"/>
    <n v="9528495"/>
    <n v="37229590"/>
    <n v="18679065"/>
    <n v="18550525"/>
    <n v="24502195"/>
    <n v="13665839"/>
    <n v="10836356"/>
    <n v="12727395"/>
    <n v="5013226"/>
    <n v="7714169"/>
    <n v="18861330"/>
    <n v="11214535"/>
    <n v="7646795"/>
    <n v="15339116"/>
    <n v="9552474"/>
    <n v="5786642"/>
    <n v="3526374"/>
    <n v="2276871"/>
    <n v="1249503"/>
    <n v="6252943"/>
    <n v="3240547"/>
    <n v="3012396"/>
    <n v="555619"/>
    <n v="242723"/>
    <n v="312896"/>
    <n v="18368260"/>
    <n v="7464530"/>
    <n v="10903730"/>
  </r>
  <r>
    <n v="33"/>
    <s v="STATE"/>
    <x v="33"/>
    <x v="2"/>
    <n v="8996487"/>
    <n v="34917440"/>
    <n v="17458910"/>
    <n v="17458530"/>
    <n v="27335312"/>
    <n v="14374652"/>
    <n v="12960660"/>
    <n v="7582128"/>
    <n v="3084258"/>
    <n v="4497870"/>
    <n v="14023351"/>
    <n v="10220443"/>
    <n v="3802908"/>
    <n v="12603065"/>
    <n v="9408720"/>
    <n v="3194345"/>
    <n v="329001"/>
    <n v="235294"/>
    <n v="93707"/>
    <n v="981158"/>
    <n v="567976"/>
    <n v="413182"/>
    <n v="563839"/>
    <n v="271914"/>
    <n v="291925"/>
    <n v="20894089"/>
    <n v="7238467"/>
    <n v="13655622"/>
  </r>
  <r>
    <n v="34"/>
    <s v="STATE"/>
    <x v="34"/>
    <x v="0"/>
    <n v="302450"/>
    <n v="1247953"/>
    <n v="612511"/>
    <n v="635442"/>
    <n v="957309"/>
    <n v="497378"/>
    <n v="459931"/>
    <n v="290644"/>
    <n v="115133"/>
    <n v="175511"/>
    <n v="444968"/>
    <n v="332931"/>
    <n v="112037"/>
    <n v="399689"/>
    <n v="306409"/>
    <n v="93280"/>
    <n v="10763"/>
    <n v="9187"/>
    <n v="1576"/>
    <n v="50607"/>
    <n v="33410"/>
    <n v="17197"/>
    <n v="6373"/>
    <n v="3520"/>
    <n v="2853"/>
    <n v="802985"/>
    <n v="279580"/>
    <n v="523405"/>
  </r>
  <r>
    <n v="34"/>
    <s v="STATE"/>
    <x v="34"/>
    <x v="1"/>
    <n v="95018"/>
    <n v="395200"/>
    <n v="194907"/>
    <n v="200293"/>
    <n v="280882"/>
    <n v="150490"/>
    <n v="130392"/>
    <n v="114318"/>
    <n v="44417"/>
    <n v="69901"/>
    <n v="147876"/>
    <n v="105705"/>
    <n v="42171"/>
    <n v="122188"/>
    <n v="91068"/>
    <n v="31120"/>
    <n v="8014"/>
    <n v="6760"/>
    <n v="1254"/>
    <n v="42434"/>
    <n v="27078"/>
    <n v="15356"/>
    <n v="2030"/>
    <n v="1133"/>
    <n v="897"/>
    <n v="247324"/>
    <n v="89202"/>
    <n v="158122"/>
  </r>
  <r>
    <n v="34"/>
    <s v="STATE"/>
    <x v="34"/>
    <x v="2"/>
    <n v="207432"/>
    <n v="852753"/>
    <n v="417604"/>
    <n v="435149"/>
    <n v="676427"/>
    <n v="346888"/>
    <n v="329539"/>
    <n v="176326"/>
    <n v="70716"/>
    <n v="105610"/>
    <n v="297092"/>
    <n v="227226"/>
    <n v="69866"/>
    <n v="277501"/>
    <n v="215341"/>
    <n v="62160"/>
    <n v="2749"/>
    <n v="2427"/>
    <n v="322"/>
    <n v="8173"/>
    <n v="6332"/>
    <n v="1841"/>
    <n v="4343"/>
    <n v="2387"/>
    <n v="1956"/>
    <n v="555661"/>
    <n v="190378"/>
    <n v="365283"/>
  </r>
  <r>
    <n v="35"/>
    <s v="STATE"/>
    <x v="35"/>
    <x v="0"/>
    <n v="94551"/>
    <n v="380581"/>
    <n v="202871"/>
    <n v="177710"/>
    <n v="294281"/>
    <n v="164377"/>
    <n v="129904"/>
    <n v="86300"/>
    <n v="38494"/>
    <n v="47806"/>
    <n v="152535"/>
    <n v="120889"/>
    <n v="31646"/>
    <n v="125910"/>
    <n v="103619"/>
    <n v="22291"/>
    <n v="12997"/>
    <n v="10816"/>
    <n v="2181"/>
    <n v="2680"/>
    <n v="2340"/>
    <n v="340"/>
    <n v="1390"/>
    <n v="969"/>
    <n v="421"/>
    <n v="228046"/>
    <n v="81982"/>
    <n v="146064"/>
  </r>
  <r>
    <n v="35"/>
    <s v="STATE"/>
    <x v="35"/>
    <x v="1"/>
    <n v="58530"/>
    <n v="237093"/>
    <n v="126287"/>
    <n v="110806"/>
    <n v="178025"/>
    <n v="99960"/>
    <n v="78065"/>
    <n v="59068"/>
    <n v="26327"/>
    <n v="32741"/>
    <n v="94469"/>
    <n v="74670"/>
    <n v="19799"/>
    <n v="72366"/>
    <n v="60411"/>
    <n v="11955"/>
    <n v="12706"/>
    <n v="10564"/>
    <n v="2142"/>
    <n v="2562"/>
    <n v="2241"/>
    <n v="321"/>
    <n v="1017"/>
    <n v="717"/>
    <n v="300"/>
    <n v="142624"/>
    <n v="51617"/>
    <n v="91007"/>
  </r>
  <r>
    <n v="35"/>
    <s v="STATE"/>
    <x v="35"/>
    <x v="2"/>
    <n v="36021"/>
    <n v="143488"/>
    <n v="76584"/>
    <n v="66904"/>
    <n v="116256"/>
    <n v="64417"/>
    <n v="51839"/>
    <n v="27232"/>
    <n v="12167"/>
    <n v="15065"/>
    <n v="58066"/>
    <n v="46219"/>
    <n v="11847"/>
    <n v="53544"/>
    <n v="43208"/>
    <n v="10336"/>
    <n v="291"/>
    <n v="252"/>
    <n v="39"/>
    <n v="118"/>
    <n v="99"/>
    <n v="19"/>
    <n v="373"/>
    <n v="252"/>
    <n v="121"/>
    <n v="85422"/>
    <n v="30365"/>
    <n v="550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EB137-FA4F-4D99-8724-9FA3A5BDBF37}" name="PivotTable1"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4:E6" firstHeaderRow="1" firstDataRow="2" firstDataCol="1" rowPageCount="1" colPageCount="1"/>
  <pivotFields count="32">
    <pivotField showAll="0"/>
    <pivotField showAll="0"/>
    <pivotField axis="axisPage"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Col"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4">
    <i>
      <x/>
    </i>
    <i>
      <x v="1"/>
    </i>
    <i>
      <x v="2"/>
    </i>
    <i t="grand">
      <x/>
    </i>
  </colItems>
  <pageFields count="1">
    <pageField fld="2" hier="-1"/>
  </pageFields>
  <dataFields count="1">
    <dataField name="Sum of No of Households" fld="4" baseField="0" baseItem="0"/>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A38FD4-F14F-453A-AD28-18C3E2149BC8}" name="PivotTable14"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60:C61"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Household Industries Population " fld="26" baseField="0" baseItem="0"/>
    <dataField name="Sum of  Household Industries Population Male" fld="27" baseField="0" baseItem="0"/>
    <dataField name="Sum of  Household Industries Population Female" fld="28" baseField="0" baseItem="0"/>
  </dataFields>
  <chartFormats count="4">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8F9F26-8FCC-4842-88F8-84FA6761F662}" name="PivotTable11"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6:F37"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2">
    <pageField fld="2" hier="-1"/>
    <pageField fld="3" hier="-1"/>
  </pageFields>
  <dataFields count="6">
    <dataField name="Sum of Working Population " fld="17" baseField="0" baseItem="0"/>
    <dataField name="Sum of Non Working Population" fld="29" baseField="0" baseItem="0"/>
    <dataField name="Sum of  Working Population Male" fld="18" baseField="0" baseItem="0"/>
    <dataField name="Sum of Non Working Population Male" fld="30" baseField="0" baseItem="0"/>
    <dataField name="Sum of Working Population Female" fld="19" baseField="0" baseItem="0"/>
    <dataField name="Sum of Non Working Population Female" fld="31" baseField="0" baseItem="0"/>
  </dataFields>
  <chartFormats count="2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8" format="5" series="1">
      <pivotArea type="data" outline="0" fieldPosition="0">
        <references count="1">
          <reference field="4294967294" count="1" selected="0">
            <x v="5"/>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 chart="13" format="9" series="1">
      <pivotArea type="data" outline="0" fieldPosition="0">
        <references count="1">
          <reference field="4294967294" count="1" selected="0">
            <x v="3"/>
          </reference>
        </references>
      </pivotArea>
    </chartFormat>
    <chartFormat chart="13" format="10" series="1">
      <pivotArea type="data" outline="0" fieldPosition="0">
        <references count="1">
          <reference field="4294967294" count="1" selected="0">
            <x v="4"/>
          </reference>
        </references>
      </pivotArea>
    </chartFormat>
    <chartFormat chart="13" format="11" series="1">
      <pivotArea type="data" outline="0" fieldPosition="0">
        <references count="1">
          <reference field="4294967294" count="1" selected="0">
            <x v="5"/>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4" format="15" series="1">
      <pivotArea type="data" outline="0" fieldPosition="0">
        <references count="1">
          <reference field="4294967294" count="1" selected="0">
            <x v="3"/>
          </reference>
        </references>
      </pivotArea>
    </chartFormat>
    <chartFormat chart="14" format="16" series="1">
      <pivotArea type="data" outline="0" fieldPosition="0">
        <references count="1">
          <reference field="4294967294" count="1" selected="0">
            <x v="4"/>
          </reference>
        </references>
      </pivotArea>
    </chartFormat>
    <chartFormat chart="14"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B47880-F0EF-41B9-8CC6-06769C3DAD09}" name="PivotTable13"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53:C54"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Agricultural Labourers Population " fld="23" baseField="0" baseItem="0"/>
    <dataField name="Sum of Agricultural Labourers Population Male" fld="24" baseField="0" baseItem="0"/>
    <dataField name="Sum of  Agricultural Labourers Population Female" fld="25"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14D4B9-3969-4436-8251-575BA8834BA9}" name="PivotTable12"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5:C46"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Cultivator Population " fld="20" baseField="0" baseItem="0"/>
    <dataField name="Sum of  Cultivator Population Male" fld="21" baseField="0" baseItem="0"/>
    <dataField name="Sum of Cultivator Population Female" fld="22"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0F94DF-BE30-47B4-89F9-41FBBF28013D}" name="PivotTable7"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7">
  <location ref="A11:C12"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Total Population " fld="5" baseField="0" baseItem="0"/>
    <dataField name="Sum of Total Population Male" fld="6" baseField="0" baseItem="0"/>
    <dataField name="Sum of Total Population Female" fld="7" baseField="0" baseItem="0"/>
  </dataFields>
  <chartFormats count="3">
    <chartFormat chart="45" format="6"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1"/>
          </reference>
        </references>
      </pivotArea>
    </chartFormat>
    <chartFormat chart="4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9105539-040F-4CDD-903A-880FEA6CFE40}" name="PivotTable9"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20:F21"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pageFields count="2">
    <pageField fld="2" hier="-1"/>
    <pageField fld="3" hier="-1"/>
  </pageFields>
  <dataFields count="6">
    <dataField name="Sum of Literates Population " fld="8" baseField="0" baseItem="0"/>
    <dataField name="Sum of Illiterate Population" fld="11" baseField="0" baseItem="0"/>
    <dataField name="Sum of Literates Population Male" fld="9" baseField="0" baseItem="0"/>
    <dataField name="Sum of Illiterate Male" fld="12" baseField="0" baseItem="0"/>
    <dataField name="Sum of Literates Population Female" fld="10" baseField="0" baseItem="0"/>
    <dataField name="Sum of Illiterate Female" fld="13" baseField="0" baseItem="0"/>
  </dataFields>
  <chartFormats count="12">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 chart="12" format="15" series="1">
      <pivotArea type="data" outline="0" fieldPosition="0">
        <references count="1">
          <reference field="4294967294" count="1" selected="0">
            <x v="3"/>
          </reference>
        </references>
      </pivotArea>
    </chartFormat>
    <chartFormat chart="12" format="16" series="1">
      <pivotArea type="data" outline="0" fieldPosition="0">
        <references count="1">
          <reference field="4294967294" count="1" selected="0">
            <x v="4"/>
          </reference>
        </references>
      </pivotArea>
    </chartFormat>
    <chartFormat chart="1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CB4C65-286C-435A-8791-85E9908AF7B3}" name="PivotTable10"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8:C29"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Total Worker Population " fld="14" baseField="0" baseItem="0"/>
    <dataField name="Sum of Total Worker Population Male" fld="15" baseField="0" baseItem="0"/>
    <dataField name="Sum of Total Worker Population Female" fld="16"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7341D-DA25-42D7-8456-7831878CC8CE}" name="PivotTable2"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4:C5" firstHeaderRow="0" firstDataRow="1" firstDataCol="0" rowPageCount="2" colPageCount="1"/>
  <pivotFields count="32">
    <pivotField showAll="0"/>
    <pivotField showAll="0"/>
    <pivotField axis="axisPage"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item="1" hier="-1"/>
  </pageFields>
  <dataFields count="3">
    <dataField name="Sum of Total Population " fld="5" baseField="0" baseItem="0"/>
    <dataField name="Sum of Total Population Male" fld="6" baseField="0" baseItem="0"/>
    <dataField name="Sum of Total Population Female" fld="7"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FAD39-2B24-4D2C-8BB4-D874F6168A50}" name="PivotTable3"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4:C5"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item="1" hier="-1"/>
  </pageFields>
  <dataFields count="3">
    <dataField name="Sum of Total Worker Population " fld="14" baseField="0" baseItem="0"/>
    <dataField name="Sum of Total Worker Population Male" fld="15" baseField="0" baseItem="0"/>
    <dataField name="Sum of Total Worker Population Female" fld="16" baseField="0" baseItem="0"/>
  </dataField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DC06B-E77E-46C0-B7E8-00BFAB4653BE}" name="PivotTable4"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4:C5"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Cultivator Population " fld="20" baseField="0" baseItem="0"/>
    <dataField name="Sum of  Cultivator Population Male" fld="21" baseField="0" baseItem="0"/>
    <dataField name="Sum of Cultivator Population Female" fld="22"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319551-A39E-4244-8D36-C2B8A1C63D94}" name="PivotTable5"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A4:C5" firstHeaderRow="0" firstDataRow="1" firstDataCol="0" rowPageCount="2" colPageCount="1"/>
  <pivotFields count="32">
    <pivotField showAll="0"/>
    <pivotField showAll="0"/>
    <pivotField axis="axisPage"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Agricultural Labourers Population " fld="23" baseField="0" baseItem="0"/>
    <dataField name="Sum of Agricultural Labourers Population Male" fld="24" baseField="0" baseItem="0"/>
    <dataField name="Sum of  Agricultural Labourers Population Female" fld="25" baseField="0" baseItem="0"/>
  </dataFields>
  <chartFormats count="3">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4E9F63-5B1D-4D6E-9B54-2DD67E6F301D}" name="PivotTable6"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1">
  <location ref="A4:C5"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pageFields count="2">
    <pageField fld="2" hier="-1"/>
    <pageField fld="3" hier="-1"/>
  </pageFields>
  <dataFields count="3">
    <dataField name="Sum of Household Industries Population " fld="26" baseField="0" baseItem="0"/>
    <dataField name="Sum of  Household Industries Population Male" fld="27" baseField="0" baseItem="0"/>
    <dataField name="Sum of  Household Industries Population Female" fld="28" baseField="0" baseItem="0"/>
  </dataFields>
  <chartFormats count="3">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B74C40-8821-4C1C-889C-CEFA1FC503C8}" name="PivotTable7"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1">
  <location ref="A4:F5"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multipleItemSelectionAllowed="1" showAll="0">
      <items count="4">
        <item x="1"/>
        <item x="0"/>
        <item x="2"/>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pageFields count="2">
    <pageField fld="2" hier="-1"/>
    <pageField fld="3" hier="-1"/>
  </pageFields>
  <dataFields count="6">
    <dataField name="Sum of Literates Population " fld="8" baseField="0" baseItem="0"/>
    <dataField name="Sum of Illiterate Population" fld="11" baseField="0" baseItem="0"/>
    <dataField name="Sum of Literates Population Male" fld="9" baseField="0" baseItem="0"/>
    <dataField name="Sum of Illiterate Male" fld="12" baseField="0" baseItem="0"/>
    <dataField name="Sum of Literates Population Female" fld="10" baseField="0" baseItem="0"/>
    <dataField name="Sum of Illiterate Female" fld="13"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B9700E-B2D9-4550-875D-E81A61004585}" name="PivotTable8"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4:F5" firstHeaderRow="0" firstDataRow="1" firstDataCol="0" rowPageCount="2"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Page" multipleItemSelectionAllowe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2">
    <pageField fld="2" hier="-1"/>
    <pageField fld="3" hier="-1"/>
  </pageFields>
  <dataFields count="6">
    <dataField name="Sum of Working Population " fld="17" baseField="0" baseItem="0"/>
    <dataField name="Sum of Non Working Population" fld="29" baseField="0" baseItem="0"/>
    <dataField name="Sum of  Working Population Male" fld="18" baseField="0" baseItem="0"/>
    <dataField name="Sum of Non Working Population Male" fld="30" baseField="0" baseItem="0"/>
    <dataField name="Sum of Working Population Female" fld="19" baseField="0" baseItem="0"/>
    <dataField name="Sum of Non Working Population Female" fld="31"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4"/>
          </reference>
        </references>
      </pivotArea>
    </chartFormat>
    <chartFormat chart="9"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BC2E2A-40AD-4F82-BDC4-93F66722F95B}" name="PivotTable6"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E5" firstHeaderRow="1" firstDataRow="2" firstDataCol="1" rowPageCount="1" colPageCount="1"/>
  <pivotFields count="32">
    <pivotField showAll="0"/>
    <pivotField showAll="0"/>
    <pivotField axis="axisPage" multipleItemSelectionAllowed="1" showAll="0">
      <items count="37">
        <item x="35"/>
        <item x="28"/>
        <item x="12"/>
        <item x="18"/>
        <item x="10"/>
        <item x="4"/>
        <item x="22"/>
        <item x="26"/>
        <item x="25"/>
        <item x="30"/>
        <item x="24"/>
        <item x="6"/>
        <item x="2"/>
        <item x="0"/>
        <item x="1"/>
        <item x="20"/>
        <item x="29"/>
        <item x="32"/>
        <item x="31"/>
        <item x="23"/>
        <item x="27"/>
        <item x="14"/>
        <item x="17"/>
        <item x="15"/>
        <item x="13"/>
        <item x="7"/>
        <item x="21"/>
        <item x="34"/>
        <item x="3"/>
        <item x="8"/>
        <item x="11"/>
        <item x="33"/>
        <item x="16"/>
        <item x="9"/>
        <item x="5"/>
        <item x="19"/>
        <item t="default"/>
      </items>
    </pivotField>
    <pivotField axis="axisCol"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4">
    <i>
      <x/>
    </i>
    <i>
      <x v="1"/>
    </i>
    <i>
      <x v="2"/>
    </i>
    <i t="grand">
      <x/>
    </i>
  </colItems>
  <pageFields count="1">
    <pageField fld="2" hier="-1"/>
  </pageFields>
  <dataFields count="1">
    <dataField name="Sum of No of Households" fld="4" baseField="0" baseItem="0"/>
  </dataFields>
  <chartFormats count="3">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3C7D9173-EA69-4AFF-982F-1621B7890711}" sourceName="State Name">
  <pivotTables>
    <pivotTable tabId="9" name="PivotTable10"/>
    <pivotTable tabId="9" name="PivotTable11"/>
    <pivotTable tabId="9" name="PivotTable12"/>
    <pivotTable tabId="9" name="PivotTable13"/>
    <pivotTable tabId="9" name="PivotTable14"/>
    <pivotTable tabId="9" name="PivotTable6"/>
    <pivotTable tabId="9" name="PivotTable7"/>
    <pivotTable tabId="9" name="PivotTable9"/>
  </pivotTables>
  <data>
    <tabular pivotCacheId="1929196254">
      <items count="36">
        <i x="35" s="1"/>
        <i x="28" s="1"/>
        <i x="12" s="1"/>
        <i x="18" s="1"/>
        <i x="10" s="1"/>
        <i x="4" s="1"/>
        <i x="22" s="1"/>
        <i x="26" s="1"/>
        <i x="25" s="1"/>
        <i x="30" s="1"/>
        <i x="24" s="1"/>
        <i x="6" s="1"/>
        <i x="2" s="1"/>
        <i x="0" s="1"/>
        <i x="1" s="1"/>
        <i x="20" s="1"/>
        <i x="29" s="1"/>
        <i x="32" s="1"/>
        <i x="31" s="1"/>
        <i x="23" s="1"/>
        <i x="27" s="1"/>
        <i x="14" s="1"/>
        <i x="17" s="1"/>
        <i x="15" s="1"/>
        <i x="13" s="1"/>
        <i x="7" s="1"/>
        <i x="21" s="1"/>
        <i x="34" s="1"/>
        <i x="3" s="1"/>
        <i x="8" s="1"/>
        <i x="11" s="1"/>
        <i x="33" s="1"/>
        <i x="16" s="1"/>
        <i x="9" s="1"/>
        <i x="5"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05AC314-2666-485F-9611-A8B532E2B672}" sourceName="Area">
  <pivotTables>
    <pivotTable tabId="9" name="PivotTable10"/>
    <pivotTable tabId="9" name="PivotTable11"/>
    <pivotTable tabId="9" name="PivotTable12"/>
    <pivotTable tabId="9" name="PivotTable13"/>
    <pivotTable tabId="9" name="PivotTable14"/>
    <pivotTable tabId="9" name="PivotTable7"/>
    <pivotTable tabId="9" name="PivotTable9"/>
    <pivotTable tabId="9" name="PivotTable6"/>
  </pivotTables>
  <data>
    <tabular pivotCacheId="192919625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Name" xr10:uid="{6FFEC7DA-A734-493B-9AA2-6F575E51950C}" cache="Slicer_State_Name" caption="State Name" startItem="5" rowHeight="234950"/>
  <slicer name="Area" xr10:uid="{824AD20E-F846-40CA-8BE8-2B32DCF818AD}" cache="Slicer_Area" caption="Are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B787-32D8-4522-B34D-7B628456688C}">
  <dimension ref="A1:X34"/>
  <sheetViews>
    <sheetView topLeftCell="A7" workbookViewId="0">
      <selection sqref="A1:X33"/>
    </sheetView>
  </sheetViews>
  <sheetFormatPr defaultRowHeight="14.4" x14ac:dyDescent="0.3"/>
  <sheetData>
    <row r="1" spans="1:24" x14ac:dyDescent="0.3">
      <c r="A1" s="11"/>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A7" s="12"/>
      <c r="B7" s="12"/>
      <c r="C7" s="12"/>
      <c r="D7" s="12"/>
      <c r="E7" s="12"/>
      <c r="F7" s="12"/>
      <c r="G7" s="12"/>
      <c r="H7" s="12"/>
      <c r="I7" s="12"/>
      <c r="J7" s="12"/>
      <c r="K7" s="12"/>
      <c r="L7" s="12"/>
      <c r="M7" s="12"/>
      <c r="N7" s="12"/>
      <c r="O7" s="12"/>
      <c r="P7" s="12"/>
      <c r="Q7" s="12"/>
      <c r="R7" s="12"/>
      <c r="S7" s="12"/>
      <c r="T7" s="12"/>
      <c r="U7" s="12"/>
      <c r="V7" s="12"/>
      <c r="W7" s="12"/>
      <c r="X7" s="12"/>
    </row>
    <row r="8" spans="1:24" x14ac:dyDescent="0.3">
      <c r="A8" s="12"/>
      <c r="B8" s="12"/>
      <c r="C8" s="12"/>
      <c r="D8" s="12"/>
      <c r="E8" s="12"/>
      <c r="F8" s="12"/>
      <c r="G8" s="12"/>
      <c r="H8" s="12"/>
      <c r="I8" s="12"/>
      <c r="J8" s="12"/>
      <c r="K8" s="12"/>
      <c r="L8" s="12"/>
      <c r="M8" s="12"/>
      <c r="N8" s="12"/>
      <c r="O8" s="12"/>
      <c r="P8" s="12"/>
      <c r="Q8" s="12"/>
      <c r="R8" s="12"/>
      <c r="S8" s="12"/>
      <c r="T8" s="12"/>
      <c r="U8" s="12"/>
      <c r="V8" s="12"/>
      <c r="W8" s="12"/>
      <c r="X8" s="12"/>
    </row>
    <row r="9" spans="1:24" x14ac:dyDescent="0.3">
      <c r="A9" s="12"/>
      <c r="B9" s="12"/>
      <c r="C9" s="12"/>
      <c r="D9" s="12"/>
      <c r="E9" s="12"/>
      <c r="F9" s="12"/>
      <c r="G9" s="12"/>
      <c r="H9" s="12"/>
      <c r="I9" s="12"/>
      <c r="J9" s="12"/>
      <c r="K9" s="12"/>
      <c r="L9" s="12"/>
      <c r="M9" s="12"/>
      <c r="N9" s="12"/>
      <c r="O9" s="12"/>
      <c r="P9" s="12"/>
      <c r="Q9" s="12"/>
      <c r="R9" s="12"/>
      <c r="S9" s="12"/>
      <c r="T9" s="12"/>
      <c r="U9" s="12"/>
      <c r="V9" s="12"/>
      <c r="W9" s="12"/>
      <c r="X9" s="12"/>
    </row>
    <row r="10" spans="1:2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4"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4"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row>
  </sheetData>
  <mergeCells count="2">
    <mergeCell ref="A1:X33"/>
    <mergeCell ref="A34:X3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F687-62A0-4FF1-8649-087540582102}">
  <dimension ref="A1:C5"/>
  <sheetViews>
    <sheetView workbookViewId="0">
      <selection activeCell="B1" sqref="B1"/>
    </sheetView>
  </sheetViews>
  <sheetFormatPr defaultRowHeight="14.4" x14ac:dyDescent="0.3"/>
  <cols>
    <col min="1" max="1" width="35.88671875" bestFit="1" customWidth="1"/>
    <col min="2" max="2" width="40.6640625" bestFit="1" customWidth="1"/>
    <col min="3" max="4" width="42.5546875" bestFit="1" customWidth="1"/>
  </cols>
  <sheetData>
    <row r="1" spans="1:3" x14ac:dyDescent="0.3">
      <c r="A1" s="4" t="s">
        <v>64</v>
      </c>
      <c r="B1" t="s">
        <v>121</v>
      </c>
    </row>
    <row r="2" spans="1:3" x14ac:dyDescent="0.3">
      <c r="A2" s="4" t="s">
        <v>63</v>
      </c>
      <c r="B2" t="s">
        <v>121</v>
      </c>
    </row>
    <row r="4" spans="1:3" x14ac:dyDescent="0.3">
      <c r="A4" t="s">
        <v>116</v>
      </c>
      <c r="B4" t="s">
        <v>117</v>
      </c>
      <c r="C4" t="s">
        <v>118</v>
      </c>
    </row>
    <row r="5" spans="1:3" x14ac:dyDescent="0.3">
      <c r="A5" s="5">
        <v>49325856</v>
      </c>
      <c r="B5" s="5">
        <v>30160484</v>
      </c>
      <c r="C5" s="5">
        <v>19165372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82CB-0768-47D0-B68F-74C004EAB994}">
  <dimension ref="A1:G13"/>
  <sheetViews>
    <sheetView workbookViewId="0">
      <selection activeCell="B2" sqref="B2"/>
    </sheetView>
  </sheetViews>
  <sheetFormatPr defaultRowHeight="14.4" x14ac:dyDescent="0.3"/>
  <cols>
    <col min="1" max="1" width="25" bestFit="1" customWidth="1"/>
    <col min="2" max="2" width="24.33203125" bestFit="1" customWidth="1"/>
    <col min="3" max="3" width="29.33203125" bestFit="1" customWidth="1"/>
    <col min="4" max="4" width="19.21875" bestFit="1" customWidth="1"/>
    <col min="5" max="5" width="31.21875" bestFit="1" customWidth="1"/>
    <col min="6" max="7" width="21" bestFit="1" customWidth="1"/>
  </cols>
  <sheetData>
    <row r="1" spans="1:7" x14ac:dyDescent="0.3">
      <c r="A1" s="4" t="s">
        <v>64</v>
      </c>
      <c r="B1" t="s">
        <v>121</v>
      </c>
    </row>
    <row r="2" spans="1:7" x14ac:dyDescent="0.3">
      <c r="A2" s="4" t="s">
        <v>63</v>
      </c>
      <c r="B2" t="s">
        <v>121</v>
      </c>
    </row>
    <row r="4" spans="1:7" x14ac:dyDescent="0.3">
      <c r="A4" t="s">
        <v>88</v>
      </c>
      <c r="B4" t="s">
        <v>91</v>
      </c>
      <c r="C4" t="s">
        <v>89</v>
      </c>
      <c r="D4" t="s">
        <v>92</v>
      </c>
      <c r="E4" t="s">
        <v>90</v>
      </c>
      <c r="F4" t="s">
        <v>93</v>
      </c>
    </row>
    <row r="5" spans="1:7" x14ac:dyDescent="0.3">
      <c r="A5" s="5">
        <v>3053994068</v>
      </c>
      <c r="B5" s="5">
        <v>1788284224</v>
      </c>
      <c r="C5" s="5">
        <v>1738735116</v>
      </c>
      <c r="D5" s="5">
        <v>753752256</v>
      </c>
      <c r="E5" s="5">
        <v>1315258952</v>
      </c>
      <c r="F5" s="5">
        <v>1034531968</v>
      </c>
    </row>
    <row r="9" spans="1:7" x14ac:dyDescent="0.3">
      <c r="F9" s="13" t="s">
        <v>94</v>
      </c>
      <c r="G9" s="13"/>
    </row>
    <row r="10" spans="1:7" x14ac:dyDescent="0.3">
      <c r="F10" t="s">
        <v>98</v>
      </c>
      <c r="G10" t="s">
        <v>122</v>
      </c>
    </row>
    <row r="11" spans="1:7" x14ac:dyDescent="0.3">
      <c r="E11" t="s">
        <v>15</v>
      </c>
      <c r="F11" s="6">
        <f>GETPIVOTDATA("Sum of Literates Population ",$A$4)/GETPIVOTDATA("Sum of Total Population ",'OB 2'!$A$4)</f>
        <v>1.2613872577482996</v>
      </c>
      <c r="G11" s="6">
        <f>GETPIVOTDATA("Sum of Illiterate Population",$A$4)/GETPIVOTDATA("Sum of Total Population ",'OB 2'!$A$4)</f>
        <v>0.73861274225170037</v>
      </c>
    </row>
    <row r="12" spans="1:7" x14ac:dyDescent="0.3">
      <c r="E12" t="s">
        <v>123</v>
      </c>
      <c r="F12" s="6">
        <f>GETPIVOTDATA("Sum of Literates Population Male",$A$4)/GETPIVOTDATA("Sum of Total Population Male",'OB 2'!$A$4)</f>
        <v>1.3951806821832116</v>
      </c>
      <c r="G12" s="6">
        <f>GETPIVOTDATA("Sum of Illiterate Male",'OB 7'!$A$4)/GETPIVOTDATA("Sum of Total Population Male",'OB 2'!$A$4)</f>
        <v>0.60481931781678855</v>
      </c>
    </row>
    <row r="13" spans="1:7" x14ac:dyDescent="0.3">
      <c r="E13" t="s">
        <v>124</v>
      </c>
      <c r="F13" s="6">
        <f>GETPIVOTDATA("Sum of Literates Population Female",$A$4)/GETPIVOTDATA("Sum of Total Population Female",'OB 2'!$A$4)</f>
        <v>1.1194689202390824</v>
      </c>
      <c r="G13" s="6">
        <f>GETPIVOTDATA("Sum of Illiterate Female",$A$4)/GETPIVOTDATA("Sum of Total Population Female",'OB 2'!$A$4)</f>
        <v>0.8805310797609176</v>
      </c>
    </row>
  </sheetData>
  <mergeCells count="1">
    <mergeCell ref="F9:G9"/>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23A1-7139-4BB9-B88A-A3424E980A78}">
  <dimension ref="A1:G14"/>
  <sheetViews>
    <sheetView workbookViewId="0">
      <selection activeCell="B1" sqref="B1"/>
    </sheetView>
  </sheetViews>
  <sheetFormatPr defaultRowHeight="14.4" x14ac:dyDescent="0.3"/>
  <cols>
    <col min="1" max="1" width="25" bestFit="1" customWidth="1"/>
    <col min="2" max="2" width="28.6640625" bestFit="1" customWidth="1"/>
    <col min="3" max="3" width="29.88671875" bestFit="1" customWidth="1"/>
    <col min="4" max="4" width="33.44140625" bestFit="1" customWidth="1"/>
    <col min="5" max="5" width="31.21875" bestFit="1" customWidth="1"/>
    <col min="6" max="6" width="35.33203125" bestFit="1" customWidth="1"/>
    <col min="7" max="7" width="23.109375" customWidth="1"/>
  </cols>
  <sheetData>
    <row r="1" spans="1:7" x14ac:dyDescent="0.3">
      <c r="A1" s="4" t="s">
        <v>64</v>
      </c>
      <c r="B1" t="s">
        <v>121</v>
      </c>
    </row>
    <row r="2" spans="1:7" x14ac:dyDescent="0.3">
      <c r="A2" s="4" t="s">
        <v>63</v>
      </c>
      <c r="B2" t="s">
        <v>121</v>
      </c>
    </row>
    <row r="4" spans="1:7" x14ac:dyDescent="0.3">
      <c r="A4" t="s">
        <v>104</v>
      </c>
      <c r="B4" t="s">
        <v>105</v>
      </c>
      <c r="C4" t="s">
        <v>106</v>
      </c>
      <c r="D4" t="s">
        <v>107</v>
      </c>
      <c r="E4" t="s">
        <v>108</v>
      </c>
      <c r="F4" t="s">
        <v>109</v>
      </c>
    </row>
    <row r="5" spans="1:7" x14ac:dyDescent="0.3">
      <c r="A5" s="5">
        <v>1449785680</v>
      </c>
      <c r="B5" s="5">
        <v>2915305048</v>
      </c>
      <c r="C5" s="5">
        <v>1092597436</v>
      </c>
      <c r="D5" s="5">
        <v>1165023652</v>
      </c>
      <c r="E5" s="5">
        <v>357188244</v>
      </c>
      <c r="F5" s="5">
        <v>1750281396</v>
      </c>
    </row>
    <row r="10" spans="1:7" x14ac:dyDescent="0.3">
      <c r="F10" s="13" t="s">
        <v>97</v>
      </c>
      <c r="G10" s="13"/>
    </row>
    <row r="11" spans="1:7" x14ac:dyDescent="0.3">
      <c r="F11" t="s">
        <v>119</v>
      </c>
      <c r="G11" t="s">
        <v>125</v>
      </c>
    </row>
    <row r="12" spans="1:7" x14ac:dyDescent="0.3">
      <c r="E12" t="s">
        <v>15</v>
      </c>
      <c r="F12" s="6">
        <f>GETPIVOTDATA("Sum of Working Population ",$A$4)/GETPIVOTDATA("Sum of Total Population ",'OB 2'!$A$4)</f>
        <v>0.5988031222390553</v>
      </c>
      <c r="G12" s="6">
        <f>GETPIVOTDATA("Sum of Non Working Population",$A$4)/GETPIVOTDATA("Sum of Total Population ",'OB 2'!$A$4)</f>
        <v>1.2041047094779409</v>
      </c>
    </row>
    <row r="13" spans="1:7" x14ac:dyDescent="0.3">
      <c r="E13" t="s">
        <v>123</v>
      </c>
      <c r="F13" s="6">
        <f>GETPIVOTDATA("Sum of  Working Population Male",$A$4)/GETPIVOTDATA("Sum of Total Population Male",'OB 2'!$A$4)</f>
        <v>0.87671251479463863</v>
      </c>
      <c r="G13" s="6">
        <f>GETPIVOTDATA("Sum of Non Working Population Male",$A$4)/GETPIVOTDATA("Sum of Total Population Male",'OB 2'!$A$4)</f>
        <v>0.93482812798780346</v>
      </c>
    </row>
    <row r="14" spans="1:7" x14ac:dyDescent="0.3">
      <c r="E14" t="s">
        <v>124</v>
      </c>
      <c r="F14" s="6">
        <f>GETPIVOTDATA("Sum of Working Population Female",$A$4)/GETPIVOTDATA("Sum of Total Population Female",'OB 2'!$A$4)</f>
        <v>0.30401704335464874</v>
      </c>
      <c r="G14" s="6">
        <f>GETPIVOTDATA("Sum of Non Working Population Female",$A$4)/GETPIVOTDATA("Sum of Total Population Female",'OB 2'!$A$4)</f>
        <v>1.4897337300120301</v>
      </c>
    </row>
  </sheetData>
  <mergeCells count="1">
    <mergeCell ref="F10:G10"/>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9"/>
  <sheetViews>
    <sheetView workbookViewId="0">
      <selection activeCell="Z2" sqref="Z2"/>
    </sheetView>
  </sheetViews>
  <sheetFormatPr defaultColWidth="14.44140625" defaultRowHeight="15" customHeight="1" x14ac:dyDescent="0.3"/>
  <cols>
    <col min="1" max="1" width="10.5546875" customWidth="1"/>
    <col min="2" max="2" width="6.109375" customWidth="1"/>
    <col min="3" max="3" width="18.33203125" customWidth="1"/>
    <col min="4" max="4" width="6.88671875" customWidth="1"/>
    <col min="5" max="5" width="15.77734375" customWidth="1"/>
    <col min="6" max="6" width="19.88671875" customWidth="1"/>
    <col min="7" max="7" width="19.21875" bestFit="1" customWidth="1"/>
    <col min="8" max="8" width="20.109375" customWidth="1"/>
    <col min="9" max="9" width="23.109375" customWidth="1"/>
    <col min="10" max="10" width="22.33203125" customWidth="1"/>
    <col min="11" max="11" width="23.88671875" customWidth="1"/>
    <col min="12" max="12" width="15.5546875" customWidth="1"/>
    <col min="13" max="13" width="12.21875" customWidth="1"/>
    <col min="14" max="14" width="13.77734375" customWidth="1"/>
    <col min="15" max="15" width="27.33203125" customWidth="1"/>
    <col min="16" max="16" width="25.6640625" customWidth="1"/>
    <col min="17" max="17" width="28.44140625" customWidth="1"/>
    <col min="18" max="18" width="28.5546875" customWidth="1"/>
    <col min="19" max="19" width="26.109375" customWidth="1"/>
    <col min="20" max="20" width="27.33203125" customWidth="1"/>
    <col min="21" max="21" width="23.6640625" customWidth="1"/>
    <col min="22" max="22" width="23.109375" customWidth="1"/>
    <col min="23" max="23" width="24.6640625" customWidth="1"/>
    <col min="24" max="24" width="34.77734375" customWidth="1"/>
    <col min="25" max="25" width="32.109375" customWidth="1"/>
    <col min="26" max="26" width="27" customWidth="1"/>
    <col min="27" max="27" width="27.21875" customWidth="1"/>
    <col min="28" max="28" width="30.6640625" customWidth="1"/>
    <col min="29" max="29" width="28" customWidth="1"/>
    <col min="30" max="30" width="21.5546875" customWidth="1"/>
    <col min="31" max="31" width="17.77734375" customWidth="1"/>
    <col min="32" max="32" width="30.44140625" customWidth="1"/>
  </cols>
  <sheetData>
    <row r="1" spans="1:32" ht="14.4" x14ac:dyDescent="0.3">
      <c r="A1" s="1" t="s">
        <v>0</v>
      </c>
      <c r="B1" s="1" t="s">
        <v>1</v>
      </c>
      <c r="C1" s="1" t="s">
        <v>64</v>
      </c>
      <c r="D1" s="1" t="s">
        <v>63</v>
      </c>
      <c r="E1" s="1" t="s">
        <v>2</v>
      </c>
      <c r="F1" s="3" t="s">
        <v>73</v>
      </c>
      <c r="G1" s="1" t="s">
        <v>3</v>
      </c>
      <c r="H1" s="1" t="s">
        <v>4</v>
      </c>
      <c r="I1" s="3" t="s">
        <v>74</v>
      </c>
      <c r="J1" s="1" t="s">
        <v>5</v>
      </c>
      <c r="K1" s="1" t="s">
        <v>6</v>
      </c>
      <c r="L1" s="3" t="s">
        <v>75</v>
      </c>
      <c r="M1" s="1" t="s">
        <v>7</v>
      </c>
      <c r="N1" s="1" t="s">
        <v>8</v>
      </c>
      <c r="O1" s="3" t="s">
        <v>81</v>
      </c>
      <c r="P1" s="1" t="s">
        <v>9</v>
      </c>
      <c r="Q1" s="1" t="s">
        <v>10</v>
      </c>
      <c r="R1" s="3" t="s">
        <v>76</v>
      </c>
      <c r="S1" s="1" t="s">
        <v>69</v>
      </c>
      <c r="T1" s="1" t="s">
        <v>70</v>
      </c>
      <c r="U1" s="3" t="s">
        <v>77</v>
      </c>
      <c r="V1" s="1" t="s">
        <v>71</v>
      </c>
      <c r="W1" s="1" t="s">
        <v>72</v>
      </c>
      <c r="X1" s="3" t="s">
        <v>78</v>
      </c>
      <c r="Y1" s="1" t="s">
        <v>65</v>
      </c>
      <c r="Z1" s="1" t="s">
        <v>66</v>
      </c>
      <c r="AA1" s="3" t="s">
        <v>79</v>
      </c>
      <c r="AB1" s="1" t="s">
        <v>68</v>
      </c>
      <c r="AC1" s="1" t="s">
        <v>67</v>
      </c>
      <c r="AD1" s="3" t="s">
        <v>80</v>
      </c>
      <c r="AE1" s="1" t="s">
        <v>11</v>
      </c>
      <c r="AF1" s="1" t="s">
        <v>12</v>
      </c>
    </row>
    <row r="2" spans="1:32" ht="14.4" x14ac:dyDescent="0.3">
      <c r="A2" s="2" t="s">
        <v>13</v>
      </c>
      <c r="B2" s="2" t="s">
        <v>14</v>
      </c>
      <c r="C2" s="2" t="s">
        <v>14</v>
      </c>
      <c r="D2" s="2" t="s">
        <v>15</v>
      </c>
      <c r="E2" s="1">
        <v>249454252</v>
      </c>
      <c r="F2" s="1">
        <v>1210569573</v>
      </c>
      <c r="G2" s="1">
        <v>623121843</v>
      </c>
      <c r="H2" s="1">
        <v>587447730</v>
      </c>
      <c r="I2" s="1">
        <v>763498517</v>
      </c>
      <c r="J2" s="1">
        <v>434683779</v>
      </c>
      <c r="K2" s="1">
        <v>328814738</v>
      </c>
      <c r="L2" s="1">
        <v>447071056</v>
      </c>
      <c r="M2" s="1">
        <v>188438064</v>
      </c>
      <c r="N2" s="1">
        <v>258632992</v>
      </c>
      <c r="O2" s="1">
        <v>481743311</v>
      </c>
      <c r="P2" s="1">
        <v>331865930</v>
      </c>
      <c r="Q2" s="1">
        <v>149877381</v>
      </c>
      <c r="R2" s="1">
        <v>362446420</v>
      </c>
      <c r="S2" s="1">
        <v>273149359</v>
      </c>
      <c r="T2" s="1">
        <v>89297061</v>
      </c>
      <c r="U2" s="1">
        <v>95841357</v>
      </c>
      <c r="V2" s="1">
        <v>73018105</v>
      </c>
      <c r="W2" s="1">
        <v>22823252</v>
      </c>
      <c r="X2" s="1">
        <v>86166871</v>
      </c>
      <c r="Y2" s="1">
        <v>55254927</v>
      </c>
      <c r="Z2" s="1">
        <v>30911944</v>
      </c>
      <c r="AA2" s="1">
        <v>12331464</v>
      </c>
      <c r="AB2" s="1">
        <v>7540121</v>
      </c>
      <c r="AC2" s="1">
        <v>4791343</v>
      </c>
      <c r="AD2" s="1">
        <v>728826262</v>
      </c>
      <c r="AE2" s="1">
        <v>291255913</v>
      </c>
      <c r="AF2" s="1">
        <v>437570349</v>
      </c>
    </row>
    <row r="3" spans="1:32" ht="14.4" x14ac:dyDescent="0.3">
      <c r="A3" s="2" t="s">
        <v>13</v>
      </c>
      <c r="B3" s="2" t="s">
        <v>14</v>
      </c>
      <c r="C3" s="2" t="s">
        <v>14</v>
      </c>
      <c r="D3" s="2" t="s">
        <v>16</v>
      </c>
      <c r="E3" s="1">
        <v>168565486</v>
      </c>
      <c r="F3" s="1">
        <v>833463448</v>
      </c>
      <c r="G3" s="1">
        <v>427632643</v>
      </c>
      <c r="H3" s="1">
        <v>405830805</v>
      </c>
      <c r="I3" s="1">
        <v>482653540</v>
      </c>
      <c r="J3" s="1">
        <v>281281531</v>
      </c>
      <c r="K3" s="1">
        <v>201372009</v>
      </c>
      <c r="L3" s="1">
        <v>350809908</v>
      </c>
      <c r="M3" s="1">
        <v>146351112</v>
      </c>
      <c r="N3" s="1">
        <v>204458796</v>
      </c>
      <c r="O3" s="1">
        <v>348597535</v>
      </c>
      <c r="P3" s="1">
        <v>226763068</v>
      </c>
      <c r="Q3" s="1">
        <v>121834467</v>
      </c>
      <c r="R3" s="1">
        <v>245749270</v>
      </c>
      <c r="S3" s="1">
        <v>178034713</v>
      </c>
      <c r="T3" s="1">
        <v>67714557</v>
      </c>
      <c r="U3" s="1">
        <v>92737696</v>
      </c>
      <c r="V3" s="1">
        <v>70469851</v>
      </c>
      <c r="W3" s="1">
        <v>22267845</v>
      </c>
      <c r="X3" s="1">
        <v>80958300</v>
      </c>
      <c r="Y3" s="1">
        <v>51639066</v>
      </c>
      <c r="Z3" s="1">
        <v>29319234</v>
      </c>
      <c r="AA3" s="1">
        <v>7244556</v>
      </c>
      <c r="AB3" s="1">
        <v>4170353</v>
      </c>
      <c r="AC3" s="1">
        <v>3074203</v>
      </c>
      <c r="AD3" s="1">
        <v>484865913</v>
      </c>
      <c r="AE3" s="1">
        <v>200869575</v>
      </c>
      <c r="AF3" s="1">
        <v>283996338</v>
      </c>
    </row>
    <row r="4" spans="1:32" ht="14.4" x14ac:dyDescent="0.3">
      <c r="A4" s="2" t="s">
        <v>13</v>
      </c>
      <c r="B4" s="2" t="s">
        <v>14</v>
      </c>
      <c r="C4" s="2" t="s">
        <v>14</v>
      </c>
      <c r="D4" s="2" t="s">
        <v>17</v>
      </c>
      <c r="E4" s="1">
        <v>80888766</v>
      </c>
      <c r="F4" s="1">
        <v>377106125</v>
      </c>
      <c r="G4" s="1">
        <v>195489200</v>
      </c>
      <c r="H4" s="1">
        <v>181616925</v>
      </c>
      <c r="I4" s="1">
        <v>280844977</v>
      </c>
      <c r="J4" s="1">
        <v>153402248</v>
      </c>
      <c r="K4" s="1">
        <v>127442729</v>
      </c>
      <c r="L4" s="1">
        <v>96261148</v>
      </c>
      <c r="M4" s="1">
        <v>42086952</v>
      </c>
      <c r="N4" s="1">
        <v>54174196</v>
      </c>
      <c r="O4" s="1">
        <v>133145776</v>
      </c>
      <c r="P4" s="1">
        <v>105102862</v>
      </c>
      <c r="Q4" s="1">
        <v>28042914</v>
      </c>
      <c r="R4" s="1">
        <v>116697150</v>
      </c>
      <c r="S4" s="1">
        <v>95114646</v>
      </c>
      <c r="T4" s="1">
        <v>21582504</v>
      </c>
      <c r="U4" s="1">
        <v>3103661</v>
      </c>
      <c r="V4" s="1">
        <v>2548254</v>
      </c>
      <c r="W4" s="1">
        <v>555407</v>
      </c>
      <c r="X4" s="1">
        <v>5208571</v>
      </c>
      <c r="Y4" s="1">
        <v>3615861</v>
      </c>
      <c r="Z4" s="1">
        <v>1592710</v>
      </c>
      <c r="AA4" s="1">
        <v>5086908</v>
      </c>
      <c r="AB4" s="1">
        <v>3369768</v>
      </c>
      <c r="AC4" s="1">
        <v>1717140</v>
      </c>
      <c r="AD4" s="1">
        <v>243960349</v>
      </c>
      <c r="AE4" s="1">
        <v>90386338</v>
      </c>
      <c r="AF4" s="1">
        <v>153574011</v>
      </c>
    </row>
    <row r="5" spans="1:32" ht="14.4" x14ac:dyDescent="0.3">
      <c r="A5" s="2" t="s">
        <v>18</v>
      </c>
      <c r="B5" s="2" t="s">
        <v>19</v>
      </c>
      <c r="C5" s="2" t="s">
        <v>20</v>
      </c>
      <c r="D5" s="2" t="s">
        <v>15</v>
      </c>
      <c r="E5">
        <v>2119718</v>
      </c>
      <c r="F5">
        <v>12541302</v>
      </c>
      <c r="G5">
        <v>6640662</v>
      </c>
      <c r="H5">
        <v>5900640</v>
      </c>
      <c r="I5">
        <v>7067233</v>
      </c>
      <c r="J5">
        <v>4264671</v>
      </c>
      <c r="K5">
        <v>2802562</v>
      </c>
      <c r="L5">
        <v>5474069</v>
      </c>
      <c r="M5">
        <v>2375991</v>
      </c>
      <c r="N5">
        <v>3098078</v>
      </c>
      <c r="O5">
        <v>4322713</v>
      </c>
      <c r="P5">
        <v>3195090</v>
      </c>
      <c r="Q5">
        <v>1127623</v>
      </c>
      <c r="R5">
        <v>2644149</v>
      </c>
      <c r="S5">
        <v>2305788</v>
      </c>
      <c r="T5">
        <v>338361</v>
      </c>
      <c r="U5">
        <v>566469</v>
      </c>
      <c r="V5">
        <v>486417</v>
      </c>
      <c r="W5">
        <v>80052</v>
      </c>
      <c r="X5">
        <v>159519</v>
      </c>
      <c r="Y5">
        <v>143071</v>
      </c>
      <c r="Z5">
        <v>16448</v>
      </c>
      <c r="AA5">
        <v>78826</v>
      </c>
      <c r="AB5">
        <v>58514</v>
      </c>
      <c r="AC5">
        <v>20312</v>
      </c>
      <c r="AD5">
        <v>8218589</v>
      </c>
      <c r="AE5">
        <v>3445572</v>
      </c>
      <c r="AF5">
        <v>4773017</v>
      </c>
    </row>
    <row r="6" spans="1:32" ht="14.4" x14ac:dyDescent="0.3">
      <c r="A6" s="2" t="s">
        <v>18</v>
      </c>
      <c r="B6" s="2" t="s">
        <v>19</v>
      </c>
      <c r="C6" s="2" t="s">
        <v>20</v>
      </c>
      <c r="D6" s="2" t="s">
        <v>16</v>
      </c>
      <c r="E6">
        <v>1553433</v>
      </c>
      <c r="F6">
        <v>9108060</v>
      </c>
      <c r="G6">
        <v>4774477</v>
      </c>
      <c r="H6">
        <v>4333583</v>
      </c>
      <c r="I6">
        <v>4747950</v>
      </c>
      <c r="J6">
        <v>2891749</v>
      </c>
      <c r="K6">
        <v>1856201</v>
      </c>
      <c r="L6">
        <v>4360110</v>
      </c>
      <c r="M6">
        <v>1882728</v>
      </c>
      <c r="N6">
        <v>2477382</v>
      </c>
      <c r="O6">
        <v>3113081</v>
      </c>
      <c r="P6">
        <v>2212006</v>
      </c>
      <c r="Q6">
        <v>901075</v>
      </c>
      <c r="R6">
        <v>1669814</v>
      </c>
      <c r="S6">
        <v>1453157</v>
      </c>
      <c r="T6">
        <v>216657</v>
      </c>
      <c r="U6">
        <v>541316</v>
      </c>
      <c r="V6">
        <v>464699</v>
      </c>
      <c r="W6">
        <v>76617</v>
      </c>
      <c r="X6">
        <v>141304</v>
      </c>
      <c r="Y6">
        <v>126405</v>
      </c>
      <c r="Z6">
        <v>14899</v>
      </c>
      <c r="AA6">
        <v>57248</v>
      </c>
      <c r="AB6">
        <v>41833</v>
      </c>
      <c r="AC6">
        <v>15415</v>
      </c>
      <c r="AD6">
        <v>5994979</v>
      </c>
      <c r="AE6">
        <v>2562471</v>
      </c>
      <c r="AF6">
        <v>3432508</v>
      </c>
    </row>
    <row r="7" spans="1:32" ht="14.4" x14ac:dyDescent="0.3">
      <c r="A7" s="2" t="s">
        <v>18</v>
      </c>
      <c r="B7" s="2" t="s">
        <v>19</v>
      </c>
      <c r="C7" s="2" t="s">
        <v>20</v>
      </c>
      <c r="D7" s="2" t="s">
        <v>17</v>
      </c>
      <c r="E7">
        <v>566285</v>
      </c>
      <c r="F7">
        <v>3433242</v>
      </c>
      <c r="G7">
        <v>1866185</v>
      </c>
      <c r="H7">
        <v>1567057</v>
      </c>
      <c r="I7">
        <v>2319283</v>
      </c>
      <c r="J7">
        <v>1372922</v>
      </c>
      <c r="K7">
        <v>946361</v>
      </c>
      <c r="L7">
        <v>1113959</v>
      </c>
      <c r="M7">
        <v>493263</v>
      </c>
      <c r="N7">
        <v>620696</v>
      </c>
      <c r="O7">
        <v>1209632</v>
      </c>
      <c r="P7">
        <v>983084</v>
      </c>
      <c r="Q7">
        <v>226548</v>
      </c>
      <c r="R7">
        <v>974335</v>
      </c>
      <c r="S7">
        <v>852631</v>
      </c>
      <c r="T7">
        <v>121704</v>
      </c>
      <c r="U7">
        <v>25153</v>
      </c>
      <c r="V7">
        <v>21718</v>
      </c>
      <c r="W7">
        <v>3435</v>
      </c>
      <c r="X7">
        <v>18215</v>
      </c>
      <c r="Y7">
        <v>16666</v>
      </c>
      <c r="Z7">
        <v>1549</v>
      </c>
      <c r="AA7">
        <v>21578</v>
      </c>
      <c r="AB7">
        <v>16681</v>
      </c>
      <c r="AC7">
        <v>4897</v>
      </c>
      <c r="AD7">
        <v>2223610</v>
      </c>
      <c r="AE7">
        <v>883101</v>
      </c>
      <c r="AF7">
        <v>1340509</v>
      </c>
    </row>
    <row r="8" spans="1:32" ht="14.4" x14ac:dyDescent="0.3">
      <c r="A8" s="2" t="s">
        <v>21</v>
      </c>
      <c r="B8" s="2" t="s">
        <v>19</v>
      </c>
      <c r="C8" s="2" t="s">
        <v>22</v>
      </c>
      <c r="D8" s="2" t="s">
        <v>15</v>
      </c>
      <c r="E8">
        <v>1483280</v>
      </c>
      <c r="F8">
        <v>6864602</v>
      </c>
      <c r="G8">
        <v>3481873</v>
      </c>
      <c r="H8">
        <v>3382729</v>
      </c>
      <c r="I8">
        <v>5039736</v>
      </c>
      <c r="J8">
        <v>2752590</v>
      </c>
      <c r="K8">
        <v>2287146</v>
      </c>
      <c r="L8">
        <v>1824866</v>
      </c>
      <c r="M8">
        <v>729283</v>
      </c>
      <c r="N8">
        <v>1095583</v>
      </c>
      <c r="O8">
        <v>3559422</v>
      </c>
      <c r="P8">
        <v>2043373</v>
      </c>
      <c r="Q8">
        <v>1516049</v>
      </c>
      <c r="R8">
        <v>2062501</v>
      </c>
      <c r="S8">
        <v>1438989</v>
      </c>
      <c r="T8">
        <v>623512</v>
      </c>
      <c r="U8">
        <v>919786</v>
      </c>
      <c r="V8">
        <v>514927</v>
      </c>
      <c r="W8">
        <v>404859</v>
      </c>
      <c r="X8">
        <v>68668</v>
      </c>
      <c r="Y8">
        <v>46235</v>
      </c>
      <c r="Z8">
        <v>22433</v>
      </c>
      <c r="AA8">
        <v>32691</v>
      </c>
      <c r="AB8">
        <v>24576</v>
      </c>
      <c r="AC8">
        <v>8115</v>
      </c>
      <c r="AD8">
        <v>3305180</v>
      </c>
      <c r="AE8">
        <v>1438500</v>
      </c>
      <c r="AF8">
        <v>1866680</v>
      </c>
    </row>
    <row r="9" spans="1:32" ht="14.4" x14ac:dyDescent="0.3">
      <c r="A9" s="2" t="s">
        <v>21</v>
      </c>
      <c r="B9" s="2" t="s">
        <v>19</v>
      </c>
      <c r="C9" s="2" t="s">
        <v>22</v>
      </c>
      <c r="D9" s="2" t="s">
        <v>16</v>
      </c>
      <c r="E9">
        <v>1312510</v>
      </c>
      <c r="F9">
        <v>6176050</v>
      </c>
      <c r="G9">
        <v>3110345</v>
      </c>
      <c r="H9">
        <v>3065705</v>
      </c>
      <c r="I9">
        <v>4471736</v>
      </c>
      <c r="J9">
        <v>2437821</v>
      </c>
      <c r="K9">
        <v>2033915</v>
      </c>
      <c r="L9">
        <v>1704314</v>
      </c>
      <c r="M9">
        <v>672524</v>
      </c>
      <c r="N9">
        <v>1031790</v>
      </c>
      <c r="O9">
        <v>3289384</v>
      </c>
      <c r="P9">
        <v>1836358</v>
      </c>
      <c r="Q9">
        <v>1453026</v>
      </c>
      <c r="R9">
        <v>1822109</v>
      </c>
      <c r="S9">
        <v>1247874</v>
      </c>
      <c r="T9">
        <v>574235</v>
      </c>
      <c r="U9">
        <v>914201</v>
      </c>
      <c r="V9">
        <v>510886</v>
      </c>
      <c r="W9">
        <v>403315</v>
      </c>
      <c r="X9">
        <v>66318</v>
      </c>
      <c r="Y9">
        <v>44463</v>
      </c>
      <c r="Z9">
        <v>21855</v>
      </c>
      <c r="AA9">
        <v>27502</v>
      </c>
      <c r="AB9">
        <v>20466</v>
      </c>
      <c r="AC9">
        <v>7036</v>
      </c>
      <c r="AD9">
        <v>2886666</v>
      </c>
      <c r="AE9">
        <v>1273987</v>
      </c>
      <c r="AF9">
        <v>1612679</v>
      </c>
    </row>
    <row r="10" spans="1:32" ht="14.4" x14ac:dyDescent="0.3">
      <c r="A10" s="2" t="s">
        <v>21</v>
      </c>
      <c r="B10" s="2" t="s">
        <v>19</v>
      </c>
      <c r="C10" s="2" t="s">
        <v>22</v>
      </c>
      <c r="D10" s="2" t="s">
        <v>17</v>
      </c>
      <c r="E10">
        <v>170770</v>
      </c>
      <c r="F10">
        <v>688552</v>
      </c>
      <c r="G10">
        <v>371528</v>
      </c>
      <c r="H10">
        <v>317024</v>
      </c>
      <c r="I10">
        <v>568000</v>
      </c>
      <c r="J10">
        <v>314769</v>
      </c>
      <c r="K10">
        <v>253231</v>
      </c>
      <c r="L10">
        <v>120552</v>
      </c>
      <c r="M10">
        <v>56759</v>
      </c>
      <c r="N10">
        <v>63793</v>
      </c>
      <c r="O10">
        <v>270038</v>
      </c>
      <c r="P10">
        <v>207015</v>
      </c>
      <c r="Q10">
        <v>63023</v>
      </c>
      <c r="R10">
        <v>240392</v>
      </c>
      <c r="S10">
        <v>191115</v>
      </c>
      <c r="T10">
        <v>49277</v>
      </c>
      <c r="U10">
        <v>5585</v>
      </c>
      <c r="V10">
        <v>4041</v>
      </c>
      <c r="W10">
        <v>1544</v>
      </c>
      <c r="X10">
        <v>2350</v>
      </c>
      <c r="Y10">
        <v>1772</v>
      </c>
      <c r="Z10">
        <v>578</v>
      </c>
      <c r="AA10">
        <v>5189</v>
      </c>
      <c r="AB10">
        <v>4110</v>
      </c>
      <c r="AC10">
        <v>1079</v>
      </c>
      <c r="AD10">
        <v>418514</v>
      </c>
      <c r="AE10">
        <v>164513</v>
      </c>
      <c r="AF10">
        <v>254001</v>
      </c>
    </row>
    <row r="11" spans="1:32" ht="14.4" x14ac:dyDescent="0.3">
      <c r="A11" s="2" t="s">
        <v>23</v>
      </c>
      <c r="B11" s="2" t="s">
        <v>19</v>
      </c>
      <c r="C11" s="2" t="s">
        <v>24</v>
      </c>
      <c r="D11" s="2" t="s">
        <v>15</v>
      </c>
      <c r="E11">
        <v>5513071</v>
      </c>
      <c r="F11">
        <v>27743338</v>
      </c>
      <c r="G11">
        <v>14639465</v>
      </c>
      <c r="H11">
        <v>13103873</v>
      </c>
      <c r="I11">
        <v>18707137</v>
      </c>
      <c r="J11">
        <v>10436056</v>
      </c>
      <c r="K11">
        <v>8271081</v>
      </c>
      <c r="L11">
        <v>9036201</v>
      </c>
      <c r="M11">
        <v>4203409</v>
      </c>
      <c r="N11">
        <v>4832792</v>
      </c>
      <c r="O11">
        <v>9897362</v>
      </c>
      <c r="P11">
        <v>8074157</v>
      </c>
      <c r="Q11">
        <v>1823205</v>
      </c>
      <c r="R11">
        <v>8450936</v>
      </c>
      <c r="S11">
        <v>7264631</v>
      </c>
      <c r="T11">
        <v>1186305</v>
      </c>
      <c r="U11">
        <v>1803860</v>
      </c>
      <c r="V11">
        <v>1691777</v>
      </c>
      <c r="W11">
        <v>112083</v>
      </c>
      <c r="X11">
        <v>1168021</v>
      </c>
      <c r="Y11">
        <v>1013979</v>
      </c>
      <c r="Z11">
        <v>154042</v>
      </c>
      <c r="AA11">
        <v>300660</v>
      </c>
      <c r="AB11">
        <v>215971</v>
      </c>
      <c r="AC11">
        <v>84689</v>
      </c>
      <c r="AD11">
        <v>17845976</v>
      </c>
      <c r="AE11">
        <v>6565308</v>
      </c>
      <c r="AF11">
        <v>11280668</v>
      </c>
    </row>
    <row r="12" spans="1:32" ht="14.4" x14ac:dyDescent="0.3">
      <c r="A12" s="2" t="s">
        <v>23</v>
      </c>
      <c r="B12" s="2" t="s">
        <v>19</v>
      </c>
      <c r="C12" s="2" t="s">
        <v>24</v>
      </c>
      <c r="D12" s="2" t="s">
        <v>16</v>
      </c>
      <c r="E12">
        <v>3358113</v>
      </c>
      <c r="F12">
        <v>17344192</v>
      </c>
      <c r="G12">
        <v>9093476</v>
      </c>
      <c r="H12">
        <v>8250716</v>
      </c>
      <c r="I12">
        <v>10997657</v>
      </c>
      <c r="J12">
        <v>6158807</v>
      </c>
      <c r="K12">
        <v>4838850</v>
      </c>
      <c r="L12">
        <v>6346535</v>
      </c>
      <c r="M12">
        <v>2934669</v>
      </c>
      <c r="N12">
        <v>3411866</v>
      </c>
      <c r="O12">
        <v>6179199</v>
      </c>
      <c r="P12">
        <v>4995819</v>
      </c>
      <c r="Q12">
        <v>1183380</v>
      </c>
      <c r="R12">
        <v>5107024</v>
      </c>
      <c r="S12">
        <v>4417839</v>
      </c>
      <c r="T12">
        <v>689185</v>
      </c>
      <c r="U12">
        <v>1719356</v>
      </c>
      <c r="V12">
        <v>1613978</v>
      </c>
      <c r="W12">
        <v>105378</v>
      </c>
      <c r="X12">
        <v>1078849</v>
      </c>
      <c r="Y12">
        <v>936572</v>
      </c>
      <c r="Z12">
        <v>142277</v>
      </c>
      <c r="AA12">
        <v>172769</v>
      </c>
      <c r="AB12">
        <v>114354</v>
      </c>
      <c r="AC12">
        <v>58415</v>
      </c>
      <c r="AD12">
        <v>11164993</v>
      </c>
      <c r="AE12">
        <v>4097657</v>
      </c>
      <c r="AF12">
        <v>7067336</v>
      </c>
    </row>
    <row r="13" spans="1:32" ht="14.4" x14ac:dyDescent="0.3">
      <c r="A13" s="2" t="s">
        <v>23</v>
      </c>
      <c r="B13" s="2" t="s">
        <v>19</v>
      </c>
      <c r="C13" s="2" t="s">
        <v>24</v>
      </c>
      <c r="D13" s="2" t="s">
        <v>17</v>
      </c>
      <c r="E13">
        <v>2154958</v>
      </c>
      <c r="F13">
        <v>10399146</v>
      </c>
      <c r="G13">
        <v>5545989</v>
      </c>
      <c r="H13">
        <v>4853157</v>
      </c>
      <c r="I13">
        <v>7709480</v>
      </c>
      <c r="J13">
        <v>4277249</v>
      </c>
      <c r="K13">
        <v>3432231</v>
      </c>
      <c r="L13">
        <v>2689666</v>
      </c>
      <c r="M13">
        <v>1268740</v>
      </c>
      <c r="N13">
        <v>1420926</v>
      </c>
      <c r="O13">
        <v>3718163</v>
      </c>
      <c r="P13">
        <v>3078338</v>
      </c>
      <c r="Q13">
        <v>639825</v>
      </c>
      <c r="R13">
        <v>3343912</v>
      </c>
      <c r="S13">
        <v>2846792</v>
      </c>
      <c r="T13">
        <v>497120</v>
      </c>
      <c r="U13">
        <v>84504</v>
      </c>
      <c r="V13">
        <v>77799</v>
      </c>
      <c r="W13">
        <v>6705</v>
      </c>
      <c r="X13">
        <v>89172</v>
      </c>
      <c r="Y13">
        <v>77407</v>
      </c>
      <c r="Z13">
        <v>11765</v>
      </c>
      <c r="AA13">
        <v>127891</v>
      </c>
      <c r="AB13">
        <v>101617</v>
      </c>
      <c r="AC13">
        <v>26274</v>
      </c>
      <c r="AD13">
        <v>6680983</v>
      </c>
      <c r="AE13">
        <v>2467651</v>
      </c>
      <c r="AF13">
        <v>4213332</v>
      </c>
    </row>
    <row r="14" spans="1:32" ht="14.4" x14ac:dyDescent="0.3">
      <c r="A14" s="2" t="s">
        <v>25</v>
      </c>
      <c r="B14" s="2" t="s">
        <v>19</v>
      </c>
      <c r="C14" s="2" t="s">
        <v>26</v>
      </c>
      <c r="D14" s="2" t="s">
        <v>15</v>
      </c>
      <c r="E14">
        <v>241173</v>
      </c>
      <c r="F14">
        <v>1055450</v>
      </c>
      <c r="G14">
        <v>580663</v>
      </c>
      <c r="H14">
        <v>474787</v>
      </c>
      <c r="I14">
        <v>805438</v>
      </c>
      <c r="J14">
        <v>465346</v>
      </c>
      <c r="K14">
        <v>340092</v>
      </c>
      <c r="L14">
        <v>250012</v>
      </c>
      <c r="M14">
        <v>115317</v>
      </c>
      <c r="N14">
        <v>134695</v>
      </c>
      <c r="O14">
        <v>404136</v>
      </c>
      <c r="P14">
        <v>328159</v>
      </c>
      <c r="Q14">
        <v>75977</v>
      </c>
      <c r="R14">
        <v>385929</v>
      </c>
      <c r="S14">
        <v>317190</v>
      </c>
      <c r="T14">
        <v>68739</v>
      </c>
      <c r="U14">
        <v>2169</v>
      </c>
      <c r="V14">
        <v>1906</v>
      </c>
      <c r="W14">
        <v>263</v>
      </c>
      <c r="X14">
        <v>1396</v>
      </c>
      <c r="Y14">
        <v>1166</v>
      </c>
      <c r="Z14">
        <v>230</v>
      </c>
      <c r="AA14">
        <v>4219</v>
      </c>
      <c r="AB14">
        <v>3278</v>
      </c>
      <c r="AC14">
        <v>941</v>
      </c>
      <c r="AD14">
        <v>651314</v>
      </c>
      <c r="AE14">
        <v>252504</v>
      </c>
      <c r="AF14">
        <v>398810</v>
      </c>
    </row>
    <row r="15" spans="1:32" ht="14.4" x14ac:dyDescent="0.3">
      <c r="A15" s="2" t="s">
        <v>25</v>
      </c>
      <c r="B15" s="2" t="s">
        <v>19</v>
      </c>
      <c r="C15" s="2" t="s">
        <v>26</v>
      </c>
      <c r="D15" s="2" t="s">
        <v>16</v>
      </c>
      <c r="E15">
        <v>7140</v>
      </c>
      <c r="F15">
        <v>28991</v>
      </c>
      <c r="G15">
        <v>17150</v>
      </c>
      <c r="H15">
        <v>11841</v>
      </c>
      <c r="I15">
        <v>19961</v>
      </c>
      <c r="J15">
        <v>12752</v>
      </c>
      <c r="K15">
        <v>7209</v>
      </c>
      <c r="L15">
        <v>9030</v>
      </c>
      <c r="M15">
        <v>4398</v>
      </c>
      <c r="N15">
        <v>4632</v>
      </c>
      <c r="O15">
        <v>12350</v>
      </c>
      <c r="P15">
        <v>10664</v>
      </c>
      <c r="Q15">
        <v>1686</v>
      </c>
      <c r="R15">
        <v>11683</v>
      </c>
      <c r="S15">
        <v>10356</v>
      </c>
      <c r="T15">
        <v>1327</v>
      </c>
      <c r="U15">
        <v>401</v>
      </c>
      <c r="V15">
        <v>378</v>
      </c>
      <c r="W15">
        <v>23</v>
      </c>
      <c r="X15">
        <v>138</v>
      </c>
      <c r="Y15">
        <v>113</v>
      </c>
      <c r="Z15">
        <v>25</v>
      </c>
      <c r="AA15">
        <v>105</v>
      </c>
      <c r="AB15">
        <v>74</v>
      </c>
      <c r="AC15">
        <v>31</v>
      </c>
      <c r="AD15">
        <v>16641</v>
      </c>
      <c r="AE15">
        <v>6486</v>
      </c>
      <c r="AF15">
        <v>10155</v>
      </c>
    </row>
    <row r="16" spans="1:32" ht="14.4" x14ac:dyDescent="0.3">
      <c r="A16" s="2" t="s">
        <v>25</v>
      </c>
      <c r="B16" s="2" t="s">
        <v>19</v>
      </c>
      <c r="C16" s="2" t="s">
        <v>26</v>
      </c>
      <c r="D16" s="2" t="s">
        <v>17</v>
      </c>
      <c r="E16">
        <v>234033</v>
      </c>
      <c r="F16">
        <v>1026459</v>
      </c>
      <c r="G16">
        <v>563513</v>
      </c>
      <c r="H16">
        <v>462946</v>
      </c>
      <c r="I16">
        <v>785477</v>
      </c>
      <c r="J16">
        <v>452594</v>
      </c>
      <c r="K16">
        <v>332883</v>
      </c>
      <c r="L16">
        <v>240982</v>
      </c>
      <c r="M16">
        <v>110919</v>
      </c>
      <c r="N16">
        <v>130063</v>
      </c>
      <c r="O16">
        <v>391786</v>
      </c>
      <c r="P16">
        <v>317495</v>
      </c>
      <c r="Q16">
        <v>74291</v>
      </c>
      <c r="R16">
        <v>374246</v>
      </c>
      <c r="S16">
        <v>306834</v>
      </c>
      <c r="T16">
        <v>67412</v>
      </c>
      <c r="U16">
        <v>1768</v>
      </c>
      <c r="V16">
        <v>1528</v>
      </c>
      <c r="W16">
        <v>240</v>
      </c>
      <c r="X16">
        <v>1258</v>
      </c>
      <c r="Y16">
        <v>1053</v>
      </c>
      <c r="Z16">
        <v>205</v>
      </c>
      <c r="AA16">
        <v>4114</v>
      </c>
      <c r="AB16">
        <v>3204</v>
      </c>
      <c r="AC16">
        <v>910</v>
      </c>
      <c r="AD16">
        <v>634673</v>
      </c>
      <c r="AE16">
        <v>246018</v>
      </c>
      <c r="AF16">
        <v>388655</v>
      </c>
    </row>
    <row r="17" spans="1:32" ht="14.4" x14ac:dyDescent="0.3">
      <c r="A17" s="2" t="s">
        <v>27</v>
      </c>
      <c r="B17" s="2" t="s">
        <v>19</v>
      </c>
      <c r="C17" s="2" t="s">
        <v>28</v>
      </c>
      <c r="D17" s="2" t="s">
        <v>15</v>
      </c>
      <c r="E17">
        <v>2056975</v>
      </c>
      <c r="F17">
        <v>10086292</v>
      </c>
      <c r="G17">
        <v>5137773</v>
      </c>
      <c r="H17">
        <v>4948519</v>
      </c>
      <c r="I17">
        <v>6880953</v>
      </c>
      <c r="J17">
        <v>3863708</v>
      </c>
      <c r="K17">
        <v>3017245</v>
      </c>
      <c r="L17">
        <v>3205339</v>
      </c>
      <c r="M17">
        <v>1274065</v>
      </c>
      <c r="N17">
        <v>1931274</v>
      </c>
      <c r="O17">
        <v>3872275</v>
      </c>
      <c r="P17">
        <v>2551921</v>
      </c>
      <c r="Q17">
        <v>1320354</v>
      </c>
      <c r="R17">
        <v>2870624</v>
      </c>
      <c r="S17">
        <v>2070760</v>
      </c>
      <c r="T17">
        <v>799864</v>
      </c>
      <c r="U17">
        <v>1045674</v>
      </c>
      <c r="V17">
        <v>545561</v>
      </c>
      <c r="W17">
        <v>500113</v>
      </c>
      <c r="X17">
        <v>247256</v>
      </c>
      <c r="Y17">
        <v>196375</v>
      </c>
      <c r="Z17">
        <v>50881</v>
      </c>
      <c r="AA17">
        <v>77040</v>
      </c>
      <c r="AB17">
        <v>54101</v>
      </c>
      <c r="AC17">
        <v>22939</v>
      </c>
      <c r="AD17">
        <v>6214017</v>
      </c>
      <c r="AE17">
        <v>2585852</v>
      </c>
      <c r="AF17">
        <v>3628165</v>
      </c>
    </row>
    <row r="18" spans="1:32" ht="14.4" x14ac:dyDescent="0.3">
      <c r="A18" s="2" t="s">
        <v>27</v>
      </c>
      <c r="B18" s="2" t="s">
        <v>19</v>
      </c>
      <c r="C18" s="2" t="s">
        <v>28</v>
      </c>
      <c r="D18" s="2" t="s">
        <v>16</v>
      </c>
      <c r="E18">
        <v>1425086</v>
      </c>
      <c r="F18">
        <v>7036954</v>
      </c>
      <c r="G18">
        <v>3519042</v>
      </c>
      <c r="H18">
        <v>3517912</v>
      </c>
      <c r="I18">
        <v>4614050</v>
      </c>
      <c r="J18">
        <v>2596171</v>
      </c>
      <c r="K18">
        <v>2017879</v>
      </c>
      <c r="L18">
        <v>2422904</v>
      </c>
      <c r="M18">
        <v>922871</v>
      </c>
      <c r="N18">
        <v>1500033</v>
      </c>
      <c r="O18">
        <v>2885533</v>
      </c>
      <c r="P18">
        <v>1726674</v>
      </c>
      <c r="Q18">
        <v>1158859</v>
      </c>
      <c r="R18">
        <v>1997332</v>
      </c>
      <c r="S18">
        <v>1322523</v>
      </c>
      <c r="T18">
        <v>674809</v>
      </c>
      <c r="U18">
        <v>1027923</v>
      </c>
      <c r="V18">
        <v>532558</v>
      </c>
      <c r="W18">
        <v>495365</v>
      </c>
      <c r="X18">
        <v>225529</v>
      </c>
      <c r="Y18">
        <v>177948</v>
      </c>
      <c r="Z18">
        <v>47581</v>
      </c>
      <c r="AA18">
        <v>46685</v>
      </c>
      <c r="AB18">
        <v>30064</v>
      </c>
      <c r="AC18">
        <v>16621</v>
      </c>
      <c r="AD18">
        <v>4151421</v>
      </c>
      <c r="AE18">
        <v>1792368</v>
      </c>
      <c r="AF18">
        <v>2359053</v>
      </c>
    </row>
    <row r="19" spans="1:32" ht="14.4" x14ac:dyDescent="0.3">
      <c r="A19" s="2" t="s">
        <v>27</v>
      </c>
      <c r="B19" s="2" t="s">
        <v>19</v>
      </c>
      <c r="C19" s="2" t="s">
        <v>28</v>
      </c>
      <c r="D19" s="2" t="s">
        <v>17</v>
      </c>
      <c r="E19">
        <v>631889</v>
      </c>
      <c r="F19">
        <v>3049338</v>
      </c>
      <c r="G19">
        <v>1618731</v>
      </c>
      <c r="H19">
        <v>1430607</v>
      </c>
      <c r="I19">
        <v>2266903</v>
      </c>
      <c r="J19">
        <v>1267537</v>
      </c>
      <c r="K19">
        <v>999366</v>
      </c>
      <c r="L19">
        <v>782435</v>
      </c>
      <c r="M19">
        <v>351194</v>
      </c>
      <c r="N19">
        <v>431241</v>
      </c>
      <c r="O19">
        <v>986742</v>
      </c>
      <c r="P19">
        <v>825247</v>
      </c>
      <c r="Q19">
        <v>161495</v>
      </c>
      <c r="R19">
        <v>873292</v>
      </c>
      <c r="S19">
        <v>748237</v>
      </c>
      <c r="T19">
        <v>125055</v>
      </c>
      <c r="U19">
        <v>17751</v>
      </c>
      <c r="V19">
        <v>13003</v>
      </c>
      <c r="W19">
        <v>4748</v>
      </c>
      <c r="X19">
        <v>21727</v>
      </c>
      <c r="Y19">
        <v>18427</v>
      </c>
      <c r="Z19">
        <v>3300</v>
      </c>
      <c r="AA19">
        <v>30355</v>
      </c>
      <c r="AB19">
        <v>24037</v>
      </c>
      <c r="AC19">
        <v>6318</v>
      </c>
      <c r="AD19">
        <v>2062596</v>
      </c>
      <c r="AE19">
        <v>793484</v>
      </c>
      <c r="AF19">
        <v>1269112</v>
      </c>
    </row>
    <row r="20" spans="1:32" ht="14.4" x14ac:dyDescent="0.3">
      <c r="A20" s="2" t="s">
        <v>29</v>
      </c>
      <c r="B20" s="2" t="s">
        <v>19</v>
      </c>
      <c r="C20" s="2" t="s">
        <v>30</v>
      </c>
      <c r="D20" s="2" t="s">
        <v>15</v>
      </c>
      <c r="E20">
        <v>4857524</v>
      </c>
      <c r="F20">
        <v>25351462</v>
      </c>
      <c r="G20">
        <v>13494734</v>
      </c>
      <c r="H20">
        <v>11856728</v>
      </c>
      <c r="I20">
        <v>16598988</v>
      </c>
      <c r="J20">
        <v>9794067</v>
      </c>
      <c r="K20">
        <v>6804921</v>
      </c>
      <c r="L20">
        <v>8752474</v>
      </c>
      <c r="M20">
        <v>3700667</v>
      </c>
      <c r="N20">
        <v>5051807</v>
      </c>
      <c r="O20">
        <v>8916508</v>
      </c>
      <c r="P20">
        <v>6806636</v>
      </c>
      <c r="Q20">
        <v>2109872</v>
      </c>
      <c r="R20">
        <v>7015283</v>
      </c>
      <c r="S20">
        <v>5860600</v>
      </c>
      <c r="T20">
        <v>1154683</v>
      </c>
      <c r="U20">
        <v>1963311</v>
      </c>
      <c r="V20">
        <v>1632783</v>
      </c>
      <c r="W20">
        <v>330528</v>
      </c>
      <c r="X20">
        <v>891273</v>
      </c>
      <c r="Y20">
        <v>718444</v>
      </c>
      <c r="Z20">
        <v>172829</v>
      </c>
      <c r="AA20">
        <v>201375</v>
      </c>
      <c r="AB20">
        <v>159666</v>
      </c>
      <c r="AC20">
        <v>41709</v>
      </c>
      <c r="AD20">
        <v>16434954</v>
      </c>
      <c r="AE20">
        <v>6688098</v>
      </c>
      <c r="AF20">
        <v>9746856</v>
      </c>
    </row>
    <row r="21" spans="1:32" ht="15.75" customHeight="1" x14ac:dyDescent="0.3">
      <c r="A21" s="2" t="s">
        <v>29</v>
      </c>
      <c r="B21" s="2" t="s">
        <v>19</v>
      </c>
      <c r="C21" s="2" t="s">
        <v>30</v>
      </c>
      <c r="D21" s="2" t="s">
        <v>16</v>
      </c>
      <c r="E21">
        <v>3043756</v>
      </c>
      <c r="F21">
        <v>16509359</v>
      </c>
      <c r="G21">
        <v>8774006</v>
      </c>
      <c r="H21">
        <v>7735353</v>
      </c>
      <c r="I21">
        <v>10158442</v>
      </c>
      <c r="J21">
        <v>6140099</v>
      </c>
      <c r="K21">
        <v>4018343</v>
      </c>
      <c r="L21">
        <v>6350917</v>
      </c>
      <c r="M21">
        <v>2633907</v>
      </c>
      <c r="N21">
        <v>3717010</v>
      </c>
      <c r="O21">
        <v>6003112</v>
      </c>
      <c r="P21">
        <v>4392214</v>
      </c>
      <c r="Q21">
        <v>1610898</v>
      </c>
      <c r="R21">
        <v>4435805</v>
      </c>
      <c r="S21">
        <v>3672588</v>
      </c>
      <c r="T21">
        <v>763217</v>
      </c>
      <c r="U21">
        <v>1893233</v>
      </c>
      <c r="V21">
        <v>1571194</v>
      </c>
      <c r="W21">
        <v>322039</v>
      </c>
      <c r="X21">
        <v>808001</v>
      </c>
      <c r="Y21">
        <v>647625</v>
      </c>
      <c r="Z21">
        <v>160376</v>
      </c>
      <c r="AA21">
        <v>89013</v>
      </c>
      <c r="AB21">
        <v>64257</v>
      </c>
      <c r="AC21">
        <v>24756</v>
      </c>
      <c r="AD21">
        <v>10506247</v>
      </c>
      <c r="AE21">
        <v>4381792</v>
      </c>
      <c r="AF21">
        <v>6124455</v>
      </c>
    </row>
    <row r="22" spans="1:32" ht="15.75" customHeight="1" x14ac:dyDescent="0.3">
      <c r="A22" s="2" t="s">
        <v>29</v>
      </c>
      <c r="B22" s="2" t="s">
        <v>19</v>
      </c>
      <c r="C22" s="2" t="s">
        <v>30</v>
      </c>
      <c r="D22" s="2" t="s">
        <v>17</v>
      </c>
      <c r="E22">
        <v>1813768</v>
      </c>
      <c r="F22">
        <v>8842103</v>
      </c>
      <c r="G22">
        <v>4720728</v>
      </c>
      <c r="H22">
        <v>4121375</v>
      </c>
      <c r="I22">
        <v>6440546</v>
      </c>
      <c r="J22">
        <v>3653968</v>
      </c>
      <c r="K22">
        <v>2786578</v>
      </c>
      <c r="L22">
        <v>2401557</v>
      </c>
      <c r="M22">
        <v>1066760</v>
      </c>
      <c r="N22">
        <v>1334797</v>
      </c>
      <c r="O22">
        <v>2913396</v>
      </c>
      <c r="P22">
        <v>2414422</v>
      </c>
      <c r="Q22">
        <v>498974</v>
      </c>
      <c r="R22">
        <v>2579478</v>
      </c>
      <c r="S22">
        <v>2188012</v>
      </c>
      <c r="T22">
        <v>391466</v>
      </c>
      <c r="U22">
        <v>70078</v>
      </c>
      <c r="V22">
        <v>61589</v>
      </c>
      <c r="W22">
        <v>8489</v>
      </c>
      <c r="X22">
        <v>83272</v>
      </c>
      <c r="Y22">
        <v>70819</v>
      </c>
      <c r="Z22">
        <v>12453</v>
      </c>
      <c r="AA22">
        <v>112362</v>
      </c>
      <c r="AB22">
        <v>95409</v>
      </c>
      <c r="AC22">
        <v>16953</v>
      </c>
      <c r="AD22">
        <v>5928707</v>
      </c>
      <c r="AE22">
        <v>2306306</v>
      </c>
      <c r="AF22">
        <v>3622401</v>
      </c>
    </row>
    <row r="23" spans="1:32" ht="15.75" customHeight="1" x14ac:dyDescent="0.3">
      <c r="A23" s="2" t="s">
        <v>31</v>
      </c>
      <c r="B23" s="2" t="s">
        <v>19</v>
      </c>
      <c r="C23" s="2" t="s">
        <v>32</v>
      </c>
      <c r="D23" s="2" t="s">
        <v>15</v>
      </c>
      <c r="E23">
        <v>3435999</v>
      </c>
      <c r="F23">
        <v>16787941</v>
      </c>
      <c r="G23">
        <v>8987326</v>
      </c>
      <c r="H23">
        <v>7800615</v>
      </c>
      <c r="I23">
        <v>12737767</v>
      </c>
      <c r="J23">
        <v>7194856</v>
      </c>
      <c r="K23">
        <v>5542911</v>
      </c>
      <c r="L23">
        <v>4050174</v>
      </c>
      <c r="M23">
        <v>1792470</v>
      </c>
      <c r="N23">
        <v>2257704</v>
      </c>
      <c r="O23">
        <v>5587049</v>
      </c>
      <c r="P23">
        <v>4762026</v>
      </c>
      <c r="Q23">
        <v>825023</v>
      </c>
      <c r="R23">
        <v>5307329</v>
      </c>
      <c r="S23">
        <v>4562710</v>
      </c>
      <c r="T23">
        <v>744619</v>
      </c>
      <c r="U23">
        <v>27759</v>
      </c>
      <c r="V23">
        <v>24225</v>
      </c>
      <c r="W23">
        <v>3534</v>
      </c>
      <c r="X23">
        <v>31474</v>
      </c>
      <c r="Y23">
        <v>25632</v>
      </c>
      <c r="Z23">
        <v>5842</v>
      </c>
      <c r="AA23">
        <v>169126</v>
      </c>
      <c r="AB23">
        <v>146069</v>
      </c>
      <c r="AC23">
        <v>23057</v>
      </c>
      <c r="AD23">
        <v>11200892</v>
      </c>
      <c r="AE23">
        <v>4225300</v>
      </c>
      <c r="AF23">
        <v>6975592</v>
      </c>
    </row>
    <row r="24" spans="1:32" ht="15.75" customHeight="1" x14ac:dyDescent="0.3">
      <c r="A24" s="2" t="s">
        <v>31</v>
      </c>
      <c r="B24" s="2" t="s">
        <v>19</v>
      </c>
      <c r="C24" s="2" t="s">
        <v>32</v>
      </c>
      <c r="D24" s="2" t="s">
        <v>16</v>
      </c>
      <c r="E24">
        <v>79574</v>
      </c>
      <c r="F24">
        <v>419042</v>
      </c>
      <c r="G24">
        <v>226321</v>
      </c>
      <c r="H24">
        <v>192721</v>
      </c>
      <c r="I24">
        <v>296600</v>
      </c>
      <c r="J24">
        <v>174327</v>
      </c>
      <c r="K24">
        <v>122273</v>
      </c>
      <c r="L24">
        <v>122442</v>
      </c>
      <c r="M24">
        <v>51994</v>
      </c>
      <c r="N24">
        <v>70448</v>
      </c>
      <c r="O24">
        <v>130227</v>
      </c>
      <c r="P24">
        <v>111500</v>
      </c>
      <c r="Q24">
        <v>18727</v>
      </c>
      <c r="R24">
        <v>118510</v>
      </c>
      <c r="S24">
        <v>103568</v>
      </c>
      <c r="T24">
        <v>14942</v>
      </c>
      <c r="U24">
        <v>11842</v>
      </c>
      <c r="V24">
        <v>10357</v>
      </c>
      <c r="W24">
        <v>1485</v>
      </c>
      <c r="X24">
        <v>6123</v>
      </c>
      <c r="Y24">
        <v>4835</v>
      </c>
      <c r="Z24">
        <v>1288</v>
      </c>
      <c r="AA24">
        <v>2660</v>
      </c>
      <c r="AB24">
        <v>2094</v>
      </c>
      <c r="AC24">
        <v>566</v>
      </c>
      <c r="AD24">
        <v>288815</v>
      </c>
      <c r="AE24">
        <v>114821</v>
      </c>
      <c r="AF24">
        <v>173994</v>
      </c>
    </row>
    <row r="25" spans="1:32" ht="15.75" customHeight="1" x14ac:dyDescent="0.3">
      <c r="A25" s="2" t="s">
        <v>31</v>
      </c>
      <c r="B25" s="2" t="s">
        <v>19</v>
      </c>
      <c r="C25" s="2" t="s">
        <v>32</v>
      </c>
      <c r="D25" s="2" t="s">
        <v>17</v>
      </c>
      <c r="E25">
        <v>3356425</v>
      </c>
      <c r="F25">
        <v>16368899</v>
      </c>
      <c r="G25">
        <v>8761005</v>
      </c>
      <c r="H25">
        <v>7607894</v>
      </c>
      <c r="I25">
        <v>12441167</v>
      </c>
      <c r="J25">
        <v>7020529</v>
      </c>
      <c r="K25">
        <v>5420638</v>
      </c>
      <c r="L25">
        <v>3927732</v>
      </c>
      <c r="M25">
        <v>1740476</v>
      </c>
      <c r="N25">
        <v>2187256</v>
      </c>
      <c r="O25">
        <v>5456822</v>
      </c>
      <c r="P25">
        <v>4650526</v>
      </c>
      <c r="Q25">
        <v>806296</v>
      </c>
      <c r="R25">
        <v>5188819</v>
      </c>
      <c r="S25">
        <v>4459142</v>
      </c>
      <c r="T25">
        <v>729677</v>
      </c>
      <c r="U25">
        <v>15917</v>
      </c>
      <c r="V25">
        <v>13868</v>
      </c>
      <c r="W25">
        <v>2049</v>
      </c>
      <c r="X25">
        <v>25351</v>
      </c>
      <c r="Y25">
        <v>20797</v>
      </c>
      <c r="Z25">
        <v>4554</v>
      </c>
      <c r="AA25">
        <v>166466</v>
      </c>
      <c r="AB25">
        <v>143975</v>
      </c>
      <c r="AC25">
        <v>22491</v>
      </c>
      <c r="AD25">
        <v>10912077</v>
      </c>
      <c r="AE25">
        <v>4110479</v>
      </c>
      <c r="AF25">
        <v>6801598</v>
      </c>
    </row>
    <row r="26" spans="1:32" ht="15.75" customHeight="1" x14ac:dyDescent="0.3">
      <c r="A26" s="2" t="s">
        <v>33</v>
      </c>
      <c r="B26" s="2" t="s">
        <v>19</v>
      </c>
      <c r="C26" s="2" t="s">
        <v>34</v>
      </c>
      <c r="D26" s="2" t="s">
        <v>15</v>
      </c>
      <c r="E26">
        <v>12711146</v>
      </c>
      <c r="F26">
        <v>68548437</v>
      </c>
      <c r="G26">
        <v>35550997</v>
      </c>
      <c r="H26">
        <v>32997440</v>
      </c>
      <c r="I26">
        <v>38275282</v>
      </c>
      <c r="J26">
        <v>23688412</v>
      </c>
      <c r="K26">
        <v>14586870</v>
      </c>
      <c r="L26">
        <v>30273155</v>
      </c>
      <c r="M26">
        <v>11862585</v>
      </c>
      <c r="N26">
        <v>18410570</v>
      </c>
      <c r="O26">
        <v>29886255</v>
      </c>
      <c r="P26">
        <v>18297076</v>
      </c>
      <c r="Q26">
        <v>11589179</v>
      </c>
      <c r="R26">
        <v>21057968</v>
      </c>
      <c r="S26">
        <v>15243537</v>
      </c>
      <c r="T26">
        <v>5814431</v>
      </c>
      <c r="U26">
        <v>9845353</v>
      </c>
      <c r="V26">
        <v>6365757</v>
      </c>
      <c r="W26">
        <v>3479596</v>
      </c>
      <c r="X26">
        <v>2195304</v>
      </c>
      <c r="Y26">
        <v>1281039</v>
      </c>
      <c r="Z26">
        <v>914265</v>
      </c>
      <c r="AA26">
        <v>503067</v>
      </c>
      <c r="AB26">
        <v>360510</v>
      </c>
      <c r="AC26">
        <v>142557</v>
      </c>
      <c r="AD26">
        <v>38662182</v>
      </c>
      <c r="AE26">
        <v>17253921</v>
      </c>
      <c r="AF26">
        <v>21408261</v>
      </c>
    </row>
    <row r="27" spans="1:32" ht="15.75" customHeight="1" x14ac:dyDescent="0.3">
      <c r="A27" s="2" t="s">
        <v>33</v>
      </c>
      <c r="B27" s="2" t="s">
        <v>19</v>
      </c>
      <c r="C27" s="2" t="s">
        <v>34</v>
      </c>
      <c r="D27" s="2" t="s">
        <v>16</v>
      </c>
      <c r="E27">
        <v>9494903</v>
      </c>
      <c r="F27">
        <v>51500352</v>
      </c>
      <c r="G27">
        <v>26641747</v>
      </c>
      <c r="H27">
        <v>24858605</v>
      </c>
      <c r="I27">
        <v>26471786</v>
      </c>
      <c r="J27">
        <v>16904589</v>
      </c>
      <c r="K27">
        <v>9567197</v>
      </c>
      <c r="L27">
        <v>25028566</v>
      </c>
      <c r="M27">
        <v>9737158</v>
      </c>
      <c r="N27">
        <v>15291408</v>
      </c>
      <c r="O27">
        <v>24385233</v>
      </c>
      <c r="P27">
        <v>13775469</v>
      </c>
      <c r="Q27">
        <v>10609764</v>
      </c>
      <c r="R27">
        <v>16173343</v>
      </c>
      <c r="S27">
        <v>11069837</v>
      </c>
      <c r="T27">
        <v>5103506</v>
      </c>
      <c r="U27">
        <v>9632800</v>
      </c>
      <c r="V27">
        <v>6213533</v>
      </c>
      <c r="W27">
        <v>3419267</v>
      </c>
      <c r="X27">
        <v>2072869</v>
      </c>
      <c r="Y27">
        <v>1192814</v>
      </c>
      <c r="Z27">
        <v>880055</v>
      </c>
      <c r="AA27">
        <v>275153</v>
      </c>
      <c r="AB27">
        <v>190152</v>
      </c>
      <c r="AC27">
        <v>85001</v>
      </c>
      <c r="AD27">
        <v>27115119</v>
      </c>
      <c r="AE27">
        <v>12866278</v>
      </c>
      <c r="AF27">
        <v>14248841</v>
      </c>
    </row>
    <row r="28" spans="1:32" ht="15.75" customHeight="1" x14ac:dyDescent="0.3">
      <c r="A28" s="2" t="s">
        <v>33</v>
      </c>
      <c r="B28" s="2" t="s">
        <v>19</v>
      </c>
      <c r="C28" s="2" t="s">
        <v>34</v>
      </c>
      <c r="D28" s="2" t="s">
        <v>17</v>
      </c>
      <c r="E28">
        <v>3216243</v>
      </c>
      <c r="F28">
        <v>17048085</v>
      </c>
      <c r="G28">
        <v>8909250</v>
      </c>
      <c r="H28">
        <v>8138835</v>
      </c>
      <c r="I28">
        <v>11803496</v>
      </c>
      <c r="J28">
        <v>6783823</v>
      </c>
      <c r="K28">
        <v>5019673</v>
      </c>
      <c r="L28">
        <v>5244589</v>
      </c>
      <c r="M28">
        <v>2125427</v>
      </c>
      <c r="N28">
        <v>3119162</v>
      </c>
      <c r="O28">
        <v>5501022</v>
      </c>
      <c r="P28">
        <v>4521607</v>
      </c>
      <c r="Q28">
        <v>979415</v>
      </c>
      <c r="R28">
        <v>4884625</v>
      </c>
      <c r="S28">
        <v>4173700</v>
      </c>
      <c r="T28">
        <v>710925</v>
      </c>
      <c r="U28">
        <v>212553</v>
      </c>
      <c r="V28">
        <v>152224</v>
      </c>
      <c r="W28">
        <v>60329</v>
      </c>
      <c r="X28">
        <v>122435</v>
      </c>
      <c r="Y28">
        <v>88225</v>
      </c>
      <c r="Z28">
        <v>34210</v>
      </c>
      <c r="AA28">
        <v>227914</v>
      </c>
      <c r="AB28">
        <v>170358</v>
      </c>
      <c r="AC28">
        <v>57556</v>
      </c>
      <c r="AD28">
        <v>11547063</v>
      </c>
      <c r="AE28">
        <v>4387643</v>
      </c>
      <c r="AF28">
        <v>7159420</v>
      </c>
    </row>
    <row r="29" spans="1:32" ht="15.75" customHeight="1" x14ac:dyDescent="0.3">
      <c r="A29" s="2" t="s">
        <v>35</v>
      </c>
      <c r="B29" s="2" t="s">
        <v>19</v>
      </c>
      <c r="C29" s="2" t="s">
        <v>36</v>
      </c>
      <c r="D29" s="2" t="s">
        <v>15</v>
      </c>
      <c r="E29">
        <v>33448035</v>
      </c>
      <c r="F29">
        <v>199812341</v>
      </c>
      <c r="G29">
        <v>104480510</v>
      </c>
      <c r="H29">
        <v>95331831</v>
      </c>
      <c r="I29">
        <v>114397555</v>
      </c>
      <c r="J29">
        <v>68234964</v>
      </c>
      <c r="K29">
        <v>46162591</v>
      </c>
      <c r="L29">
        <v>85414786</v>
      </c>
      <c r="M29">
        <v>36245546</v>
      </c>
      <c r="N29">
        <v>49169240</v>
      </c>
      <c r="O29">
        <v>65814715</v>
      </c>
      <c r="P29">
        <v>49846762</v>
      </c>
      <c r="Q29">
        <v>15967953</v>
      </c>
      <c r="R29">
        <v>44635492</v>
      </c>
      <c r="S29">
        <v>37420299</v>
      </c>
      <c r="T29">
        <v>7215193</v>
      </c>
      <c r="U29">
        <v>15576415</v>
      </c>
      <c r="V29">
        <v>13727429</v>
      </c>
      <c r="W29">
        <v>1848986</v>
      </c>
      <c r="X29">
        <v>9749915</v>
      </c>
      <c r="Y29">
        <v>7777577</v>
      </c>
      <c r="Z29">
        <v>1972338</v>
      </c>
      <c r="AA29">
        <v>2409436</v>
      </c>
      <c r="AB29">
        <v>1669471</v>
      </c>
      <c r="AC29">
        <v>739965</v>
      </c>
      <c r="AD29">
        <v>133997626</v>
      </c>
      <c r="AE29">
        <v>54633748</v>
      </c>
      <c r="AF29">
        <v>79363878</v>
      </c>
    </row>
    <row r="30" spans="1:32" ht="15.75" customHeight="1" x14ac:dyDescent="0.3">
      <c r="A30" s="2" t="s">
        <v>35</v>
      </c>
      <c r="B30" s="2" t="s">
        <v>19</v>
      </c>
      <c r="C30" s="2" t="s">
        <v>36</v>
      </c>
      <c r="D30" s="2" t="s">
        <v>16</v>
      </c>
      <c r="E30">
        <v>25685942</v>
      </c>
      <c r="F30">
        <v>155317278</v>
      </c>
      <c r="G30">
        <v>80992995</v>
      </c>
      <c r="H30">
        <v>74324283</v>
      </c>
      <c r="I30">
        <v>85284680</v>
      </c>
      <c r="J30">
        <v>51793688</v>
      </c>
      <c r="K30">
        <v>33490992</v>
      </c>
      <c r="L30">
        <v>70032598</v>
      </c>
      <c r="M30">
        <v>29199307</v>
      </c>
      <c r="N30">
        <v>40833291</v>
      </c>
      <c r="O30">
        <v>51950980</v>
      </c>
      <c r="P30">
        <v>38352879</v>
      </c>
      <c r="Q30">
        <v>13598101</v>
      </c>
      <c r="R30">
        <v>33538817</v>
      </c>
      <c r="S30">
        <v>27812347</v>
      </c>
      <c r="T30">
        <v>5726470</v>
      </c>
      <c r="U30">
        <v>15103331</v>
      </c>
      <c r="V30">
        <v>13299811</v>
      </c>
      <c r="W30">
        <v>1803520</v>
      </c>
      <c r="X30">
        <v>9094209</v>
      </c>
      <c r="Y30">
        <v>7205459</v>
      </c>
      <c r="Z30">
        <v>1888750</v>
      </c>
      <c r="AA30">
        <v>1485130</v>
      </c>
      <c r="AB30">
        <v>962736</v>
      </c>
      <c r="AC30">
        <v>522394</v>
      </c>
      <c r="AD30">
        <v>103366298</v>
      </c>
      <c r="AE30">
        <v>42640116</v>
      </c>
      <c r="AF30">
        <v>60726182</v>
      </c>
    </row>
    <row r="31" spans="1:32" ht="15.75" customHeight="1" x14ac:dyDescent="0.3">
      <c r="A31" s="2" t="s">
        <v>35</v>
      </c>
      <c r="B31" s="2" t="s">
        <v>19</v>
      </c>
      <c r="C31" s="2" t="s">
        <v>36</v>
      </c>
      <c r="D31" s="2" t="s">
        <v>17</v>
      </c>
      <c r="E31">
        <v>7762093</v>
      </c>
      <c r="F31">
        <v>44495063</v>
      </c>
      <c r="G31">
        <v>23487515</v>
      </c>
      <c r="H31">
        <v>21007548</v>
      </c>
      <c r="I31">
        <v>29112875</v>
      </c>
      <c r="J31">
        <v>16441276</v>
      </c>
      <c r="K31">
        <v>12671599</v>
      </c>
      <c r="L31">
        <v>15382188</v>
      </c>
      <c r="M31">
        <v>7046239</v>
      </c>
      <c r="N31">
        <v>8335949</v>
      </c>
      <c r="O31">
        <v>13863735</v>
      </c>
      <c r="P31">
        <v>11493883</v>
      </c>
      <c r="Q31">
        <v>2369852</v>
      </c>
      <c r="R31">
        <v>11096675</v>
      </c>
      <c r="S31">
        <v>9607952</v>
      </c>
      <c r="T31">
        <v>1488723</v>
      </c>
      <c r="U31">
        <v>473084</v>
      </c>
      <c r="V31">
        <v>427618</v>
      </c>
      <c r="W31">
        <v>45466</v>
      </c>
      <c r="X31">
        <v>655706</v>
      </c>
      <c r="Y31">
        <v>572118</v>
      </c>
      <c r="Z31">
        <v>83588</v>
      </c>
      <c r="AA31">
        <v>924306</v>
      </c>
      <c r="AB31">
        <v>706735</v>
      </c>
      <c r="AC31">
        <v>217571</v>
      </c>
      <c r="AD31">
        <v>30631328</v>
      </c>
      <c r="AE31">
        <v>11993632</v>
      </c>
      <c r="AF31">
        <v>18637696</v>
      </c>
    </row>
    <row r="32" spans="1:32" ht="15.75" customHeight="1" x14ac:dyDescent="0.3">
      <c r="A32" s="2">
        <v>10</v>
      </c>
      <c r="B32" s="2" t="s">
        <v>19</v>
      </c>
      <c r="C32" s="2" t="s">
        <v>37</v>
      </c>
      <c r="D32" s="2" t="s">
        <v>15</v>
      </c>
      <c r="E32">
        <v>18913565</v>
      </c>
      <c r="F32">
        <v>104099452</v>
      </c>
      <c r="G32">
        <v>54278157</v>
      </c>
      <c r="H32">
        <v>49821295</v>
      </c>
      <c r="I32">
        <v>52504553</v>
      </c>
      <c r="J32">
        <v>31608023</v>
      </c>
      <c r="K32">
        <v>20896530</v>
      </c>
      <c r="L32">
        <v>51594899</v>
      </c>
      <c r="M32">
        <v>22670134</v>
      </c>
      <c r="N32">
        <v>28924765</v>
      </c>
      <c r="O32">
        <v>34724987</v>
      </c>
      <c r="P32">
        <v>25222189</v>
      </c>
      <c r="Q32">
        <v>9502798</v>
      </c>
      <c r="R32">
        <v>21359611</v>
      </c>
      <c r="S32">
        <v>17270690</v>
      </c>
      <c r="T32">
        <v>4088921</v>
      </c>
      <c r="U32">
        <v>5413181</v>
      </c>
      <c r="V32">
        <v>4688683</v>
      </c>
      <c r="W32">
        <v>724498</v>
      </c>
      <c r="X32">
        <v>9537418</v>
      </c>
      <c r="Y32">
        <v>7373292</v>
      </c>
      <c r="Z32">
        <v>2164126</v>
      </c>
      <c r="AA32">
        <v>779576</v>
      </c>
      <c r="AB32">
        <v>488797</v>
      </c>
      <c r="AC32">
        <v>290779</v>
      </c>
      <c r="AD32">
        <v>69374465</v>
      </c>
      <c r="AE32">
        <v>29055968</v>
      </c>
      <c r="AF32">
        <v>40318497</v>
      </c>
    </row>
    <row r="33" spans="1:32" ht="15.75" customHeight="1" x14ac:dyDescent="0.3">
      <c r="A33" s="2">
        <v>10</v>
      </c>
      <c r="B33" s="2" t="s">
        <v>19</v>
      </c>
      <c r="C33" s="2" t="s">
        <v>37</v>
      </c>
      <c r="D33" s="2" t="s">
        <v>16</v>
      </c>
      <c r="E33">
        <v>16862940</v>
      </c>
      <c r="F33">
        <v>92341436</v>
      </c>
      <c r="G33">
        <v>48073850</v>
      </c>
      <c r="H33">
        <v>44267586</v>
      </c>
      <c r="I33">
        <v>44812152</v>
      </c>
      <c r="J33">
        <v>27241830</v>
      </c>
      <c r="K33">
        <v>17570322</v>
      </c>
      <c r="L33">
        <v>47529284</v>
      </c>
      <c r="M33">
        <v>20832020</v>
      </c>
      <c r="N33">
        <v>26697264</v>
      </c>
      <c r="O33">
        <v>31359767</v>
      </c>
      <c r="P33">
        <v>22436685</v>
      </c>
      <c r="Q33">
        <v>8923082</v>
      </c>
      <c r="R33">
        <v>18723966</v>
      </c>
      <c r="S33">
        <v>14988080</v>
      </c>
      <c r="T33">
        <v>3735886</v>
      </c>
      <c r="U33">
        <v>5261564</v>
      </c>
      <c r="V33">
        <v>4551866</v>
      </c>
      <c r="W33">
        <v>709698</v>
      </c>
      <c r="X33">
        <v>9225709</v>
      </c>
      <c r="Y33">
        <v>7113170</v>
      </c>
      <c r="Z33">
        <v>2112539</v>
      </c>
      <c r="AA33">
        <v>624910</v>
      </c>
      <c r="AB33">
        <v>371674</v>
      </c>
      <c r="AC33">
        <v>253236</v>
      </c>
      <c r="AD33">
        <v>60981669</v>
      </c>
      <c r="AE33">
        <v>25637165</v>
      </c>
      <c r="AF33">
        <v>35344504</v>
      </c>
    </row>
    <row r="34" spans="1:32" ht="15.75" customHeight="1" x14ac:dyDescent="0.3">
      <c r="A34" s="2">
        <v>10</v>
      </c>
      <c r="B34" s="2" t="s">
        <v>19</v>
      </c>
      <c r="C34" s="2" t="s">
        <v>37</v>
      </c>
      <c r="D34" s="2" t="s">
        <v>17</v>
      </c>
      <c r="E34">
        <v>2050625</v>
      </c>
      <c r="F34">
        <v>11758016</v>
      </c>
      <c r="G34">
        <v>6204307</v>
      </c>
      <c r="H34">
        <v>5553709</v>
      </c>
      <c r="I34">
        <v>7692401</v>
      </c>
      <c r="J34">
        <v>4366193</v>
      </c>
      <c r="K34">
        <v>3326208</v>
      </c>
      <c r="L34">
        <v>4065615</v>
      </c>
      <c r="M34">
        <v>1838114</v>
      </c>
      <c r="N34">
        <v>2227501</v>
      </c>
      <c r="O34">
        <v>3365220</v>
      </c>
      <c r="P34">
        <v>2785504</v>
      </c>
      <c r="Q34">
        <v>579716</v>
      </c>
      <c r="R34">
        <v>2635645</v>
      </c>
      <c r="S34">
        <v>2282610</v>
      </c>
      <c r="T34">
        <v>353035</v>
      </c>
      <c r="U34">
        <v>151617</v>
      </c>
      <c r="V34">
        <v>136817</v>
      </c>
      <c r="W34">
        <v>14800</v>
      </c>
      <c r="X34">
        <v>311709</v>
      </c>
      <c r="Y34">
        <v>260122</v>
      </c>
      <c r="Z34">
        <v>51587</v>
      </c>
      <c r="AA34">
        <v>154666</v>
      </c>
      <c r="AB34">
        <v>117123</v>
      </c>
      <c r="AC34">
        <v>37543</v>
      </c>
      <c r="AD34">
        <v>8392796</v>
      </c>
      <c r="AE34">
        <v>3418803</v>
      </c>
      <c r="AF34">
        <v>4973993</v>
      </c>
    </row>
    <row r="35" spans="1:32" ht="15.75" customHeight="1" x14ac:dyDescent="0.3">
      <c r="A35" s="2">
        <v>11</v>
      </c>
      <c r="B35" s="2" t="s">
        <v>19</v>
      </c>
      <c r="C35" s="2" t="s">
        <v>38</v>
      </c>
      <c r="D35" s="2" t="s">
        <v>15</v>
      </c>
      <c r="E35">
        <v>129006</v>
      </c>
      <c r="F35">
        <v>610577</v>
      </c>
      <c r="G35">
        <v>323070</v>
      </c>
      <c r="H35">
        <v>287507</v>
      </c>
      <c r="I35">
        <v>444952</v>
      </c>
      <c r="J35">
        <v>251269</v>
      </c>
      <c r="K35">
        <v>193683</v>
      </c>
      <c r="L35">
        <v>165625</v>
      </c>
      <c r="M35">
        <v>71801</v>
      </c>
      <c r="N35">
        <v>93824</v>
      </c>
      <c r="O35">
        <v>308138</v>
      </c>
      <c r="P35">
        <v>194358</v>
      </c>
      <c r="Q35">
        <v>113780</v>
      </c>
      <c r="R35">
        <v>230397</v>
      </c>
      <c r="S35">
        <v>160513</v>
      </c>
      <c r="T35">
        <v>69884</v>
      </c>
      <c r="U35">
        <v>82707</v>
      </c>
      <c r="V35">
        <v>50586</v>
      </c>
      <c r="W35">
        <v>32121</v>
      </c>
      <c r="X35">
        <v>11582</v>
      </c>
      <c r="Y35">
        <v>7145</v>
      </c>
      <c r="Z35">
        <v>4437</v>
      </c>
      <c r="AA35">
        <v>2888</v>
      </c>
      <c r="AB35">
        <v>2056</v>
      </c>
      <c r="AC35">
        <v>832</v>
      </c>
      <c r="AD35">
        <v>302439</v>
      </c>
      <c r="AE35">
        <v>128712</v>
      </c>
      <c r="AF35">
        <v>173727</v>
      </c>
    </row>
    <row r="36" spans="1:32" ht="15.75" customHeight="1" x14ac:dyDescent="0.3">
      <c r="A36" s="2">
        <v>11</v>
      </c>
      <c r="B36" s="2" t="s">
        <v>19</v>
      </c>
      <c r="C36" s="2" t="s">
        <v>38</v>
      </c>
      <c r="D36" s="2" t="s">
        <v>16</v>
      </c>
      <c r="E36">
        <v>93288</v>
      </c>
      <c r="F36">
        <v>456999</v>
      </c>
      <c r="G36">
        <v>242797</v>
      </c>
      <c r="H36">
        <v>214202</v>
      </c>
      <c r="I36">
        <v>321930</v>
      </c>
      <c r="J36">
        <v>184245</v>
      </c>
      <c r="K36">
        <v>137685</v>
      </c>
      <c r="L36">
        <v>135069</v>
      </c>
      <c r="M36">
        <v>58552</v>
      </c>
      <c r="N36">
        <v>76517</v>
      </c>
      <c r="O36">
        <v>243785</v>
      </c>
      <c r="P36">
        <v>148186</v>
      </c>
      <c r="Q36">
        <v>95599</v>
      </c>
      <c r="R36">
        <v>173682</v>
      </c>
      <c r="S36">
        <v>119014</v>
      </c>
      <c r="T36">
        <v>54668</v>
      </c>
      <c r="U36">
        <v>82111</v>
      </c>
      <c r="V36">
        <v>50224</v>
      </c>
      <c r="W36">
        <v>31887</v>
      </c>
      <c r="X36">
        <v>11154</v>
      </c>
      <c r="Y36">
        <v>6858</v>
      </c>
      <c r="Z36">
        <v>4296</v>
      </c>
      <c r="AA36">
        <v>2155</v>
      </c>
      <c r="AB36">
        <v>1474</v>
      </c>
      <c r="AC36">
        <v>681</v>
      </c>
      <c r="AD36">
        <v>213214</v>
      </c>
      <c r="AE36">
        <v>94611</v>
      </c>
      <c r="AF36">
        <v>118603</v>
      </c>
    </row>
    <row r="37" spans="1:32" ht="15.75" customHeight="1" x14ac:dyDescent="0.3">
      <c r="A37" s="2">
        <v>11</v>
      </c>
      <c r="B37" s="2" t="s">
        <v>19</v>
      </c>
      <c r="C37" s="2" t="s">
        <v>38</v>
      </c>
      <c r="D37" s="2" t="s">
        <v>17</v>
      </c>
      <c r="E37">
        <v>35718</v>
      </c>
      <c r="F37">
        <v>153578</v>
      </c>
      <c r="G37">
        <v>80273</v>
      </c>
      <c r="H37">
        <v>73305</v>
      </c>
      <c r="I37">
        <v>123022</v>
      </c>
      <c r="J37">
        <v>67024</v>
      </c>
      <c r="K37">
        <v>55998</v>
      </c>
      <c r="L37">
        <v>30556</v>
      </c>
      <c r="M37">
        <v>13249</v>
      </c>
      <c r="N37">
        <v>17307</v>
      </c>
      <c r="O37">
        <v>64353</v>
      </c>
      <c r="P37">
        <v>46172</v>
      </c>
      <c r="Q37">
        <v>18181</v>
      </c>
      <c r="R37">
        <v>56715</v>
      </c>
      <c r="S37">
        <v>41499</v>
      </c>
      <c r="T37">
        <v>15216</v>
      </c>
      <c r="U37">
        <v>596</v>
      </c>
      <c r="V37">
        <v>362</v>
      </c>
      <c r="W37">
        <v>234</v>
      </c>
      <c r="X37">
        <v>428</v>
      </c>
      <c r="Y37">
        <v>287</v>
      </c>
      <c r="Z37">
        <v>141</v>
      </c>
      <c r="AA37">
        <v>733</v>
      </c>
      <c r="AB37">
        <v>582</v>
      </c>
      <c r="AC37">
        <v>151</v>
      </c>
      <c r="AD37">
        <v>89225</v>
      </c>
      <c r="AE37">
        <v>34101</v>
      </c>
      <c r="AF37">
        <v>55124</v>
      </c>
    </row>
    <row r="38" spans="1:32" ht="15.75" customHeight="1" x14ac:dyDescent="0.3">
      <c r="A38" s="2">
        <v>12</v>
      </c>
      <c r="B38" s="2" t="s">
        <v>19</v>
      </c>
      <c r="C38" s="2" t="s">
        <v>39</v>
      </c>
      <c r="D38" s="2" t="s">
        <v>15</v>
      </c>
      <c r="E38">
        <v>270577</v>
      </c>
      <c r="F38">
        <v>1383727</v>
      </c>
      <c r="G38">
        <v>713912</v>
      </c>
      <c r="H38">
        <v>669815</v>
      </c>
      <c r="I38">
        <v>766005</v>
      </c>
      <c r="J38">
        <v>439868</v>
      </c>
      <c r="K38">
        <v>326137</v>
      </c>
      <c r="L38">
        <v>617722</v>
      </c>
      <c r="M38">
        <v>274044</v>
      </c>
      <c r="N38">
        <v>343678</v>
      </c>
      <c r="O38">
        <v>587657</v>
      </c>
      <c r="P38">
        <v>350273</v>
      </c>
      <c r="Q38">
        <v>237384</v>
      </c>
      <c r="R38">
        <v>478721</v>
      </c>
      <c r="S38">
        <v>301109</v>
      </c>
      <c r="T38">
        <v>177612</v>
      </c>
      <c r="U38">
        <v>248120</v>
      </c>
      <c r="V38">
        <v>130008</v>
      </c>
      <c r="W38">
        <v>118112</v>
      </c>
      <c r="X38">
        <v>20259</v>
      </c>
      <c r="Y38">
        <v>11921</v>
      </c>
      <c r="Z38">
        <v>8338</v>
      </c>
      <c r="AA38">
        <v>4728</v>
      </c>
      <c r="AB38">
        <v>2772</v>
      </c>
      <c r="AC38">
        <v>1956</v>
      </c>
      <c r="AD38">
        <v>796070</v>
      </c>
      <c r="AE38">
        <v>363639</v>
      </c>
      <c r="AF38">
        <v>432431</v>
      </c>
    </row>
    <row r="39" spans="1:32" ht="15.75" customHeight="1" x14ac:dyDescent="0.3">
      <c r="A39" s="2">
        <v>12</v>
      </c>
      <c r="B39" s="2" t="s">
        <v>19</v>
      </c>
      <c r="C39" s="2" t="s">
        <v>39</v>
      </c>
      <c r="D39" s="2" t="s">
        <v>16</v>
      </c>
      <c r="E39">
        <v>200210</v>
      </c>
      <c r="F39">
        <v>1066358</v>
      </c>
      <c r="G39">
        <v>546011</v>
      </c>
      <c r="H39">
        <v>520347</v>
      </c>
      <c r="I39">
        <v>535902</v>
      </c>
      <c r="J39">
        <v>309390</v>
      </c>
      <c r="K39">
        <v>226512</v>
      </c>
      <c r="L39">
        <v>530456</v>
      </c>
      <c r="M39">
        <v>236621</v>
      </c>
      <c r="N39">
        <v>293835</v>
      </c>
      <c r="O39">
        <v>470315</v>
      </c>
      <c r="P39">
        <v>264790</v>
      </c>
      <c r="Q39">
        <v>205525</v>
      </c>
      <c r="R39">
        <v>377388</v>
      </c>
      <c r="S39">
        <v>223929</v>
      </c>
      <c r="T39">
        <v>153459</v>
      </c>
      <c r="U39">
        <v>244637</v>
      </c>
      <c r="V39">
        <v>127925</v>
      </c>
      <c r="W39">
        <v>116712</v>
      </c>
      <c r="X39">
        <v>18776</v>
      </c>
      <c r="Y39">
        <v>10997</v>
      </c>
      <c r="Z39">
        <v>7779</v>
      </c>
      <c r="AA39">
        <v>3371</v>
      </c>
      <c r="AB39">
        <v>1929</v>
      </c>
      <c r="AC39">
        <v>1442</v>
      </c>
      <c r="AD39">
        <v>596043</v>
      </c>
      <c r="AE39">
        <v>281221</v>
      </c>
      <c r="AF39">
        <v>314822</v>
      </c>
    </row>
    <row r="40" spans="1:32" ht="15.75" customHeight="1" x14ac:dyDescent="0.3">
      <c r="A40" s="2">
        <v>12</v>
      </c>
      <c r="B40" s="2" t="s">
        <v>19</v>
      </c>
      <c r="C40" s="2" t="s">
        <v>39</v>
      </c>
      <c r="D40" s="2" t="s">
        <v>17</v>
      </c>
      <c r="E40">
        <v>70367</v>
      </c>
      <c r="F40">
        <v>317369</v>
      </c>
      <c r="G40">
        <v>167901</v>
      </c>
      <c r="H40">
        <v>149468</v>
      </c>
      <c r="I40">
        <v>230103</v>
      </c>
      <c r="J40">
        <v>130478</v>
      </c>
      <c r="K40">
        <v>99625</v>
      </c>
      <c r="L40">
        <v>87266</v>
      </c>
      <c r="M40">
        <v>37423</v>
      </c>
      <c r="N40">
        <v>49843</v>
      </c>
      <c r="O40">
        <v>117342</v>
      </c>
      <c r="P40">
        <v>85483</v>
      </c>
      <c r="Q40">
        <v>31859</v>
      </c>
      <c r="R40">
        <v>101333</v>
      </c>
      <c r="S40">
        <v>77180</v>
      </c>
      <c r="T40">
        <v>24153</v>
      </c>
      <c r="U40">
        <v>3483</v>
      </c>
      <c r="V40">
        <v>2083</v>
      </c>
      <c r="W40">
        <v>1400</v>
      </c>
      <c r="X40">
        <v>1483</v>
      </c>
      <c r="Y40">
        <v>924</v>
      </c>
      <c r="Z40">
        <v>559</v>
      </c>
      <c r="AA40">
        <v>1357</v>
      </c>
      <c r="AB40">
        <v>843</v>
      </c>
      <c r="AC40">
        <v>514</v>
      </c>
      <c r="AD40">
        <v>200027</v>
      </c>
      <c r="AE40">
        <v>82418</v>
      </c>
      <c r="AF40">
        <v>117609</v>
      </c>
    </row>
    <row r="41" spans="1:32" ht="15.75" customHeight="1" x14ac:dyDescent="0.3">
      <c r="A41" s="2">
        <v>13</v>
      </c>
      <c r="B41" s="2" t="s">
        <v>19</v>
      </c>
      <c r="C41" s="2" t="s">
        <v>40</v>
      </c>
      <c r="D41" s="2" t="s">
        <v>15</v>
      </c>
      <c r="E41">
        <v>396002</v>
      </c>
      <c r="F41">
        <v>1978502</v>
      </c>
      <c r="G41">
        <v>1024649</v>
      </c>
      <c r="H41">
        <v>953853</v>
      </c>
      <c r="I41">
        <v>1342434</v>
      </c>
      <c r="J41">
        <v>723957</v>
      </c>
      <c r="K41">
        <v>618477</v>
      </c>
      <c r="L41">
        <v>636068</v>
      </c>
      <c r="M41">
        <v>300692</v>
      </c>
      <c r="N41">
        <v>335376</v>
      </c>
      <c r="O41">
        <v>974122</v>
      </c>
      <c r="P41">
        <v>547357</v>
      </c>
      <c r="Q41">
        <v>426765</v>
      </c>
      <c r="R41">
        <v>741179</v>
      </c>
      <c r="S41">
        <v>442204</v>
      </c>
      <c r="T41">
        <v>298975</v>
      </c>
      <c r="U41">
        <v>420379</v>
      </c>
      <c r="V41">
        <v>208221</v>
      </c>
      <c r="W41">
        <v>212158</v>
      </c>
      <c r="X41">
        <v>22571</v>
      </c>
      <c r="Y41">
        <v>12899</v>
      </c>
      <c r="Z41">
        <v>9672</v>
      </c>
      <c r="AA41">
        <v>9525</v>
      </c>
      <c r="AB41">
        <v>4731</v>
      </c>
      <c r="AC41">
        <v>4794</v>
      </c>
      <c r="AD41">
        <v>1004380</v>
      </c>
      <c r="AE41">
        <v>477292</v>
      </c>
      <c r="AF41">
        <v>527088</v>
      </c>
    </row>
    <row r="42" spans="1:32" ht="15.75" customHeight="1" x14ac:dyDescent="0.3">
      <c r="A42" s="2">
        <v>13</v>
      </c>
      <c r="B42" s="2" t="s">
        <v>19</v>
      </c>
      <c r="C42" s="2" t="s">
        <v>40</v>
      </c>
      <c r="D42" s="2" t="s">
        <v>16</v>
      </c>
      <c r="E42">
        <v>277491</v>
      </c>
      <c r="F42">
        <v>1407536</v>
      </c>
      <c r="G42">
        <v>725472</v>
      </c>
      <c r="H42">
        <v>682064</v>
      </c>
      <c r="I42">
        <v>896663</v>
      </c>
      <c r="J42">
        <v>484021</v>
      </c>
      <c r="K42">
        <v>412642</v>
      </c>
      <c r="L42">
        <v>510873</v>
      </c>
      <c r="M42">
        <v>241451</v>
      </c>
      <c r="N42">
        <v>269422</v>
      </c>
      <c r="O42">
        <v>760360</v>
      </c>
      <c r="P42">
        <v>403912</v>
      </c>
      <c r="Q42">
        <v>356448</v>
      </c>
      <c r="R42">
        <v>567674</v>
      </c>
      <c r="S42">
        <v>316384</v>
      </c>
      <c r="T42">
        <v>251290</v>
      </c>
      <c r="U42">
        <v>408523</v>
      </c>
      <c r="V42">
        <v>202643</v>
      </c>
      <c r="W42">
        <v>205880</v>
      </c>
      <c r="X42">
        <v>19970</v>
      </c>
      <c r="Y42">
        <v>11260</v>
      </c>
      <c r="Z42">
        <v>8710</v>
      </c>
      <c r="AA42">
        <v>6588</v>
      </c>
      <c r="AB42">
        <v>3055</v>
      </c>
      <c r="AC42">
        <v>3533</v>
      </c>
      <c r="AD42">
        <v>647176</v>
      </c>
      <c r="AE42">
        <v>321560</v>
      </c>
      <c r="AF42">
        <v>325616</v>
      </c>
    </row>
    <row r="43" spans="1:32" ht="15.75" customHeight="1" x14ac:dyDescent="0.3">
      <c r="A43" s="2">
        <v>13</v>
      </c>
      <c r="B43" s="2" t="s">
        <v>19</v>
      </c>
      <c r="C43" s="2" t="s">
        <v>40</v>
      </c>
      <c r="D43" s="2" t="s">
        <v>17</v>
      </c>
      <c r="E43">
        <v>118511</v>
      </c>
      <c r="F43">
        <v>570966</v>
      </c>
      <c r="G43">
        <v>299177</v>
      </c>
      <c r="H43">
        <v>271789</v>
      </c>
      <c r="I43">
        <v>445771</v>
      </c>
      <c r="J43">
        <v>239936</v>
      </c>
      <c r="K43">
        <v>205835</v>
      </c>
      <c r="L43">
        <v>125195</v>
      </c>
      <c r="M43">
        <v>59241</v>
      </c>
      <c r="N43">
        <v>65954</v>
      </c>
      <c r="O43">
        <v>213762</v>
      </c>
      <c r="P43">
        <v>143445</v>
      </c>
      <c r="Q43">
        <v>70317</v>
      </c>
      <c r="R43">
        <v>173505</v>
      </c>
      <c r="S43">
        <v>125820</v>
      </c>
      <c r="T43">
        <v>47685</v>
      </c>
      <c r="U43">
        <v>11856</v>
      </c>
      <c r="V43">
        <v>5578</v>
      </c>
      <c r="W43">
        <v>6278</v>
      </c>
      <c r="X43">
        <v>2601</v>
      </c>
      <c r="Y43">
        <v>1639</v>
      </c>
      <c r="Z43">
        <v>962</v>
      </c>
      <c r="AA43">
        <v>2937</v>
      </c>
      <c r="AB43">
        <v>1676</v>
      </c>
      <c r="AC43">
        <v>1261</v>
      </c>
      <c r="AD43">
        <v>357204</v>
      </c>
      <c r="AE43">
        <v>155732</v>
      </c>
      <c r="AF43">
        <v>201472</v>
      </c>
    </row>
    <row r="44" spans="1:32" ht="15.75" customHeight="1" x14ac:dyDescent="0.3">
      <c r="A44" s="2">
        <v>14</v>
      </c>
      <c r="B44" s="2" t="s">
        <v>19</v>
      </c>
      <c r="C44" s="2" t="s">
        <v>41</v>
      </c>
      <c r="D44" s="2" t="s">
        <v>15</v>
      </c>
      <c r="E44">
        <v>510448</v>
      </c>
      <c r="F44">
        <v>2570390</v>
      </c>
      <c r="G44">
        <v>1290171</v>
      </c>
      <c r="H44">
        <v>1280219</v>
      </c>
      <c r="I44">
        <v>1768181</v>
      </c>
      <c r="J44">
        <v>960015</v>
      </c>
      <c r="K44">
        <v>808166</v>
      </c>
      <c r="L44">
        <v>802209</v>
      </c>
      <c r="M44">
        <v>330156</v>
      </c>
      <c r="N44">
        <v>472053</v>
      </c>
      <c r="O44">
        <v>1159053</v>
      </c>
      <c r="P44">
        <v>665463</v>
      </c>
      <c r="Q44">
        <v>493590</v>
      </c>
      <c r="R44">
        <v>855012</v>
      </c>
      <c r="S44">
        <v>554518</v>
      </c>
      <c r="T44">
        <v>300494</v>
      </c>
      <c r="U44">
        <v>365712</v>
      </c>
      <c r="V44">
        <v>232130</v>
      </c>
      <c r="W44">
        <v>133582</v>
      </c>
      <c r="X44">
        <v>43774</v>
      </c>
      <c r="Y44">
        <v>23603</v>
      </c>
      <c r="Z44">
        <v>20171</v>
      </c>
      <c r="AA44">
        <v>44586</v>
      </c>
      <c r="AB44">
        <v>13362</v>
      </c>
      <c r="AC44">
        <v>31224</v>
      </c>
      <c r="AD44">
        <v>1411337</v>
      </c>
      <c r="AE44">
        <v>624708</v>
      </c>
      <c r="AF44">
        <v>786629</v>
      </c>
    </row>
    <row r="45" spans="1:32" ht="15.75" customHeight="1" x14ac:dyDescent="0.3">
      <c r="A45" s="2">
        <v>14</v>
      </c>
      <c r="B45" s="2" t="s">
        <v>19</v>
      </c>
      <c r="C45" s="2" t="s">
        <v>41</v>
      </c>
      <c r="D45" s="2" t="s">
        <v>16</v>
      </c>
      <c r="E45">
        <v>338109</v>
      </c>
      <c r="F45">
        <v>1736236</v>
      </c>
      <c r="G45">
        <v>878469</v>
      </c>
      <c r="H45">
        <v>857767</v>
      </c>
      <c r="I45">
        <v>1142564</v>
      </c>
      <c r="J45">
        <v>630291</v>
      </c>
      <c r="K45">
        <v>512273</v>
      </c>
      <c r="L45">
        <v>593672</v>
      </c>
      <c r="M45">
        <v>248178</v>
      </c>
      <c r="N45">
        <v>345494</v>
      </c>
      <c r="O45">
        <v>813604</v>
      </c>
      <c r="P45">
        <v>460140</v>
      </c>
      <c r="Q45">
        <v>353464</v>
      </c>
      <c r="R45">
        <v>594331</v>
      </c>
      <c r="S45">
        <v>381865</v>
      </c>
      <c r="T45">
        <v>212466</v>
      </c>
      <c r="U45">
        <v>327425</v>
      </c>
      <c r="V45">
        <v>203897</v>
      </c>
      <c r="W45">
        <v>123528</v>
      </c>
      <c r="X45">
        <v>34373</v>
      </c>
      <c r="Y45">
        <v>18204</v>
      </c>
      <c r="Z45">
        <v>16169</v>
      </c>
      <c r="AA45">
        <v>27069</v>
      </c>
      <c r="AB45">
        <v>7820</v>
      </c>
      <c r="AC45">
        <v>19249</v>
      </c>
      <c r="AD45">
        <v>922632</v>
      </c>
      <c r="AE45">
        <v>418329</v>
      </c>
      <c r="AF45">
        <v>504303</v>
      </c>
    </row>
    <row r="46" spans="1:32" ht="15.75" customHeight="1" x14ac:dyDescent="0.3">
      <c r="A46" s="2">
        <v>14</v>
      </c>
      <c r="B46" s="2" t="s">
        <v>19</v>
      </c>
      <c r="C46" s="2" t="s">
        <v>41</v>
      </c>
      <c r="D46" s="2" t="s">
        <v>17</v>
      </c>
      <c r="E46">
        <v>172339</v>
      </c>
      <c r="F46">
        <v>834154</v>
      </c>
      <c r="G46">
        <v>411702</v>
      </c>
      <c r="H46">
        <v>422452</v>
      </c>
      <c r="I46">
        <v>625617</v>
      </c>
      <c r="J46">
        <v>329724</v>
      </c>
      <c r="K46">
        <v>295893</v>
      </c>
      <c r="L46">
        <v>208537</v>
      </c>
      <c r="M46">
        <v>81978</v>
      </c>
      <c r="N46">
        <v>126559</v>
      </c>
      <c r="O46">
        <v>345449</v>
      </c>
      <c r="P46">
        <v>205323</v>
      </c>
      <c r="Q46">
        <v>140126</v>
      </c>
      <c r="R46">
        <v>260681</v>
      </c>
      <c r="S46">
        <v>172653</v>
      </c>
      <c r="T46">
        <v>88028</v>
      </c>
      <c r="U46">
        <v>38287</v>
      </c>
      <c r="V46">
        <v>28233</v>
      </c>
      <c r="W46">
        <v>10054</v>
      </c>
      <c r="X46">
        <v>9401</v>
      </c>
      <c r="Y46">
        <v>5399</v>
      </c>
      <c r="Z46">
        <v>4002</v>
      </c>
      <c r="AA46">
        <v>17517</v>
      </c>
      <c r="AB46">
        <v>5542</v>
      </c>
      <c r="AC46">
        <v>11975</v>
      </c>
      <c r="AD46">
        <v>488705</v>
      </c>
      <c r="AE46">
        <v>206379</v>
      </c>
      <c r="AF46">
        <v>282326</v>
      </c>
    </row>
    <row r="47" spans="1:32" ht="15.75" customHeight="1" x14ac:dyDescent="0.3">
      <c r="A47" s="2">
        <v>15</v>
      </c>
      <c r="B47" s="2" t="s">
        <v>19</v>
      </c>
      <c r="C47" s="2" t="s">
        <v>42</v>
      </c>
      <c r="D47" s="2" t="s">
        <v>15</v>
      </c>
      <c r="E47">
        <v>222853</v>
      </c>
      <c r="F47">
        <v>1097206</v>
      </c>
      <c r="G47">
        <v>555339</v>
      </c>
      <c r="H47">
        <v>541867</v>
      </c>
      <c r="I47">
        <v>848175</v>
      </c>
      <c r="J47">
        <v>438529</v>
      </c>
      <c r="K47">
        <v>409646</v>
      </c>
      <c r="L47">
        <v>249031</v>
      </c>
      <c r="M47">
        <v>116810</v>
      </c>
      <c r="N47">
        <v>132221</v>
      </c>
      <c r="O47">
        <v>486705</v>
      </c>
      <c r="P47">
        <v>290740</v>
      </c>
      <c r="Q47">
        <v>195965</v>
      </c>
      <c r="R47">
        <v>415030</v>
      </c>
      <c r="S47">
        <v>263305</v>
      </c>
      <c r="T47">
        <v>151725</v>
      </c>
      <c r="U47">
        <v>202514</v>
      </c>
      <c r="V47">
        <v>121598</v>
      </c>
      <c r="W47">
        <v>80916</v>
      </c>
      <c r="X47">
        <v>26464</v>
      </c>
      <c r="Y47">
        <v>16601</v>
      </c>
      <c r="Z47">
        <v>9863</v>
      </c>
      <c r="AA47">
        <v>5459</v>
      </c>
      <c r="AB47">
        <v>3109</v>
      </c>
      <c r="AC47">
        <v>2350</v>
      </c>
      <c r="AD47">
        <v>610501</v>
      </c>
      <c r="AE47">
        <v>264599</v>
      </c>
      <c r="AF47">
        <v>345902</v>
      </c>
    </row>
    <row r="48" spans="1:32" ht="15.75" customHeight="1" x14ac:dyDescent="0.3">
      <c r="A48" s="2">
        <v>15</v>
      </c>
      <c r="B48" s="2" t="s">
        <v>19</v>
      </c>
      <c r="C48" s="2" t="s">
        <v>42</v>
      </c>
      <c r="D48" s="2" t="s">
        <v>16</v>
      </c>
      <c r="E48">
        <v>105812</v>
      </c>
      <c r="F48">
        <v>525435</v>
      </c>
      <c r="G48">
        <v>269135</v>
      </c>
      <c r="H48">
        <v>256300</v>
      </c>
      <c r="I48">
        <v>363334</v>
      </c>
      <c r="J48">
        <v>195400</v>
      </c>
      <c r="K48">
        <v>167934</v>
      </c>
      <c r="L48">
        <v>162101</v>
      </c>
      <c r="M48">
        <v>73735</v>
      </c>
      <c r="N48">
        <v>88366</v>
      </c>
      <c r="O48">
        <v>252382</v>
      </c>
      <c r="P48">
        <v>145091</v>
      </c>
      <c r="Q48">
        <v>107291</v>
      </c>
      <c r="R48">
        <v>217824</v>
      </c>
      <c r="S48">
        <v>134888</v>
      </c>
      <c r="T48">
        <v>82936</v>
      </c>
      <c r="U48">
        <v>170274</v>
      </c>
      <c r="V48">
        <v>101909</v>
      </c>
      <c r="W48">
        <v>68365</v>
      </c>
      <c r="X48">
        <v>12448</v>
      </c>
      <c r="Y48">
        <v>7572</v>
      </c>
      <c r="Z48">
        <v>4876</v>
      </c>
      <c r="AA48">
        <v>1556</v>
      </c>
      <c r="AB48">
        <v>999</v>
      </c>
      <c r="AC48">
        <v>557</v>
      </c>
      <c r="AD48">
        <v>273053</v>
      </c>
      <c r="AE48">
        <v>124044</v>
      </c>
      <c r="AF48">
        <v>149009</v>
      </c>
    </row>
    <row r="49" spans="1:32" ht="15.75" customHeight="1" x14ac:dyDescent="0.3">
      <c r="A49" s="2">
        <v>15</v>
      </c>
      <c r="B49" s="2" t="s">
        <v>19</v>
      </c>
      <c r="C49" s="2" t="s">
        <v>42</v>
      </c>
      <c r="D49" s="2" t="s">
        <v>17</v>
      </c>
      <c r="E49">
        <v>117041</v>
      </c>
      <c r="F49">
        <v>571771</v>
      </c>
      <c r="G49">
        <v>286204</v>
      </c>
      <c r="H49">
        <v>285567</v>
      </c>
      <c r="I49">
        <v>484841</v>
      </c>
      <c r="J49">
        <v>243129</v>
      </c>
      <c r="K49">
        <v>241712</v>
      </c>
      <c r="L49">
        <v>86930</v>
      </c>
      <c r="M49">
        <v>43075</v>
      </c>
      <c r="N49">
        <v>43855</v>
      </c>
      <c r="O49">
        <v>234323</v>
      </c>
      <c r="P49">
        <v>145649</v>
      </c>
      <c r="Q49">
        <v>88674</v>
      </c>
      <c r="R49">
        <v>197206</v>
      </c>
      <c r="S49">
        <v>128417</v>
      </c>
      <c r="T49">
        <v>68789</v>
      </c>
      <c r="U49">
        <v>32240</v>
      </c>
      <c r="V49">
        <v>19689</v>
      </c>
      <c r="W49">
        <v>12551</v>
      </c>
      <c r="X49">
        <v>14016</v>
      </c>
      <c r="Y49">
        <v>9029</v>
      </c>
      <c r="Z49">
        <v>4987</v>
      </c>
      <c r="AA49">
        <v>3903</v>
      </c>
      <c r="AB49">
        <v>2110</v>
      </c>
      <c r="AC49">
        <v>1793</v>
      </c>
      <c r="AD49">
        <v>337448</v>
      </c>
      <c r="AE49">
        <v>140555</v>
      </c>
      <c r="AF49">
        <v>196893</v>
      </c>
    </row>
    <row r="50" spans="1:32" ht="15.75" customHeight="1" x14ac:dyDescent="0.3">
      <c r="A50" s="2">
        <v>16</v>
      </c>
      <c r="B50" s="2" t="s">
        <v>19</v>
      </c>
      <c r="C50" s="2" t="s">
        <v>43</v>
      </c>
      <c r="D50" s="2" t="s">
        <v>15</v>
      </c>
      <c r="E50">
        <v>855556</v>
      </c>
      <c r="F50">
        <v>3673917</v>
      </c>
      <c r="G50">
        <v>1874376</v>
      </c>
      <c r="H50">
        <v>1799541</v>
      </c>
      <c r="I50">
        <v>2804783</v>
      </c>
      <c r="J50">
        <v>1501369</v>
      </c>
      <c r="K50">
        <v>1303414</v>
      </c>
      <c r="L50">
        <v>869134</v>
      </c>
      <c r="M50">
        <v>373007</v>
      </c>
      <c r="N50">
        <v>496127</v>
      </c>
      <c r="O50">
        <v>1469521</v>
      </c>
      <c r="P50">
        <v>1045326</v>
      </c>
      <c r="Q50">
        <v>424195</v>
      </c>
      <c r="R50">
        <v>1077019</v>
      </c>
      <c r="S50">
        <v>887881</v>
      </c>
      <c r="T50">
        <v>189138</v>
      </c>
      <c r="U50">
        <v>246707</v>
      </c>
      <c r="V50">
        <v>210117</v>
      </c>
      <c r="W50">
        <v>36590</v>
      </c>
      <c r="X50">
        <v>201863</v>
      </c>
      <c r="Y50">
        <v>156850</v>
      </c>
      <c r="Z50">
        <v>45013</v>
      </c>
      <c r="AA50">
        <v>19296</v>
      </c>
      <c r="AB50">
        <v>12814</v>
      </c>
      <c r="AC50">
        <v>6482</v>
      </c>
      <c r="AD50">
        <v>2204396</v>
      </c>
      <c r="AE50">
        <v>829050</v>
      </c>
      <c r="AF50">
        <v>1375346</v>
      </c>
    </row>
    <row r="51" spans="1:32" ht="15.75" customHeight="1" x14ac:dyDescent="0.3">
      <c r="A51" s="2">
        <v>16</v>
      </c>
      <c r="B51" s="2" t="s">
        <v>19</v>
      </c>
      <c r="C51" s="2" t="s">
        <v>43</v>
      </c>
      <c r="D51" s="2" t="s">
        <v>16</v>
      </c>
      <c r="E51">
        <v>616582</v>
      </c>
      <c r="F51">
        <v>2712464</v>
      </c>
      <c r="G51">
        <v>1387173</v>
      </c>
      <c r="H51">
        <v>1325291</v>
      </c>
      <c r="I51">
        <v>1992773</v>
      </c>
      <c r="J51">
        <v>1081503</v>
      </c>
      <c r="K51">
        <v>911270</v>
      </c>
      <c r="L51">
        <v>719691</v>
      </c>
      <c r="M51">
        <v>305670</v>
      </c>
      <c r="N51">
        <v>414021</v>
      </c>
      <c r="O51">
        <v>1116076</v>
      </c>
      <c r="P51">
        <v>767767</v>
      </c>
      <c r="Q51">
        <v>348309</v>
      </c>
      <c r="R51">
        <v>776583</v>
      </c>
      <c r="S51">
        <v>637023</v>
      </c>
      <c r="T51">
        <v>139560</v>
      </c>
      <c r="U51">
        <v>237861</v>
      </c>
      <c r="V51">
        <v>201981</v>
      </c>
      <c r="W51">
        <v>35880</v>
      </c>
      <c r="X51">
        <v>191928</v>
      </c>
      <c r="Y51">
        <v>148647</v>
      </c>
      <c r="Z51">
        <v>43281</v>
      </c>
      <c r="AA51">
        <v>14424</v>
      </c>
      <c r="AB51">
        <v>9389</v>
      </c>
      <c r="AC51">
        <v>5035</v>
      </c>
      <c r="AD51">
        <v>1596388</v>
      </c>
      <c r="AE51">
        <v>619406</v>
      </c>
      <c r="AF51">
        <v>976982</v>
      </c>
    </row>
    <row r="52" spans="1:32" ht="15.75" customHeight="1" x14ac:dyDescent="0.3">
      <c r="A52" s="2">
        <v>16</v>
      </c>
      <c r="B52" s="2" t="s">
        <v>19</v>
      </c>
      <c r="C52" s="2" t="s">
        <v>43</v>
      </c>
      <c r="D52" s="2" t="s">
        <v>17</v>
      </c>
      <c r="E52">
        <v>238974</v>
      </c>
      <c r="F52">
        <v>961453</v>
      </c>
      <c r="G52">
        <v>487203</v>
      </c>
      <c r="H52">
        <v>474250</v>
      </c>
      <c r="I52">
        <v>812010</v>
      </c>
      <c r="J52">
        <v>419866</v>
      </c>
      <c r="K52">
        <v>392144</v>
      </c>
      <c r="L52">
        <v>149443</v>
      </c>
      <c r="M52">
        <v>67337</v>
      </c>
      <c r="N52">
        <v>82106</v>
      </c>
      <c r="O52">
        <v>353445</v>
      </c>
      <c r="P52">
        <v>277559</v>
      </c>
      <c r="Q52">
        <v>75886</v>
      </c>
      <c r="R52">
        <v>300436</v>
      </c>
      <c r="S52">
        <v>250858</v>
      </c>
      <c r="T52">
        <v>49578</v>
      </c>
      <c r="U52">
        <v>8846</v>
      </c>
      <c r="V52">
        <v>8136</v>
      </c>
      <c r="W52">
        <v>710</v>
      </c>
      <c r="X52">
        <v>9935</v>
      </c>
      <c r="Y52">
        <v>8203</v>
      </c>
      <c r="Z52">
        <v>1732</v>
      </c>
      <c r="AA52">
        <v>4872</v>
      </c>
      <c r="AB52">
        <v>3425</v>
      </c>
      <c r="AC52">
        <v>1447</v>
      </c>
      <c r="AD52">
        <v>608008</v>
      </c>
      <c r="AE52">
        <v>209644</v>
      </c>
      <c r="AF52">
        <v>398364</v>
      </c>
    </row>
    <row r="53" spans="1:32" ht="15.75" customHeight="1" x14ac:dyDescent="0.3">
      <c r="A53" s="2">
        <v>17</v>
      </c>
      <c r="B53" s="2" t="s">
        <v>19</v>
      </c>
      <c r="C53" s="2" t="s">
        <v>44</v>
      </c>
      <c r="D53" s="2" t="s">
        <v>15</v>
      </c>
      <c r="E53">
        <v>548059</v>
      </c>
      <c r="F53">
        <v>2966889</v>
      </c>
      <c r="G53">
        <v>1491832</v>
      </c>
      <c r="H53">
        <v>1475057</v>
      </c>
      <c r="I53">
        <v>1785005</v>
      </c>
      <c r="J53">
        <v>913879</v>
      </c>
      <c r="K53">
        <v>871126</v>
      </c>
      <c r="L53">
        <v>1181884</v>
      </c>
      <c r="M53">
        <v>577953</v>
      </c>
      <c r="N53">
        <v>603931</v>
      </c>
      <c r="O53">
        <v>1185619</v>
      </c>
      <c r="P53">
        <v>703709</v>
      </c>
      <c r="Q53">
        <v>481910</v>
      </c>
      <c r="R53">
        <v>921575</v>
      </c>
      <c r="S53">
        <v>585520</v>
      </c>
      <c r="T53">
        <v>336055</v>
      </c>
      <c r="U53">
        <v>411270</v>
      </c>
      <c r="V53">
        <v>243805</v>
      </c>
      <c r="W53">
        <v>167465</v>
      </c>
      <c r="X53">
        <v>114642</v>
      </c>
      <c r="Y53">
        <v>70460</v>
      </c>
      <c r="Z53">
        <v>44182</v>
      </c>
      <c r="AA53">
        <v>11969</v>
      </c>
      <c r="AB53">
        <v>6459</v>
      </c>
      <c r="AC53">
        <v>5510</v>
      </c>
      <c r="AD53">
        <v>1781270</v>
      </c>
      <c r="AE53">
        <v>788123</v>
      </c>
      <c r="AF53">
        <v>993147</v>
      </c>
    </row>
    <row r="54" spans="1:32" ht="15.75" customHeight="1" x14ac:dyDescent="0.3">
      <c r="A54" s="2">
        <v>17</v>
      </c>
      <c r="B54" s="2" t="s">
        <v>19</v>
      </c>
      <c r="C54" s="2" t="s">
        <v>44</v>
      </c>
      <c r="D54" s="2" t="s">
        <v>16</v>
      </c>
      <c r="E54">
        <v>430573</v>
      </c>
      <c r="F54">
        <v>2371439</v>
      </c>
      <c r="G54">
        <v>1194260</v>
      </c>
      <c r="H54">
        <v>1177179</v>
      </c>
      <c r="I54">
        <v>1315154</v>
      </c>
      <c r="J54">
        <v>675636</v>
      </c>
      <c r="K54">
        <v>639518</v>
      </c>
      <c r="L54">
        <v>1056285</v>
      </c>
      <c r="M54">
        <v>518624</v>
      </c>
      <c r="N54">
        <v>537661</v>
      </c>
      <c r="O54">
        <v>973458</v>
      </c>
      <c r="P54">
        <v>561812</v>
      </c>
      <c r="Q54">
        <v>411646</v>
      </c>
      <c r="R54">
        <v>730959</v>
      </c>
      <c r="S54">
        <v>455430</v>
      </c>
      <c r="T54">
        <v>275529</v>
      </c>
      <c r="U54">
        <v>404202</v>
      </c>
      <c r="V54">
        <v>239600</v>
      </c>
      <c r="W54">
        <v>164602</v>
      </c>
      <c r="X54">
        <v>111422</v>
      </c>
      <c r="Y54">
        <v>68258</v>
      </c>
      <c r="Z54">
        <v>43164</v>
      </c>
      <c r="AA54">
        <v>10712</v>
      </c>
      <c r="AB54">
        <v>5628</v>
      </c>
      <c r="AC54">
        <v>5084</v>
      </c>
      <c r="AD54">
        <v>1397981</v>
      </c>
      <c r="AE54">
        <v>632448</v>
      </c>
      <c r="AF54">
        <v>765533</v>
      </c>
    </row>
    <row r="55" spans="1:32" ht="15.75" customHeight="1" x14ac:dyDescent="0.3">
      <c r="A55" s="2">
        <v>17</v>
      </c>
      <c r="B55" s="2" t="s">
        <v>19</v>
      </c>
      <c r="C55" s="2" t="s">
        <v>44</v>
      </c>
      <c r="D55" s="2" t="s">
        <v>17</v>
      </c>
      <c r="E55">
        <v>117486</v>
      </c>
      <c r="F55">
        <v>595450</v>
      </c>
      <c r="G55">
        <v>297572</v>
      </c>
      <c r="H55">
        <v>297878</v>
      </c>
      <c r="I55">
        <v>469851</v>
      </c>
      <c r="J55">
        <v>238243</v>
      </c>
      <c r="K55">
        <v>231608</v>
      </c>
      <c r="L55">
        <v>125599</v>
      </c>
      <c r="M55">
        <v>59329</v>
      </c>
      <c r="N55">
        <v>66270</v>
      </c>
      <c r="O55">
        <v>212161</v>
      </c>
      <c r="P55">
        <v>141897</v>
      </c>
      <c r="Q55">
        <v>70264</v>
      </c>
      <c r="R55">
        <v>190616</v>
      </c>
      <c r="S55">
        <v>130090</v>
      </c>
      <c r="T55">
        <v>60526</v>
      </c>
      <c r="U55">
        <v>7068</v>
      </c>
      <c r="V55">
        <v>4205</v>
      </c>
      <c r="W55">
        <v>2863</v>
      </c>
      <c r="X55">
        <v>3220</v>
      </c>
      <c r="Y55">
        <v>2202</v>
      </c>
      <c r="Z55">
        <v>1018</v>
      </c>
      <c r="AA55">
        <v>1257</v>
      </c>
      <c r="AB55">
        <v>831</v>
      </c>
      <c r="AC55">
        <v>426</v>
      </c>
      <c r="AD55">
        <v>383289</v>
      </c>
      <c r="AE55">
        <v>155675</v>
      </c>
      <c r="AF55">
        <v>227614</v>
      </c>
    </row>
    <row r="56" spans="1:32" ht="15.75" customHeight="1" x14ac:dyDescent="0.3">
      <c r="A56" s="2">
        <v>18</v>
      </c>
      <c r="B56" s="2" t="s">
        <v>19</v>
      </c>
      <c r="C56" s="2" t="s">
        <v>45</v>
      </c>
      <c r="D56" s="2" t="s">
        <v>15</v>
      </c>
      <c r="E56">
        <v>6406471</v>
      </c>
      <c r="F56">
        <v>31205576</v>
      </c>
      <c r="G56">
        <v>15939443</v>
      </c>
      <c r="H56">
        <v>15266133</v>
      </c>
      <c r="I56">
        <v>19177977</v>
      </c>
      <c r="J56">
        <v>10568639</v>
      </c>
      <c r="K56">
        <v>8609338</v>
      </c>
      <c r="L56">
        <v>12027599</v>
      </c>
      <c r="M56">
        <v>5370804</v>
      </c>
      <c r="N56">
        <v>6656795</v>
      </c>
      <c r="O56">
        <v>11969690</v>
      </c>
      <c r="P56">
        <v>8541560</v>
      </c>
      <c r="Q56">
        <v>3428130</v>
      </c>
      <c r="R56">
        <v>8687123</v>
      </c>
      <c r="S56">
        <v>7034642</v>
      </c>
      <c r="T56">
        <v>1652481</v>
      </c>
      <c r="U56">
        <v>3138554</v>
      </c>
      <c r="V56">
        <v>2698384</v>
      </c>
      <c r="W56">
        <v>440170</v>
      </c>
      <c r="X56">
        <v>903294</v>
      </c>
      <c r="Y56">
        <v>705306</v>
      </c>
      <c r="Z56">
        <v>197988</v>
      </c>
      <c r="AA56">
        <v>242071</v>
      </c>
      <c r="AB56">
        <v>146566</v>
      </c>
      <c r="AC56">
        <v>95505</v>
      </c>
      <c r="AD56">
        <v>19235886</v>
      </c>
      <c r="AE56">
        <v>7397883</v>
      </c>
      <c r="AF56">
        <v>11838003</v>
      </c>
    </row>
    <row r="57" spans="1:32" ht="15.75" customHeight="1" x14ac:dyDescent="0.3">
      <c r="A57" s="2">
        <v>18</v>
      </c>
      <c r="B57" s="2" t="s">
        <v>19</v>
      </c>
      <c r="C57" s="2" t="s">
        <v>45</v>
      </c>
      <c r="D57" s="2" t="s">
        <v>16</v>
      </c>
      <c r="E57">
        <v>5420877</v>
      </c>
      <c r="F57">
        <v>26807034</v>
      </c>
      <c r="G57">
        <v>13678989</v>
      </c>
      <c r="H57">
        <v>13128045</v>
      </c>
      <c r="I57">
        <v>15685436</v>
      </c>
      <c r="J57">
        <v>8706193</v>
      </c>
      <c r="K57">
        <v>6979243</v>
      </c>
      <c r="L57">
        <v>11121598</v>
      </c>
      <c r="M57">
        <v>4972796</v>
      </c>
      <c r="N57">
        <v>6148802</v>
      </c>
      <c r="O57">
        <v>10368283</v>
      </c>
      <c r="P57">
        <v>7257852</v>
      </c>
      <c r="Q57">
        <v>3110431</v>
      </c>
      <c r="R57">
        <v>7311015</v>
      </c>
      <c r="S57">
        <v>5880174</v>
      </c>
      <c r="T57">
        <v>1430841</v>
      </c>
      <c r="U57">
        <v>3106999</v>
      </c>
      <c r="V57">
        <v>2670579</v>
      </c>
      <c r="W57">
        <v>436420</v>
      </c>
      <c r="X57">
        <v>885561</v>
      </c>
      <c r="Y57">
        <v>691056</v>
      </c>
      <c r="Z57">
        <v>194505</v>
      </c>
      <c r="AA57">
        <v>205677</v>
      </c>
      <c r="AB57">
        <v>121780</v>
      </c>
      <c r="AC57">
        <v>83897</v>
      </c>
      <c r="AD57">
        <v>16438751</v>
      </c>
      <c r="AE57">
        <v>6421137</v>
      </c>
      <c r="AF57">
        <v>10017614</v>
      </c>
    </row>
    <row r="58" spans="1:32" ht="15.75" customHeight="1" x14ac:dyDescent="0.3">
      <c r="A58" s="2">
        <v>18</v>
      </c>
      <c r="B58" s="2" t="s">
        <v>19</v>
      </c>
      <c r="C58" s="2" t="s">
        <v>45</v>
      </c>
      <c r="D58" s="2" t="s">
        <v>17</v>
      </c>
      <c r="E58">
        <v>985594</v>
      </c>
      <c r="F58">
        <v>4398542</v>
      </c>
      <c r="G58">
        <v>2260454</v>
      </c>
      <c r="H58">
        <v>2138088</v>
      </c>
      <c r="I58">
        <v>3492541</v>
      </c>
      <c r="J58">
        <v>1862446</v>
      </c>
      <c r="K58">
        <v>1630095</v>
      </c>
      <c r="L58">
        <v>906001</v>
      </c>
      <c r="M58">
        <v>398008</v>
      </c>
      <c r="N58">
        <v>507993</v>
      </c>
      <c r="O58">
        <v>1601407</v>
      </c>
      <c r="P58">
        <v>1283708</v>
      </c>
      <c r="Q58">
        <v>317699</v>
      </c>
      <c r="R58">
        <v>1376108</v>
      </c>
      <c r="S58">
        <v>1154468</v>
      </c>
      <c r="T58">
        <v>221640</v>
      </c>
      <c r="U58">
        <v>31555</v>
      </c>
      <c r="V58">
        <v>27805</v>
      </c>
      <c r="W58">
        <v>3750</v>
      </c>
      <c r="X58">
        <v>17733</v>
      </c>
      <c r="Y58">
        <v>14250</v>
      </c>
      <c r="Z58">
        <v>3483</v>
      </c>
      <c r="AA58">
        <v>36394</v>
      </c>
      <c r="AB58">
        <v>24786</v>
      </c>
      <c r="AC58">
        <v>11608</v>
      </c>
      <c r="AD58">
        <v>2797135</v>
      </c>
      <c r="AE58">
        <v>976746</v>
      </c>
      <c r="AF58">
        <v>1820389</v>
      </c>
    </row>
    <row r="59" spans="1:32" ht="15.75" customHeight="1" x14ac:dyDescent="0.3">
      <c r="A59" s="2">
        <v>19</v>
      </c>
      <c r="B59" s="2" t="s">
        <v>19</v>
      </c>
      <c r="C59" s="2" t="s">
        <v>46</v>
      </c>
      <c r="D59" s="2" t="s">
        <v>15</v>
      </c>
      <c r="E59">
        <v>20380315</v>
      </c>
      <c r="F59">
        <v>91276115</v>
      </c>
      <c r="G59">
        <v>46809027</v>
      </c>
      <c r="H59">
        <v>44467088</v>
      </c>
      <c r="I59">
        <v>61538281</v>
      </c>
      <c r="J59">
        <v>33818810</v>
      </c>
      <c r="K59">
        <v>27719471</v>
      </c>
      <c r="L59">
        <v>29737834</v>
      </c>
      <c r="M59">
        <v>12990217</v>
      </c>
      <c r="N59">
        <v>16747617</v>
      </c>
      <c r="O59">
        <v>34756355</v>
      </c>
      <c r="P59">
        <v>26716047</v>
      </c>
      <c r="Q59">
        <v>8040308</v>
      </c>
      <c r="R59">
        <v>25686630</v>
      </c>
      <c r="S59">
        <v>21678279</v>
      </c>
      <c r="T59">
        <v>4008351</v>
      </c>
      <c r="U59">
        <v>4203767</v>
      </c>
      <c r="V59">
        <v>3940399</v>
      </c>
      <c r="W59">
        <v>263368</v>
      </c>
      <c r="X59">
        <v>5869498</v>
      </c>
      <c r="Y59">
        <v>4943086</v>
      </c>
      <c r="Z59">
        <v>926412</v>
      </c>
      <c r="AA59">
        <v>1518128</v>
      </c>
      <c r="AB59">
        <v>869039</v>
      </c>
      <c r="AC59">
        <v>649089</v>
      </c>
      <c r="AD59">
        <v>56519760</v>
      </c>
      <c r="AE59">
        <v>20092980</v>
      </c>
      <c r="AF59">
        <v>36426780</v>
      </c>
    </row>
    <row r="60" spans="1:32" ht="15.75" customHeight="1" x14ac:dyDescent="0.3">
      <c r="A60" s="2">
        <v>19</v>
      </c>
      <c r="B60" s="2" t="s">
        <v>19</v>
      </c>
      <c r="C60" s="2" t="s">
        <v>46</v>
      </c>
      <c r="D60" s="2" t="s">
        <v>16</v>
      </c>
      <c r="E60">
        <v>13813165</v>
      </c>
      <c r="F60">
        <v>62183113</v>
      </c>
      <c r="G60">
        <v>31844945</v>
      </c>
      <c r="H60">
        <v>30338168</v>
      </c>
      <c r="I60">
        <v>39213779</v>
      </c>
      <c r="J60">
        <v>21848197</v>
      </c>
      <c r="K60">
        <v>17365582</v>
      </c>
      <c r="L60">
        <v>22969334</v>
      </c>
      <c r="M60">
        <v>9996748</v>
      </c>
      <c r="N60">
        <v>12972586</v>
      </c>
      <c r="O60">
        <v>24082481</v>
      </c>
      <c r="P60">
        <v>18211180</v>
      </c>
      <c r="Q60">
        <v>5871301</v>
      </c>
      <c r="R60">
        <v>16489485</v>
      </c>
      <c r="S60">
        <v>14019915</v>
      </c>
      <c r="T60">
        <v>2469570</v>
      </c>
      <c r="U60">
        <v>4081481</v>
      </c>
      <c r="V60">
        <v>3830056</v>
      </c>
      <c r="W60">
        <v>251425</v>
      </c>
      <c r="X60">
        <v>5640355</v>
      </c>
      <c r="Y60">
        <v>4744931</v>
      </c>
      <c r="Z60">
        <v>895424</v>
      </c>
      <c r="AA60">
        <v>875091</v>
      </c>
      <c r="AB60">
        <v>470280</v>
      </c>
      <c r="AC60">
        <v>404811</v>
      </c>
      <c r="AD60">
        <v>38100632</v>
      </c>
      <c r="AE60">
        <v>13633765</v>
      </c>
      <c r="AF60">
        <v>24466867</v>
      </c>
    </row>
    <row r="61" spans="1:32" ht="15.75" customHeight="1" x14ac:dyDescent="0.3">
      <c r="A61" s="2">
        <v>19</v>
      </c>
      <c r="B61" s="2" t="s">
        <v>19</v>
      </c>
      <c r="C61" s="2" t="s">
        <v>46</v>
      </c>
      <c r="D61" s="2" t="s">
        <v>17</v>
      </c>
      <c r="E61">
        <v>6567150</v>
      </c>
      <c r="F61">
        <v>29093002</v>
      </c>
      <c r="G61">
        <v>14964082</v>
      </c>
      <c r="H61">
        <v>14128920</v>
      </c>
      <c r="I61">
        <v>22324502</v>
      </c>
      <c r="J61">
        <v>11970613</v>
      </c>
      <c r="K61">
        <v>10353889</v>
      </c>
      <c r="L61">
        <v>6768500</v>
      </c>
      <c r="M61">
        <v>2993469</v>
      </c>
      <c r="N61">
        <v>3775031</v>
      </c>
      <c r="O61">
        <v>10673874</v>
      </c>
      <c r="P61">
        <v>8504867</v>
      </c>
      <c r="Q61">
        <v>2169007</v>
      </c>
      <c r="R61">
        <v>9197145</v>
      </c>
      <c r="S61">
        <v>7658364</v>
      </c>
      <c r="T61">
        <v>1538781</v>
      </c>
      <c r="U61">
        <v>122286</v>
      </c>
      <c r="V61">
        <v>110343</v>
      </c>
      <c r="W61">
        <v>11943</v>
      </c>
      <c r="X61">
        <v>229143</v>
      </c>
      <c r="Y61">
        <v>198155</v>
      </c>
      <c r="Z61">
        <v>30988</v>
      </c>
      <c r="AA61">
        <v>643037</v>
      </c>
      <c r="AB61">
        <v>398759</v>
      </c>
      <c r="AC61">
        <v>244278</v>
      </c>
      <c r="AD61">
        <v>18419128</v>
      </c>
      <c r="AE61">
        <v>6459215</v>
      </c>
      <c r="AF61">
        <v>11959913</v>
      </c>
    </row>
    <row r="62" spans="1:32" ht="15.75" customHeight="1" x14ac:dyDescent="0.3">
      <c r="A62" s="2">
        <v>20</v>
      </c>
      <c r="B62" s="2" t="s">
        <v>19</v>
      </c>
      <c r="C62" s="2" t="s">
        <v>47</v>
      </c>
      <c r="D62" s="2" t="s">
        <v>15</v>
      </c>
      <c r="E62">
        <v>6254781</v>
      </c>
      <c r="F62">
        <v>32988134</v>
      </c>
      <c r="G62">
        <v>16930315</v>
      </c>
      <c r="H62">
        <v>16057819</v>
      </c>
      <c r="I62">
        <v>18328069</v>
      </c>
      <c r="J62">
        <v>10882519</v>
      </c>
      <c r="K62">
        <v>7445550</v>
      </c>
      <c r="L62">
        <v>14660065</v>
      </c>
      <c r="M62">
        <v>6047796</v>
      </c>
      <c r="N62">
        <v>8612269</v>
      </c>
      <c r="O62">
        <v>13098274</v>
      </c>
      <c r="P62">
        <v>8424769</v>
      </c>
      <c r="Q62">
        <v>4673505</v>
      </c>
      <c r="R62">
        <v>6818595</v>
      </c>
      <c r="S62">
        <v>5234442</v>
      </c>
      <c r="T62">
        <v>1584153</v>
      </c>
      <c r="U62">
        <v>2001362</v>
      </c>
      <c r="V62">
        <v>1443959</v>
      </c>
      <c r="W62">
        <v>557403</v>
      </c>
      <c r="X62">
        <v>1238774</v>
      </c>
      <c r="Y62">
        <v>829585</v>
      </c>
      <c r="Z62">
        <v>409189</v>
      </c>
      <c r="AA62">
        <v>249048</v>
      </c>
      <c r="AB62">
        <v>142652</v>
      </c>
      <c r="AC62">
        <v>106396</v>
      </c>
      <c r="AD62">
        <v>19889860</v>
      </c>
      <c r="AE62">
        <v>8505546</v>
      </c>
      <c r="AF62">
        <v>11384314</v>
      </c>
    </row>
    <row r="63" spans="1:32" ht="15.75" customHeight="1" x14ac:dyDescent="0.3">
      <c r="A63" s="2">
        <v>20</v>
      </c>
      <c r="B63" s="2" t="s">
        <v>19</v>
      </c>
      <c r="C63" s="2" t="s">
        <v>47</v>
      </c>
      <c r="D63" s="2" t="s">
        <v>16</v>
      </c>
      <c r="E63">
        <v>4729369</v>
      </c>
      <c r="F63">
        <v>25055073</v>
      </c>
      <c r="G63">
        <v>12776486</v>
      </c>
      <c r="H63">
        <v>12278587</v>
      </c>
      <c r="I63">
        <v>12643078</v>
      </c>
      <c r="J63">
        <v>7682731</v>
      </c>
      <c r="K63">
        <v>4960347</v>
      </c>
      <c r="L63">
        <v>12411995</v>
      </c>
      <c r="M63">
        <v>5093755</v>
      </c>
      <c r="N63">
        <v>7318240</v>
      </c>
      <c r="O63">
        <v>10777152</v>
      </c>
      <c r="P63">
        <v>6484142</v>
      </c>
      <c r="Q63">
        <v>4293010</v>
      </c>
      <c r="R63">
        <v>4886840</v>
      </c>
      <c r="S63">
        <v>3563422</v>
      </c>
      <c r="T63">
        <v>1323418</v>
      </c>
      <c r="U63">
        <v>1966656</v>
      </c>
      <c r="V63">
        <v>1415112</v>
      </c>
      <c r="W63">
        <v>551544</v>
      </c>
      <c r="X63">
        <v>1197462</v>
      </c>
      <c r="Y63">
        <v>796592</v>
      </c>
      <c r="Z63">
        <v>400870</v>
      </c>
      <c r="AA63">
        <v>193078</v>
      </c>
      <c r="AB63">
        <v>101012</v>
      </c>
      <c r="AC63">
        <v>92066</v>
      </c>
      <c r="AD63">
        <v>14277921</v>
      </c>
      <c r="AE63">
        <v>6292344</v>
      </c>
      <c r="AF63">
        <v>7985577</v>
      </c>
    </row>
    <row r="64" spans="1:32" ht="15.75" customHeight="1" x14ac:dyDescent="0.3">
      <c r="A64" s="2">
        <v>20</v>
      </c>
      <c r="B64" s="2" t="s">
        <v>19</v>
      </c>
      <c r="C64" s="2" t="s">
        <v>47</v>
      </c>
      <c r="D64" s="2" t="s">
        <v>17</v>
      </c>
      <c r="E64">
        <v>1525412</v>
      </c>
      <c r="F64">
        <v>7933061</v>
      </c>
      <c r="G64">
        <v>4153829</v>
      </c>
      <c r="H64">
        <v>3779232</v>
      </c>
      <c r="I64">
        <v>5684991</v>
      </c>
      <c r="J64">
        <v>3199788</v>
      </c>
      <c r="K64">
        <v>2485203</v>
      </c>
      <c r="L64">
        <v>2248070</v>
      </c>
      <c r="M64">
        <v>954041</v>
      </c>
      <c r="N64">
        <v>1294029</v>
      </c>
      <c r="O64">
        <v>2321122</v>
      </c>
      <c r="P64">
        <v>1940627</v>
      </c>
      <c r="Q64">
        <v>380495</v>
      </c>
      <c r="R64">
        <v>1931755</v>
      </c>
      <c r="S64">
        <v>1671020</v>
      </c>
      <c r="T64">
        <v>260735</v>
      </c>
      <c r="U64">
        <v>34706</v>
      </c>
      <c r="V64">
        <v>28847</v>
      </c>
      <c r="W64">
        <v>5859</v>
      </c>
      <c r="X64">
        <v>41312</v>
      </c>
      <c r="Y64">
        <v>32993</v>
      </c>
      <c r="Z64">
        <v>8319</v>
      </c>
      <c r="AA64">
        <v>55970</v>
      </c>
      <c r="AB64">
        <v>41640</v>
      </c>
      <c r="AC64">
        <v>14330</v>
      </c>
      <c r="AD64">
        <v>5611939</v>
      </c>
      <c r="AE64">
        <v>2213202</v>
      </c>
      <c r="AF64">
        <v>3398737</v>
      </c>
    </row>
    <row r="65" spans="1:32" ht="15.75" customHeight="1" x14ac:dyDescent="0.3">
      <c r="A65" s="2">
        <v>21</v>
      </c>
      <c r="B65" s="2" t="s">
        <v>19</v>
      </c>
      <c r="C65" s="2" t="s">
        <v>48</v>
      </c>
      <c r="D65" s="2" t="s">
        <v>15</v>
      </c>
      <c r="E65">
        <v>9637820</v>
      </c>
      <c r="F65">
        <v>41974218</v>
      </c>
      <c r="G65">
        <v>21212136</v>
      </c>
      <c r="H65">
        <v>20762082</v>
      </c>
      <c r="I65">
        <v>26742595</v>
      </c>
      <c r="J65">
        <v>15089681</v>
      </c>
      <c r="K65">
        <v>11652914</v>
      </c>
      <c r="L65">
        <v>15231623</v>
      </c>
      <c r="M65">
        <v>6122455</v>
      </c>
      <c r="N65">
        <v>9109168</v>
      </c>
      <c r="O65">
        <v>17541589</v>
      </c>
      <c r="P65">
        <v>11902655</v>
      </c>
      <c r="Q65">
        <v>5638934</v>
      </c>
      <c r="R65">
        <v>10707543</v>
      </c>
      <c r="S65">
        <v>8794413</v>
      </c>
      <c r="T65">
        <v>1913130</v>
      </c>
      <c r="U65">
        <v>3279769</v>
      </c>
      <c r="V65">
        <v>2924537</v>
      </c>
      <c r="W65">
        <v>355232</v>
      </c>
      <c r="X65">
        <v>2420540</v>
      </c>
      <c r="Y65">
        <v>1746831</v>
      </c>
      <c r="Z65">
        <v>673709</v>
      </c>
      <c r="AA65">
        <v>441486</v>
      </c>
      <c r="AB65">
        <v>315176</v>
      </c>
      <c r="AC65">
        <v>126310</v>
      </c>
      <c r="AD65">
        <v>24432629</v>
      </c>
      <c r="AE65">
        <v>9309481</v>
      </c>
      <c r="AF65">
        <v>15123148</v>
      </c>
    </row>
    <row r="66" spans="1:32" ht="15.75" customHeight="1" x14ac:dyDescent="0.3">
      <c r="A66" s="2">
        <v>21</v>
      </c>
      <c r="B66" s="2" t="s">
        <v>19</v>
      </c>
      <c r="C66" s="2" t="s">
        <v>48</v>
      </c>
      <c r="D66" s="2" t="s">
        <v>16</v>
      </c>
      <c r="E66">
        <v>8089987</v>
      </c>
      <c r="F66">
        <v>34970562</v>
      </c>
      <c r="G66">
        <v>17586203</v>
      </c>
      <c r="H66">
        <v>17384359</v>
      </c>
      <c r="I66">
        <v>21377915</v>
      </c>
      <c r="J66">
        <v>12154552</v>
      </c>
      <c r="K66">
        <v>9223363</v>
      </c>
      <c r="L66">
        <v>13592647</v>
      </c>
      <c r="M66">
        <v>5431651</v>
      </c>
      <c r="N66">
        <v>8160996</v>
      </c>
      <c r="O66">
        <v>15103714</v>
      </c>
      <c r="P66">
        <v>9941574</v>
      </c>
      <c r="Q66">
        <v>5162140</v>
      </c>
      <c r="R66">
        <v>8623947</v>
      </c>
      <c r="S66">
        <v>7045991</v>
      </c>
      <c r="T66">
        <v>1577956</v>
      </c>
      <c r="U66">
        <v>3219409</v>
      </c>
      <c r="V66">
        <v>2869857</v>
      </c>
      <c r="W66">
        <v>349552</v>
      </c>
      <c r="X66">
        <v>2355909</v>
      </c>
      <c r="Y66">
        <v>1697973</v>
      </c>
      <c r="Z66">
        <v>657936</v>
      </c>
      <c r="AA66">
        <v>345719</v>
      </c>
      <c r="AB66">
        <v>238211</v>
      </c>
      <c r="AC66">
        <v>107508</v>
      </c>
      <c r="AD66">
        <v>19866848</v>
      </c>
      <c r="AE66">
        <v>7644629</v>
      </c>
      <c r="AF66">
        <v>12222219</v>
      </c>
    </row>
    <row r="67" spans="1:32" ht="15.75" customHeight="1" x14ac:dyDescent="0.3">
      <c r="A67" s="2">
        <v>21</v>
      </c>
      <c r="B67" s="2" t="s">
        <v>19</v>
      </c>
      <c r="C67" s="2" t="s">
        <v>48</v>
      </c>
      <c r="D67" s="2" t="s">
        <v>17</v>
      </c>
      <c r="E67">
        <v>1547833</v>
      </c>
      <c r="F67">
        <v>7003656</v>
      </c>
      <c r="G67">
        <v>3625933</v>
      </c>
      <c r="H67">
        <v>3377723</v>
      </c>
      <c r="I67">
        <v>5364680</v>
      </c>
      <c r="J67">
        <v>2935129</v>
      </c>
      <c r="K67">
        <v>2429551</v>
      </c>
      <c r="L67">
        <v>1638976</v>
      </c>
      <c r="M67">
        <v>690804</v>
      </c>
      <c r="N67">
        <v>948172</v>
      </c>
      <c r="O67">
        <v>2437875</v>
      </c>
      <c r="P67">
        <v>1961081</v>
      </c>
      <c r="Q67">
        <v>476794</v>
      </c>
      <c r="R67">
        <v>2083596</v>
      </c>
      <c r="S67">
        <v>1748422</v>
      </c>
      <c r="T67">
        <v>335174</v>
      </c>
      <c r="U67">
        <v>60360</v>
      </c>
      <c r="V67">
        <v>54680</v>
      </c>
      <c r="W67">
        <v>5680</v>
      </c>
      <c r="X67">
        <v>64631</v>
      </c>
      <c r="Y67">
        <v>48858</v>
      </c>
      <c r="Z67">
        <v>15773</v>
      </c>
      <c r="AA67">
        <v>95767</v>
      </c>
      <c r="AB67">
        <v>76965</v>
      </c>
      <c r="AC67">
        <v>18802</v>
      </c>
      <c r="AD67">
        <v>4565781</v>
      </c>
      <c r="AE67">
        <v>1664852</v>
      </c>
      <c r="AF67">
        <v>2900929</v>
      </c>
    </row>
    <row r="68" spans="1:32" ht="15.75" customHeight="1" x14ac:dyDescent="0.3">
      <c r="A68" s="2">
        <v>22</v>
      </c>
      <c r="B68" s="2" t="s">
        <v>19</v>
      </c>
      <c r="C68" s="2" t="s">
        <v>49</v>
      </c>
      <c r="D68" s="2" t="s">
        <v>15</v>
      </c>
      <c r="E68">
        <v>5650724</v>
      </c>
      <c r="F68">
        <v>25545198</v>
      </c>
      <c r="G68">
        <v>12832895</v>
      </c>
      <c r="H68">
        <v>12712303</v>
      </c>
      <c r="I68">
        <v>15379922</v>
      </c>
      <c r="J68">
        <v>8807893</v>
      </c>
      <c r="K68">
        <v>6572029</v>
      </c>
      <c r="L68">
        <v>10165276</v>
      </c>
      <c r="M68">
        <v>4025002</v>
      </c>
      <c r="N68">
        <v>6140274</v>
      </c>
      <c r="O68">
        <v>12180225</v>
      </c>
      <c r="P68">
        <v>7133866</v>
      </c>
      <c r="Q68">
        <v>5046359</v>
      </c>
      <c r="R68">
        <v>8241714</v>
      </c>
      <c r="S68">
        <v>5597454</v>
      </c>
      <c r="T68">
        <v>2644260</v>
      </c>
      <c r="U68">
        <v>3038094</v>
      </c>
      <c r="V68">
        <v>2057774</v>
      </c>
      <c r="W68">
        <v>980320</v>
      </c>
      <c r="X68">
        <v>2505999</v>
      </c>
      <c r="Y68">
        <v>1390758</v>
      </c>
      <c r="Z68">
        <v>1115241</v>
      </c>
      <c r="AA68">
        <v>136696</v>
      </c>
      <c r="AB68">
        <v>91724</v>
      </c>
      <c r="AC68">
        <v>44972</v>
      </c>
      <c r="AD68">
        <v>13364973</v>
      </c>
      <c r="AE68">
        <v>5699029</v>
      </c>
      <c r="AF68">
        <v>7665944</v>
      </c>
    </row>
    <row r="69" spans="1:32" ht="15.75" customHeight="1" x14ac:dyDescent="0.3">
      <c r="A69" s="2">
        <v>22</v>
      </c>
      <c r="B69" s="2" t="s">
        <v>19</v>
      </c>
      <c r="C69" s="2" t="s">
        <v>49</v>
      </c>
      <c r="D69" s="2" t="s">
        <v>16</v>
      </c>
      <c r="E69">
        <v>4365568</v>
      </c>
      <c r="F69">
        <v>19607961</v>
      </c>
      <c r="G69">
        <v>9797426</v>
      </c>
      <c r="H69">
        <v>9810535</v>
      </c>
      <c r="I69">
        <v>11008956</v>
      </c>
      <c r="J69">
        <v>6403012</v>
      </c>
      <c r="K69">
        <v>4605944</v>
      </c>
      <c r="L69">
        <v>8599005</v>
      </c>
      <c r="M69">
        <v>3394414</v>
      </c>
      <c r="N69">
        <v>5204591</v>
      </c>
      <c r="O69">
        <v>10063114</v>
      </c>
      <c r="P69">
        <v>5522258</v>
      </c>
      <c r="Q69">
        <v>4540856</v>
      </c>
      <c r="R69">
        <v>6365271</v>
      </c>
      <c r="S69">
        <v>4114031</v>
      </c>
      <c r="T69">
        <v>2251240</v>
      </c>
      <c r="U69">
        <v>2957171</v>
      </c>
      <c r="V69">
        <v>1998073</v>
      </c>
      <c r="W69">
        <v>959098</v>
      </c>
      <c r="X69">
        <v>2392521</v>
      </c>
      <c r="Y69">
        <v>1324306</v>
      </c>
      <c r="Z69">
        <v>1068215</v>
      </c>
      <c r="AA69">
        <v>79777</v>
      </c>
      <c r="AB69">
        <v>51647</v>
      </c>
      <c r="AC69">
        <v>28130</v>
      </c>
      <c r="AD69">
        <v>9544847</v>
      </c>
      <c r="AE69">
        <v>4275168</v>
      </c>
      <c r="AF69">
        <v>5269679</v>
      </c>
    </row>
    <row r="70" spans="1:32" ht="15.75" customHeight="1" x14ac:dyDescent="0.3">
      <c r="A70" s="2">
        <v>22</v>
      </c>
      <c r="B70" s="2" t="s">
        <v>19</v>
      </c>
      <c r="C70" s="2" t="s">
        <v>49</v>
      </c>
      <c r="D70" s="2" t="s">
        <v>17</v>
      </c>
      <c r="E70">
        <v>1285156</v>
      </c>
      <c r="F70">
        <v>5937237</v>
      </c>
      <c r="G70">
        <v>3035469</v>
      </c>
      <c r="H70">
        <v>2901768</v>
      </c>
      <c r="I70">
        <v>4370966</v>
      </c>
      <c r="J70">
        <v>2404881</v>
      </c>
      <c r="K70">
        <v>1966085</v>
      </c>
      <c r="L70">
        <v>1566271</v>
      </c>
      <c r="M70">
        <v>630588</v>
      </c>
      <c r="N70">
        <v>935683</v>
      </c>
      <c r="O70">
        <v>2117111</v>
      </c>
      <c r="P70">
        <v>1611608</v>
      </c>
      <c r="Q70">
        <v>505503</v>
      </c>
      <c r="R70">
        <v>1876443</v>
      </c>
      <c r="S70">
        <v>1483423</v>
      </c>
      <c r="T70">
        <v>393020</v>
      </c>
      <c r="U70">
        <v>80923</v>
      </c>
      <c r="V70">
        <v>59701</v>
      </c>
      <c r="W70">
        <v>21222</v>
      </c>
      <c r="X70">
        <v>113478</v>
      </c>
      <c r="Y70">
        <v>66452</v>
      </c>
      <c r="Z70">
        <v>47026</v>
      </c>
      <c r="AA70">
        <v>56919</v>
      </c>
      <c r="AB70">
        <v>40077</v>
      </c>
      <c r="AC70">
        <v>16842</v>
      </c>
      <c r="AD70">
        <v>3820126</v>
      </c>
      <c r="AE70">
        <v>1423861</v>
      </c>
      <c r="AF70">
        <v>2396265</v>
      </c>
    </row>
    <row r="71" spans="1:32" ht="15.75" customHeight="1" x14ac:dyDescent="0.3">
      <c r="A71" s="2">
        <v>23</v>
      </c>
      <c r="B71" s="2" t="s">
        <v>19</v>
      </c>
      <c r="C71" s="2" t="s">
        <v>50</v>
      </c>
      <c r="D71" s="2" t="s">
        <v>15</v>
      </c>
      <c r="E71">
        <v>15093256</v>
      </c>
      <c r="F71">
        <v>72626809</v>
      </c>
      <c r="G71">
        <v>37612306</v>
      </c>
      <c r="H71">
        <v>35014503</v>
      </c>
      <c r="I71">
        <v>42851169</v>
      </c>
      <c r="J71">
        <v>25174328</v>
      </c>
      <c r="K71">
        <v>17676841</v>
      </c>
      <c r="L71">
        <v>29775640</v>
      </c>
      <c r="M71">
        <v>12437978</v>
      </c>
      <c r="N71">
        <v>17337662</v>
      </c>
      <c r="O71">
        <v>31574133</v>
      </c>
      <c r="P71">
        <v>20146970</v>
      </c>
      <c r="Q71">
        <v>11427163</v>
      </c>
      <c r="R71">
        <v>22702119</v>
      </c>
      <c r="S71">
        <v>16362065</v>
      </c>
      <c r="T71">
        <v>6340054</v>
      </c>
      <c r="U71">
        <v>8214993</v>
      </c>
      <c r="V71">
        <v>6038749</v>
      </c>
      <c r="W71">
        <v>2176244</v>
      </c>
      <c r="X71">
        <v>6630821</v>
      </c>
      <c r="Y71">
        <v>4027711</v>
      </c>
      <c r="Z71">
        <v>2603110</v>
      </c>
      <c r="AA71">
        <v>647565</v>
      </c>
      <c r="AB71">
        <v>396320</v>
      </c>
      <c r="AC71">
        <v>251245</v>
      </c>
      <c r="AD71">
        <v>41052676</v>
      </c>
      <c r="AE71">
        <v>17465336</v>
      </c>
      <c r="AF71">
        <v>23587340</v>
      </c>
    </row>
    <row r="72" spans="1:32" ht="15.75" customHeight="1" x14ac:dyDescent="0.3">
      <c r="A72" s="2">
        <v>23</v>
      </c>
      <c r="B72" s="2" t="s">
        <v>19</v>
      </c>
      <c r="C72" s="2" t="s">
        <v>50</v>
      </c>
      <c r="D72" s="2" t="s">
        <v>16</v>
      </c>
      <c r="E72">
        <v>11080278</v>
      </c>
      <c r="F72">
        <v>52557404</v>
      </c>
      <c r="G72">
        <v>27149388</v>
      </c>
      <c r="H72">
        <v>25408016</v>
      </c>
      <c r="I72">
        <v>28281986</v>
      </c>
      <c r="J72">
        <v>17054982</v>
      </c>
      <c r="K72">
        <v>11227004</v>
      </c>
      <c r="L72">
        <v>24275418</v>
      </c>
      <c r="M72">
        <v>10094406</v>
      </c>
      <c r="N72">
        <v>14181012</v>
      </c>
      <c r="O72">
        <v>24715198</v>
      </c>
      <c r="P72">
        <v>14741977</v>
      </c>
      <c r="Q72">
        <v>9973221</v>
      </c>
      <c r="R72">
        <v>16729558</v>
      </c>
      <c r="S72">
        <v>11488183</v>
      </c>
      <c r="T72">
        <v>5241375</v>
      </c>
      <c r="U72">
        <v>7885302</v>
      </c>
      <c r="V72">
        <v>5765124</v>
      </c>
      <c r="W72">
        <v>2120178</v>
      </c>
      <c r="X72">
        <v>6303841</v>
      </c>
      <c r="Y72">
        <v>3807102</v>
      </c>
      <c r="Z72">
        <v>2496739</v>
      </c>
      <c r="AA72">
        <v>348081</v>
      </c>
      <c r="AB72">
        <v>198997</v>
      </c>
      <c r="AC72">
        <v>149084</v>
      </c>
      <c r="AD72">
        <v>27842206</v>
      </c>
      <c r="AE72">
        <v>12407411</v>
      </c>
      <c r="AF72">
        <v>15434795</v>
      </c>
    </row>
    <row r="73" spans="1:32" ht="15.75" customHeight="1" x14ac:dyDescent="0.3">
      <c r="A73" s="2">
        <v>23</v>
      </c>
      <c r="B73" s="2" t="s">
        <v>19</v>
      </c>
      <c r="C73" s="2" t="s">
        <v>50</v>
      </c>
      <c r="D73" s="2" t="s">
        <v>17</v>
      </c>
      <c r="E73">
        <v>4012978</v>
      </c>
      <c r="F73">
        <v>20069405</v>
      </c>
      <c r="G73">
        <v>10462918</v>
      </c>
      <c r="H73">
        <v>9606487</v>
      </c>
      <c r="I73">
        <v>14569183</v>
      </c>
      <c r="J73">
        <v>8119346</v>
      </c>
      <c r="K73">
        <v>6449837</v>
      </c>
      <c r="L73">
        <v>5500222</v>
      </c>
      <c r="M73">
        <v>2343572</v>
      </c>
      <c r="N73">
        <v>3156650</v>
      </c>
      <c r="O73">
        <v>6858935</v>
      </c>
      <c r="P73">
        <v>5404993</v>
      </c>
      <c r="Q73">
        <v>1453942</v>
      </c>
      <c r="R73">
        <v>5972561</v>
      </c>
      <c r="S73">
        <v>4873882</v>
      </c>
      <c r="T73">
        <v>1098679</v>
      </c>
      <c r="U73">
        <v>329691</v>
      </c>
      <c r="V73">
        <v>273625</v>
      </c>
      <c r="W73">
        <v>56066</v>
      </c>
      <c r="X73">
        <v>326980</v>
      </c>
      <c r="Y73">
        <v>220609</v>
      </c>
      <c r="Z73">
        <v>106371</v>
      </c>
      <c r="AA73">
        <v>299484</v>
      </c>
      <c r="AB73">
        <v>197323</v>
      </c>
      <c r="AC73">
        <v>102161</v>
      </c>
      <c r="AD73">
        <v>13210470</v>
      </c>
      <c r="AE73">
        <v>5057925</v>
      </c>
      <c r="AF73">
        <v>8152545</v>
      </c>
    </row>
    <row r="74" spans="1:32" ht="15.75" customHeight="1" x14ac:dyDescent="0.3">
      <c r="A74" s="2">
        <v>24</v>
      </c>
      <c r="B74" s="2" t="s">
        <v>19</v>
      </c>
      <c r="C74" s="2" t="s">
        <v>51</v>
      </c>
      <c r="D74" s="2" t="s">
        <v>15</v>
      </c>
      <c r="E74">
        <v>12248428</v>
      </c>
      <c r="F74">
        <v>60439692</v>
      </c>
      <c r="G74">
        <v>31491260</v>
      </c>
      <c r="H74">
        <v>28948432</v>
      </c>
      <c r="I74">
        <v>41093358</v>
      </c>
      <c r="J74">
        <v>23474873</v>
      </c>
      <c r="K74">
        <v>17618485</v>
      </c>
      <c r="L74">
        <v>19346334</v>
      </c>
      <c r="M74">
        <v>8016387</v>
      </c>
      <c r="N74">
        <v>11329947</v>
      </c>
      <c r="O74">
        <v>24767747</v>
      </c>
      <c r="P74">
        <v>18000914</v>
      </c>
      <c r="Q74">
        <v>6766833</v>
      </c>
      <c r="R74">
        <v>20365374</v>
      </c>
      <c r="S74">
        <v>16567695</v>
      </c>
      <c r="T74">
        <v>3797679</v>
      </c>
      <c r="U74">
        <v>4746956</v>
      </c>
      <c r="V74">
        <v>4075047</v>
      </c>
      <c r="W74">
        <v>671909</v>
      </c>
      <c r="X74">
        <v>4491751</v>
      </c>
      <c r="Y74">
        <v>3008961</v>
      </c>
      <c r="Z74">
        <v>1482790</v>
      </c>
      <c r="AA74">
        <v>252213</v>
      </c>
      <c r="AB74">
        <v>182101</v>
      </c>
      <c r="AC74">
        <v>70112</v>
      </c>
      <c r="AD74">
        <v>35671945</v>
      </c>
      <c r="AE74">
        <v>13490346</v>
      </c>
      <c r="AF74">
        <v>22181599</v>
      </c>
    </row>
    <row r="75" spans="1:32" ht="15.75" customHeight="1" x14ac:dyDescent="0.3">
      <c r="A75" s="2">
        <v>24</v>
      </c>
      <c r="B75" s="2" t="s">
        <v>19</v>
      </c>
      <c r="C75" s="2" t="s">
        <v>51</v>
      </c>
      <c r="D75" s="2" t="s">
        <v>16</v>
      </c>
      <c r="E75">
        <v>6773558</v>
      </c>
      <c r="F75">
        <v>34694609</v>
      </c>
      <c r="G75">
        <v>17799159</v>
      </c>
      <c r="H75">
        <v>16895450</v>
      </c>
      <c r="I75">
        <v>21420842</v>
      </c>
      <c r="J75">
        <v>12467643</v>
      </c>
      <c r="K75">
        <v>8953199</v>
      </c>
      <c r="L75">
        <v>13273767</v>
      </c>
      <c r="M75">
        <v>5331516</v>
      </c>
      <c r="N75">
        <v>7942251</v>
      </c>
      <c r="O75">
        <v>15570092</v>
      </c>
      <c r="P75">
        <v>10171584</v>
      </c>
      <c r="Q75">
        <v>5398508</v>
      </c>
      <c r="R75">
        <v>11878120</v>
      </c>
      <c r="S75">
        <v>9141339</v>
      </c>
      <c r="T75">
        <v>2736781</v>
      </c>
      <c r="U75">
        <v>4571337</v>
      </c>
      <c r="V75">
        <v>3919258</v>
      </c>
      <c r="W75">
        <v>652079</v>
      </c>
      <c r="X75">
        <v>4207186</v>
      </c>
      <c r="Y75">
        <v>2799674</v>
      </c>
      <c r="Z75">
        <v>1407512</v>
      </c>
      <c r="AA75">
        <v>116105</v>
      </c>
      <c r="AB75">
        <v>88193</v>
      </c>
      <c r="AC75">
        <v>27912</v>
      </c>
      <c r="AD75">
        <v>19124517</v>
      </c>
      <c r="AE75">
        <v>7627575</v>
      </c>
      <c r="AF75">
        <v>11496942</v>
      </c>
    </row>
    <row r="76" spans="1:32" ht="15.75" customHeight="1" x14ac:dyDescent="0.3">
      <c r="A76" s="2">
        <v>24</v>
      </c>
      <c r="B76" s="2" t="s">
        <v>19</v>
      </c>
      <c r="C76" s="2" t="s">
        <v>51</v>
      </c>
      <c r="D76" s="2" t="s">
        <v>17</v>
      </c>
      <c r="E76">
        <v>5474870</v>
      </c>
      <c r="F76">
        <v>25745083</v>
      </c>
      <c r="G76">
        <v>13692101</v>
      </c>
      <c r="H76">
        <v>12052982</v>
      </c>
      <c r="I76">
        <v>19672516</v>
      </c>
      <c r="J76">
        <v>11007230</v>
      </c>
      <c r="K76">
        <v>8665286</v>
      </c>
      <c r="L76">
        <v>6072567</v>
      </c>
      <c r="M76">
        <v>2684871</v>
      </c>
      <c r="N76">
        <v>3387696</v>
      </c>
      <c r="O76">
        <v>9197655</v>
      </c>
      <c r="P76">
        <v>7829330</v>
      </c>
      <c r="Q76">
        <v>1368325</v>
      </c>
      <c r="R76">
        <v>8487254</v>
      </c>
      <c r="S76">
        <v>7426356</v>
      </c>
      <c r="T76">
        <v>1060898</v>
      </c>
      <c r="U76">
        <v>175619</v>
      </c>
      <c r="V76">
        <v>155789</v>
      </c>
      <c r="W76">
        <v>19830</v>
      </c>
      <c r="X76">
        <v>284565</v>
      </c>
      <c r="Y76">
        <v>209287</v>
      </c>
      <c r="Z76">
        <v>75278</v>
      </c>
      <c r="AA76">
        <v>136108</v>
      </c>
      <c r="AB76">
        <v>93908</v>
      </c>
      <c r="AC76">
        <v>42200</v>
      </c>
      <c r="AD76">
        <v>16547428</v>
      </c>
      <c r="AE76">
        <v>5862771</v>
      </c>
      <c r="AF76">
        <v>10684657</v>
      </c>
    </row>
    <row r="77" spans="1:32" ht="15.75" customHeight="1" x14ac:dyDescent="0.3">
      <c r="A77" s="2">
        <v>25</v>
      </c>
      <c r="B77" s="2" t="s">
        <v>19</v>
      </c>
      <c r="C77" s="2" t="s">
        <v>52</v>
      </c>
      <c r="D77" s="2" t="s">
        <v>15</v>
      </c>
      <c r="E77">
        <v>60956</v>
      </c>
      <c r="F77">
        <v>243247</v>
      </c>
      <c r="G77">
        <v>150301</v>
      </c>
      <c r="H77">
        <v>92946</v>
      </c>
      <c r="I77">
        <v>188406</v>
      </c>
      <c r="J77">
        <v>124643</v>
      </c>
      <c r="K77">
        <v>63763</v>
      </c>
      <c r="L77">
        <v>54841</v>
      </c>
      <c r="M77">
        <v>25658</v>
      </c>
      <c r="N77">
        <v>29183</v>
      </c>
      <c r="O77">
        <v>121271</v>
      </c>
      <c r="P77">
        <v>107434</v>
      </c>
      <c r="Q77">
        <v>13837</v>
      </c>
      <c r="R77">
        <v>116435</v>
      </c>
      <c r="S77">
        <v>104614</v>
      </c>
      <c r="T77">
        <v>11821</v>
      </c>
      <c r="U77">
        <v>1649</v>
      </c>
      <c r="V77">
        <v>1300</v>
      </c>
      <c r="W77">
        <v>349</v>
      </c>
      <c r="X77">
        <v>491</v>
      </c>
      <c r="Y77">
        <v>272</v>
      </c>
      <c r="Z77">
        <v>219</v>
      </c>
      <c r="AA77">
        <v>380</v>
      </c>
      <c r="AB77">
        <v>295</v>
      </c>
      <c r="AC77">
        <v>85</v>
      </c>
      <c r="AD77">
        <v>121976</v>
      </c>
      <c r="AE77">
        <v>42867</v>
      </c>
      <c r="AF77">
        <v>79109</v>
      </c>
    </row>
    <row r="78" spans="1:32" ht="15.75" customHeight="1" x14ac:dyDescent="0.3">
      <c r="A78" s="2">
        <v>25</v>
      </c>
      <c r="B78" s="2" t="s">
        <v>19</v>
      </c>
      <c r="C78" s="2" t="s">
        <v>52</v>
      </c>
      <c r="D78" s="2" t="s">
        <v>16</v>
      </c>
      <c r="E78">
        <v>12744</v>
      </c>
      <c r="F78">
        <v>60396</v>
      </c>
      <c r="G78">
        <v>32395</v>
      </c>
      <c r="H78">
        <v>28001</v>
      </c>
      <c r="I78">
        <v>43089</v>
      </c>
      <c r="J78">
        <v>25529</v>
      </c>
      <c r="K78">
        <v>17560</v>
      </c>
      <c r="L78">
        <v>17307</v>
      </c>
      <c r="M78">
        <v>6866</v>
      </c>
      <c r="N78">
        <v>10441</v>
      </c>
      <c r="O78">
        <v>23303</v>
      </c>
      <c r="P78">
        <v>18862</v>
      </c>
      <c r="Q78">
        <v>4441</v>
      </c>
      <c r="R78">
        <v>21435</v>
      </c>
      <c r="S78">
        <v>18131</v>
      </c>
      <c r="T78">
        <v>3304</v>
      </c>
      <c r="U78">
        <v>1053</v>
      </c>
      <c r="V78">
        <v>777</v>
      </c>
      <c r="W78">
        <v>276</v>
      </c>
      <c r="X78">
        <v>321</v>
      </c>
      <c r="Y78">
        <v>134</v>
      </c>
      <c r="Z78">
        <v>187</v>
      </c>
      <c r="AA78">
        <v>119</v>
      </c>
      <c r="AB78">
        <v>94</v>
      </c>
      <c r="AC78">
        <v>25</v>
      </c>
      <c r="AD78">
        <v>37093</v>
      </c>
      <c r="AE78">
        <v>13533</v>
      </c>
      <c r="AF78">
        <v>23560</v>
      </c>
    </row>
    <row r="79" spans="1:32" ht="15.75" customHeight="1" x14ac:dyDescent="0.3">
      <c r="A79" s="2">
        <v>25</v>
      </c>
      <c r="B79" s="2" t="s">
        <v>19</v>
      </c>
      <c r="C79" s="2" t="s">
        <v>52</v>
      </c>
      <c r="D79" s="2" t="s">
        <v>17</v>
      </c>
      <c r="E79">
        <v>48212</v>
      </c>
      <c r="F79">
        <v>182851</v>
      </c>
      <c r="G79">
        <v>117906</v>
      </c>
      <c r="H79">
        <v>64945</v>
      </c>
      <c r="I79">
        <v>145317</v>
      </c>
      <c r="J79">
        <v>99114</v>
      </c>
      <c r="K79">
        <v>46203</v>
      </c>
      <c r="L79">
        <v>37534</v>
      </c>
      <c r="M79">
        <v>18792</v>
      </c>
      <c r="N79">
        <v>18742</v>
      </c>
      <c r="O79">
        <v>97968</v>
      </c>
      <c r="P79">
        <v>88572</v>
      </c>
      <c r="Q79">
        <v>9396</v>
      </c>
      <c r="R79">
        <v>95000</v>
      </c>
      <c r="S79">
        <v>86483</v>
      </c>
      <c r="T79">
        <v>8517</v>
      </c>
      <c r="U79">
        <v>596</v>
      </c>
      <c r="V79">
        <v>523</v>
      </c>
      <c r="W79">
        <v>73</v>
      </c>
      <c r="X79">
        <v>170</v>
      </c>
      <c r="Y79">
        <v>138</v>
      </c>
      <c r="Z79">
        <v>32</v>
      </c>
      <c r="AA79">
        <v>261</v>
      </c>
      <c r="AB79">
        <v>201</v>
      </c>
      <c r="AC79">
        <v>60</v>
      </c>
      <c r="AD79">
        <v>84883</v>
      </c>
      <c r="AE79">
        <v>29334</v>
      </c>
      <c r="AF79">
        <v>55549</v>
      </c>
    </row>
    <row r="80" spans="1:32" ht="15.75" customHeight="1" x14ac:dyDescent="0.3">
      <c r="A80" s="2">
        <v>26</v>
      </c>
      <c r="B80" s="2" t="s">
        <v>19</v>
      </c>
      <c r="C80" s="2" t="s">
        <v>53</v>
      </c>
      <c r="D80" s="2" t="s">
        <v>15</v>
      </c>
      <c r="E80">
        <v>76458</v>
      </c>
      <c r="F80">
        <v>343709</v>
      </c>
      <c r="G80">
        <v>193760</v>
      </c>
      <c r="H80">
        <v>149949</v>
      </c>
      <c r="I80">
        <v>223230</v>
      </c>
      <c r="J80">
        <v>142521</v>
      </c>
      <c r="K80">
        <v>80709</v>
      </c>
      <c r="L80">
        <v>120479</v>
      </c>
      <c r="M80">
        <v>51239</v>
      </c>
      <c r="N80">
        <v>69240</v>
      </c>
      <c r="O80">
        <v>157161</v>
      </c>
      <c r="P80">
        <v>119293</v>
      </c>
      <c r="Q80">
        <v>37868</v>
      </c>
      <c r="R80">
        <v>130299</v>
      </c>
      <c r="S80">
        <v>109125</v>
      </c>
      <c r="T80">
        <v>21174</v>
      </c>
      <c r="U80">
        <v>22707</v>
      </c>
      <c r="V80">
        <v>16486</v>
      </c>
      <c r="W80">
        <v>6221</v>
      </c>
      <c r="X80">
        <v>6184</v>
      </c>
      <c r="Y80">
        <v>3119</v>
      </c>
      <c r="Z80">
        <v>3065</v>
      </c>
      <c r="AA80">
        <v>1566</v>
      </c>
      <c r="AB80">
        <v>1151</v>
      </c>
      <c r="AC80">
        <v>415</v>
      </c>
      <c r="AD80">
        <v>186548</v>
      </c>
      <c r="AE80">
        <v>74467</v>
      </c>
      <c r="AF80">
        <v>112081</v>
      </c>
    </row>
    <row r="81" spans="1:32" ht="15.75" customHeight="1" x14ac:dyDescent="0.3">
      <c r="A81" s="2">
        <v>26</v>
      </c>
      <c r="B81" s="2" t="s">
        <v>19</v>
      </c>
      <c r="C81" s="2" t="s">
        <v>53</v>
      </c>
      <c r="D81" s="2" t="s">
        <v>16</v>
      </c>
      <c r="E81">
        <v>36094</v>
      </c>
      <c r="F81">
        <v>183114</v>
      </c>
      <c r="G81">
        <v>98305</v>
      </c>
      <c r="H81">
        <v>84809</v>
      </c>
      <c r="I81">
        <v>99142</v>
      </c>
      <c r="J81">
        <v>64050</v>
      </c>
      <c r="K81">
        <v>35092</v>
      </c>
      <c r="L81">
        <v>83972</v>
      </c>
      <c r="M81">
        <v>34255</v>
      </c>
      <c r="N81">
        <v>49717</v>
      </c>
      <c r="O81">
        <v>84123</v>
      </c>
      <c r="P81">
        <v>55803</v>
      </c>
      <c r="Q81">
        <v>28320</v>
      </c>
      <c r="R81">
        <v>62211</v>
      </c>
      <c r="S81">
        <v>48239</v>
      </c>
      <c r="T81">
        <v>13972</v>
      </c>
      <c r="U81">
        <v>21050</v>
      </c>
      <c r="V81">
        <v>15098</v>
      </c>
      <c r="W81">
        <v>5952</v>
      </c>
      <c r="X81">
        <v>5456</v>
      </c>
      <c r="Y81">
        <v>2673</v>
      </c>
      <c r="Z81">
        <v>2783</v>
      </c>
      <c r="AA81">
        <v>977</v>
      </c>
      <c r="AB81">
        <v>694</v>
      </c>
      <c r="AC81">
        <v>283</v>
      </c>
      <c r="AD81">
        <v>98991</v>
      </c>
      <c r="AE81">
        <v>42502</v>
      </c>
      <c r="AF81">
        <v>56489</v>
      </c>
    </row>
    <row r="82" spans="1:32" ht="15.75" customHeight="1" x14ac:dyDescent="0.3">
      <c r="A82" s="2">
        <v>26</v>
      </c>
      <c r="B82" s="2" t="s">
        <v>19</v>
      </c>
      <c r="C82" s="2" t="s">
        <v>53</v>
      </c>
      <c r="D82" s="2" t="s">
        <v>17</v>
      </c>
      <c r="E82">
        <v>40364</v>
      </c>
      <c r="F82">
        <v>160595</v>
      </c>
      <c r="G82">
        <v>95455</v>
      </c>
      <c r="H82">
        <v>65140</v>
      </c>
      <c r="I82">
        <v>124088</v>
      </c>
      <c r="J82">
        <v>78471</v>
      </c>
      <c r="K82">
        <v>45617</v>
      </c>
      <c r="L82">
        <v>36507</v>
      </c>
      <c r="M82">
        <v>16984</v>
      </c>
      <c r="N82">
        <v>19523</v>
      </c>
      <c r="O82">
        <v>73038</v>
      </c>
      <c r="P82">
        <v>63490</v>
      </c>
      <c r="Q82">
        <v>9548</v>
      </c>
      <c r="R82">
        <v>68088</v>
      </c>
      <c r="S82">
        <v>60886</v>
      </c>
      <c r="T82">
        <v>7202</v>
      </c>
      <c r="U82">
        <v>1657</v>
      </c>
      <c r="V82">
        <v>1388</v>
      </c>
      <c r="W82">
        <v>269</v>
      </c>
      <c r="X82">
        <v>728</v>
      </c>
      <c r="Y82">
        <v>446</v>
      </c>
      <c r="Z82">
        <v>282</v>
      </c>
      <c r="AA82">
        <v>589</v>
      </c>
      <c r="AB82">
        <v>457</v>
      </c>
      <c r="AC82">
        <v>132</v>
      </c>
      <c r="AD82">
        <v>87557</v>
      </c>
      <c r="AE82">
        <v>31965</v>
      </c>
      <c r="AF82">
        <v>55592</v>
      </c>
    </row>
    <row r="83" spans="1:32" ht="15.75" customHeight="1" x14ac:dyDescent="0.3">
      <c r="A83" s="2">
        <v>27</v>
      </c>
      <c r="B83" s="2" t="s">
        <v>19</v>
      </c>
      <c r="C83" s="2" t="s">
        <v>54</v>
      </c>
      <c r="D83" s="2" t="s">
        <v>15</v>
      </c>
      <c r="E83">
        <v>24421519</v>
      </c>
      <c r="F83">
        <v>112374333</v>
      </c>
      <c r="G83">
        <v>58243056</v>
      </c>
      <c r="H83">
        <v>54131277</v>
      </c>
      <c r="I83">
        <v>81554290</v>
      </c>
      <c r="J83">
        <v>45257584</v>
      </c>
      <c r="K83">
        <v>36296706</v>
      </c>
      <c r="L83">
        <v>30820043</v>
      </c>
      <c r="M83">
        <v>12985472</v>
      </c>
      <c r="N83">
        <v>17834571</v>
      </c>
      <c r="O83">
        <v>49427878</v>
      </c>
      <c r="P83">
        <v>32616875</v>
      </c>
      <c r="Q83">
        <v>16811003</v>
      </c>
      <c r="R83">
        <v>43762890</v>
      </c>
      <c r="S83">
        <v>29989314</v>
      </c>
      <c r="T83">
        <v>13773576</v>
      </c>
      <c r="U83">
        <v>11478075</v>
      </c>
      <c r="V83">
        <v>7181136</v>
      </c>
      <c r="W83">
        <v>4296939</v>
      </c>
      <c r="X83">
        <v>11068928</v>
      </c>
      <c r="Y83">
        <v>5846810</v>
      </c>
      <c r="Z83">
        <v>5222118</v>
      </c>
      <c r="AA83">
        <v>991310</v>
      </c>
      <c r="AB83">
        <v>606540</v>
      </c>
      <c r="AC83">
        <v>384770</v>
      </c>
      <c r="AD83">
        <v>62946455</v>
      </c>
      <c r="AE83">
        <v>25626181</v>
      </c>
      <c r="AF83">
        <v>37320274</v>
      </c>
    </row>
    <row r="84" spans="1:32" ht="15.75" customHeight="1" x14ac:dyDescent="0.3">
      <c r="A84" s="2">
        <v>27</v>
      </c>
      <c r="B84" s="2" t="s">
        <v>19</v>
      </c>
      <c r="C84" s="2" t="s">
        <v>54</v>
      </c>
      <c r="D84" s="2" t="s">
        <v>16</v>
      </c>
      <c r="E84">
        <v>13214738</v>
      </c>
      <c r="F84">
        <v>61556074</v>
      </c>
      <c r="G84">
        <v>31539034</v>
      </c>
      <c r="H84">
        <v>30017040</v>
      </c>
      <c r="I84">
        <v>41482761</v>
      </c>
      <c r="J84">
        <v>23391475</v>
      </c>
      <c r="K84">
        <v>18091286</v>
      </c>
      <c r="L84">
        <v>20073313</v>
      </c>
      <c r="M84">
        <v>8147559</v>
      </c>
      <c r="N84">
        <v>11925754</v>
      </c>
      <c r="O84">
        <v>30650871</v>
      </c>
      <c r="P84">
        <v>17887071</v>
      </c>
      <c r="Q84">
        <v>12763800</v>
      </c>
      <c r="R84">
        <v>26510066</v>
      </c>
      <c r="S84">
        <v>16188697</v>
      </c>
      <c r="T84">
        <v>10321369</v>
      </c>
      <c r="U84">
        <v>11170114</v>
      </c>
      <c r="V84">
        <v>6938469</v>
      </c>
      <c r="W84">
        <v>4231645</v>
      </c>
      <c r="X84">
        <v>10449281</v>
      </c>
      <c r="Y84">
        <v>5451250</v>
      </c>
      <c r="Z84">
        <v>4998031</v>
      </c>
      <c r="AA84">
        <v>444965</v>
      </c>
      <c r="AB84">
        <v>264175</v>
      </c>
      <c r="AC84">
        <v>180790</v>
      </c>
      <c r="AD84">
        <v>30905203</v>
      </c>
      <c r="AE84">
        <v>13651963</v>
      </c>
      <c r="AF84">
        <v>17253240</v>
      </c>
    </row>
    <row r="85" spans="1:32" ht="15.75" customHeight="1" x14ac:dyDescent="0.3">
      <c r="A85" s="2">
        <v>27</v>
      </c>
      <c r="B85" s="2" t="s">
        <v>19</v>
      </c>
      <c r="C85" s="2" t="s">
        <v>54</v>
      </c>
      <c r="D85" s="2" t="s">
        <v>17</v>
      </c>
      <c r="E85">
        <v>11206781</v>
      </c>
      <c r="F85">
        <v>50818259</v>
      </c>
      <c r="G85">
        <v>26704022</v>
      </c>
      <c r="H85">
        <v>24114237</v>
      </c>
      <c r="I85">
        <v>40071529</v>
      </c>
      <c r="J85">
        <v>21866109</v>
      </c>
      <c r="K85">
        <v>18205420</v>
      </c>
      <c r="L85">
        <v>10746730</v>
      </c>
      <c r="M85">
        <v>4837913</v>
      </c>
      <c r="N85">
        <v>5908817</v>
      </c>
      <c r="O85">
        <v>18777007</v>
      </c>
      <c r="P85">
        <v>14729804</v>
      </c>
      <c r="Q85">
        <v>4047203</v>
      </c>
      <c r="R85">
        <v>17252824</v>
      </c>
      <c r="S85">
        <v>13800617</v>
      </c>
      <c r="T85">
        <v>3452207</v>
      </c>
      <c r="U85">
        <v>307961</v>
      </c>
      <c r="V85">
        <v>242667</v>
      </c>
      <c r="W85">
        <v>65294</v>
      </c>
      <c r="X85">
        <v>619647</v>
      </c>
      <c r="Y85">
        <v>395560</v>
      </c>
      <c r="Z85">
        <v>224087</v>
      </c>
      <c r="AA85">
        <v>546345</v>
      </c>
      <c r="AB85">
        <v>342365</v>
      </c>
      <c r="AC85">
        <v>203980</v>
      </c>
      <c r="AD85">
        <v>32041252</v>
      </c>
      <c r="AE85">
        <v>11974218</v>
      </c>
      <c r="AF85">
        <v>20067034</v>
      </c>
    </row>
    <row r="86" spans="1:32" ht="15.75" customHeight="1" x14ac:dyDescent="0.3">
      <c r="A86" s="2">
        <v>28</v>
      </c>
      <c r="B86" s="2" t="s">
        <v>19</v>
      </c>
      <c r="C86" s="2" t="s">
        <v>55</v>
      </c>
      <c r="D86" s="2" t="s">
        <v>15</v>
      </c>
      <c r="E86">
        <v>21022588</v>
      </c>
      <c r="F86">
        <v>84580777</v>
      </c>
      <c r="G86">
        <v>42442146</v>
      </c>
      <c r="H86">
        <v>42138631</v>
      </c>
      <c r="I86">
        <v>50556760</v>
      </c>
      <c r="J86">
        <v>28251243</v>
      </c>
      <c r="K86">
        <v>22305517</v>
      </c>
      <c r="L86">
        <v>34024017</v>
      </c>
      <c r="M86">
        <v>14190903</v>
      </c>
      <c r="N86">
        <v>19833114</v>
      </c>
      <c r="O86">
        <v>39422906</v>
      </c>
      <c r="P86">
        <v>24185595</v>
      </c>
      <c r="Q86">
        <v>15237311</v>
      </c>
      <c r="R86">
        <v>33037378</v>
      </c>
      <c r="S86">
        <v>21460081</v>
      </c>
      <c r="T86">
        <v>11577297</v>
      </c>
      <c r="U86">
        <v>6087607</v>
      </c>
      <c r="V86">
        <v>4183319</v>
      </c>
      <c r="W86">
        <v>1904288</v>
      </c>
      <c r="X86">
        <v>13201989</v>
      </c>
      <c r="Y86">
        <v>6787204</v>
      </c>
      <c r="Z86">
        <v>6414785</v>
      </c>
      <c r="AA86">
        <v>1164314</v>
      </c>
      <c r="AB86">
        <v>549534</v>
      </c>
      <c r="AC86">
        <v>614780</v>
      </c>
      <c r="AD86">
        <v>45157871</v>
      </c>
      <c r="AE86">
        <v>18256551</v>
      </c>
      <c r="AF86">
        <v>26901320</v>
      </c>
    </row>
    <row r="87" spans="1:32" ht="15.75" customHeight="1" x14ac:dyDescent="0.3">
      <c r="A87" s="2">
        <v>28</v>
      </c>
      <c r="B87" s="2" t="s">
        <v>19</v>
      </c>
      <c r="C87" s="2" t="s">
        <v>55</v>
      </c>
      <c r="D87" s="2" t="s">
        <v>16</v>
      </c>
      <c r="E87">
        <v>14234387</v>
      </c>
      <c r="F87">
        <v>56361702</v>
      </c>
      <c r="G87">
        <v>28243241</v>
      </c>
      <c r="H87">
        <v>28118461</v>
      </c>
      <c r="I87">
        <v>30351065</v>
      </c>
      <c r="J87">
        <v>17395600</v>
      </c>
      <c r="K87">
        <v>12955465</v>
      </c>
      <c r="L87">
        <v>26010637</v>
      </c>
      <c r="M87">
        <v>10847641</v>
      </c>
      <c r="N87">
        <v>15162996</v>
      </c>
      <c r="O87">
        <v>29052307</v>
      </c>
      <c r="P87">
        <v>16498189</v>
      </c>
      <c r="Q87">
        <v>12554118</v>
      </c>
      <c r="R87">
        <v>24142968</v>
      </c>
      <c r="S87">
        <v>14585917</v>
      </c>
      <c r="T87">
        <v>9557051</v>
      </c>
      <c r="U87">
        <v>5902131</v>
      </c>
      <c r="V87">
        <v>4038316</v>
      </c>
      <c r="W87">
        <v>1863815</v>
      </c>
      <c r="X87">
        <v>12538929</v>
      </c>
      <c r="Y87">
        <v>6401648</v>
      </c>
      <c r="Z87">
        <v>6137281</v>
      </c>
      <c r="AA87">
        <v>741614</v>
      </c>
      <c r="AB87">
        <v>312226</v>
      </c>
      <c r="AC87">
        <v>429388</v>
      </c>
      <c r="AD87">
        <v>27309395</v>
      </c>
      <c r="AE87">
        <v>11745052</v>
      </c>
      <c r="AF87">
        <v>15564343</v>
      </c>
    </row>
    <row r="88" spans="1:32" ht="15.75" customHeight="1" x14ac:dyDescent="0.3">
      <c r="A88" s="2">
        <v>28</v>
      </c>
      <c r="B88" s="2" t="s">
        <v>19</v>
      </c>
      <c r="C88" s="2" t="s">
        <v>55</v>
      </c>
      <c r="D88" s="2" t="s">
        <v>17</v>
      </c>
      <c r="E88">
        <v>6788201</v>
      </c>
      <c r="F88">
        <v>28219075</v>
      </c>
      <c r="G88">
        <v>14198905</v>
      </c>
      <c r="H88">
        <v>14020170</v>
      </c>
      <c r="I88">
        <v>20205695</v>
      </c>
      <c r="J88">
        <v>10855643</v>
      </c>
      <c r="K88">
        <v>9350052</v>
      </c>
      <c r="L88">
        <v>8013380</v>
      </c>
      <c r="M88">
        <v>3343262</v>
      </c>
      <c r="N88">
        <v>4670118</v>
      </c>
      <c r="O88">
        <v>10370599</v>
      </c>
      <c r="P88">
        <v>7687406</v>
      </c>
      <c r="Q88">
        <v>2683193</v>
      </c>
      <c r="R88">
        <v>8894410</v>
      </c>
      <c r="S88">
        <v>6874164</v>
      </c>
      <c r="T88">
        <v>2020246</v>
      </c>
      <c r="U88">
        <v>185476</v>
      </c>
      <c r="V88">
        <v>145003</v>
      </c>
      <c r="W88">
        <v>40473</v>
      </c>
      <c r="X88">
        <v>663060</v>
      </c>
      <c r="Y88">
        <v>385556</v>
      </c>
      <c r="Z88">
        <v>277504</v>
      </c>
      <c r="AA88">
        <v>422700</v>
      </c>
      <c r="AB88">
        <v>237308</v>
      </c>
      <c r="AC88">
        <v>185392</v>
      </c>
      <c r="AD88">
        <v>17848476</v>
      </c>
      <c r="AE88">
        <v>6511499</v>
      </c>
      <c r="AF88">
        <v>11336977</v>
      </c>
    </row>
    <row r="89" spans="1:32" ht="15.75" customHeight="1" x14ac:dyDescent="0.3">
      <c r="A89" s="2">
        <v>29</v>
      </c>
      <c r="B89" s="2" t="s">
        <v>19</v>
      </c>
      <c r="C89" s="2" t="s">
        <v>56</v>
      </c>
      <c r="D89" s="2" t="s">
        <v>15</v>
      </c>
      <c r="E89">
        <v>13357027</v>
      </c>
      <c r="F89">
        <v>61095297</v>
      </c>
      <c r="G89">
        <v>30966657</v>
      </c>
      <c r="H89">
        <v>30128640</v>
      </c>
      <c r="I89">
        <v>40647322</v>
      </c>
      <c r="J89">
        <v>22508471</v>
      </c>
      <c r="K89">
        <v>18138851</v>
      </c>
      <c r="L89">
        <v>20447975</v>
      </c>
      <c r="M89">
        <v>8458186</v>
      </c>
      <c r="N89">
        <v>11989789</v>
      </c>
      <c r="O89">
        <v>27872597</v>
      </c>
      <c r="P89">
        <v>18270116</v>
      </c>
      <c r="Q89">
        <v>9602481</v>
      </c>
      <c r="R89">
        <v>23397181</v>
      </c>
      <c r="S89">
        <v>16349837</v>
      </c>
      <c r="T89">
        <v>7047344</v>
      </c>
      <c r="U89">
        <v>6038309</v>
      </c>
      <c r="V89">
        <v>4568505</v>
      </c>
      <c r="W89">
        <v>1469804</v>
      </c>
      <c r="X89">
        <v>5119921</v>
      </c>
      <c r="Y89">
        <v>2609098</v>
      </c>
      <c r="Z89">
        <v>2510823</v>
      </c>
      <c r="AA89">
        <v>695841</v>
      </c>
      <c r="AB89">
        <v>353513</v>
      </c>
      <c r="AC89">
        <v>342328</v>
      </c>
      <c r="AD89">
        <v>33222700</v>
      </c>
      <c r="AE89">
        <v>12696541</v>
      </c>
      <c r="AF89">
        <v>20526159</v>
      </c>
    </row>
    <row r="90" spans="1:32" ht="15.75" customHeight="1" x14ac:dyDescent="0.3">
      <c r="A90" s="2">
        <v>29</v>
      </c>
      <c r="B90" s="2" t="s">
        <v>19</v>
      </c>
      <c r="C90" s="2" t="s">
        <v>56</v>
      </c>
      <c r="D90" s="2" t="s">
        <v>16</v>
      </c>
      <c r="E90">
        <v>7946657</v>
      </c>
      <c r="F90">
        <v>37469335</v>
      </c>
      <c r="G90">
        <v>18929354</v>
      </c>
      <c r="H90">
        <v>18539981</v>
      </c>
      <c r="I90">
        <v>22649176</v>
      </c>
      <c r="J90">
        <v>12893437</v>
      </c>
      <c r="K90">
        <v>9755739</v>
      </c>
      <c r="L90">
        <v>14820159</v>
      </c>
      <c r="M90">
        <v>6035917</v>
      </c>
      <c r="N90">
        <v>8784242</v>
      </c>
      <c r="O90">
        <v>18502230</v>
      </c>
      <c r="P90">
        <v>11311426</v>
      </c>
      <c r="Q90">
        <v>7190804</v>
      </c>
      <c r="R90">
        <v>15060905</v>
      </c>
      <c r="S90">
        <v>10003021</v>
      </c>
      <c r="T90">
        <v>5057884</v>
      </c>
      <c r="U90">
        <v>5824702</v>
      </c>
      <c r="V90">
        <v>4394613</v>
      </c>
      <c r="W90">
        <v>1430089</v>
      </c>
      <c r="X90">
        <v>4795763</v>
      </c>
      <c r="Y90">
        <v>2415657</v>
      </c>
      <c r="Z90">
        <v>2380106</v>
      </c>
      <c r="AA90">
        <v>378691</v>
      </c>
      <c r="AB90">
        <v>178311</v>
      </c>
      <c r="AC90">
        <v>200380</v>
      </c>
      <c r="AD90">
        <v>18967105</v>
      </c>
      <c r="AE90">
        <v>7617928</v>
      </c>
      <c r="AF90">
        <v>11349177</v>
      </c>
    </row>
    <row r="91" spans="1:32" ht="15.75" customHeight="1" x14ac:dyDescent="0.3">
      <c r="A91" s="2">
        <v>29</v>
      </c>
      <c r="B91" s="2" t="s">
        <v>19</v>
      </c>
      <c r="C91" s="2" t="s">
        <v>56</v>
      </c>
      <c r="D91" s="2" t="s">
        <v>17</v>
      </c>
      <c r="E91">
        <v>5410370</v>
      </c>
      <c r="F91">
        <v>23625962</v>
      </c>
      <c r="G91">
        <v>12037303</v>
      </c>
      <c r="H91">
        <v>11588659</v>
      </c>
      <c r="I91">
        <v>17998146</v>
      </c>
      <c r="J91">
        <v>9615034</v>
      </c>
      <c r="K91">
        <v>8383112</v>
      </c>
      <c r="L91">
        <v>5627816</v>
      </c>
      <c r="M91">
        <v>2422269</v>
      </c>
      <c r="N91">
        <v>3205547</v>
      </c>
      <c r="O91">
        <v>9370367</v>
      </c>
      <c r="P91">
        <v>6958690</v>
      </c>
      <c r="Q91">
        <v>2411677</v>
      </c>
      <c r="R91">
        <v>8336276</v>
      </c>
      <c r="S91">
        <v>6346816</v>
      </c>
      <c r="T91">
        <v>1989460</v>
      </c>
      <c r="U91">
        <v>213607</v>
      </c>
      <c r="V91">
        <v>173892</v>
      </c>
      <c r="W91">
        <v>39715</v>
      </c>
      <c r="X91">
        <v>324158</v>
      </c>
      <c r="Y91">
        <v>193441</v>
      </c>
      <c r="Z91">
        <v>130717</v>
      </c>
      <c r="AA91">
        <v>317150</v>
      </c>
      <c r="AB91">
        <v>175202</v>
      </c>
      <c r="AC91">
        <v>141948</v>
      </c>
      <c r="AD91">
        <v>14255595</v>
      </c>
      <c r="AE91">
        <v>5078613</v>
      </c>
      <c r="AF91">
        <v>9176982</v>
      </c>
    </row>
    <row r="92" spans="1:32" ht="15.75" customHeight="1" x14ac:dyDescent="0.3">
      <c r="A92" s="2">
        <v>30</v>
      </c>
      <c r="B92" s="2" t="s">
        <v>19</v>
      </c>
      <c r="C92" s="2" t="s">
        <v>57</v>
      </c>
      <c r="D92" s="2" t="s">
        <v>15</v>
      </c>
      <c r="E92">
        <v>343611</v>
      </c>
      <c r="F92">
        <v>1458545</v>
      </c>
      <c r="G92">
        <v>739140</v>
      </c>
      <c r="H92">
        <v>719405</v>
      </c>
      <c r="I92">
        <v>1165487</v>
      </c>
      <c r="J92">
        <v>615823</v>
      </c>
      <c r="K92">
        <v>549664</v>
      </c>
      <c r="L92">
        <v>293058</v>
      </c>
      <c r="M92">
        <v>123317</v>
      </c>
      <c r="N92">
        <v>169741</v>
      </c>
      <c r="O92">
        <v>577248</v>
      </c>
      <c r="P92">
        <v>419536</v>
      </c>
      <c r="Q92">
        <v>157712</v>
      </c>
      <c r="R92">
        <v>476053</v>
      </c>
      <c r="S92">
        <v>356967</v>
      </c>
      <c r="T92">
        <v>119086</v>
      </c>
      <c r="U92">
        <v>24062</v>
      </c>
      <c r="V92">
        <v>14866</v>
      </c>
      <c r="W92">
        <v>9196</v>
      </c>
      <c r="X92">
        <v>10758</v>
      </c>
      <c r="Y92">
        <v>6532</v>
      </c>
      <c r="Z92">
        <v>4226</v>
      </c>
      <c r="AA92">
        <v>10780</v>
      </c>
      <c r="AB92">
        <v>7951</v>
      </c>
      <c r="AC92">
        <v>2829</v>
      </c>
      <c r="AD92">
        <v>881297</v>
      </c>
      <c r="AE92">
        <v>319604</v>
      </c>
      <c r="AF92">
        <v>561693</v>
      </c>
    </row>
    <row r="93" spans="1:32" ht="15.75" customHeight="1" x14ac:dyDescent="0.3">
      <c r="A93" s="2">
        <v>30</v>
      </c>
      <c r="B93" s="2" t="s">
        <v>19</v>
      </c>
      <c r="C93" s="2" t="s">
        <v>57</v>
      </c>
      <c r="D93" s="2" t="s">
        <v>16</v>
      </c>
      <c r="E93">
        <v>128208</v>
      </c>
      <c r="F93">
        <v>551731</v>
      </c>
      <c r="G93">
        <v>275436</v>
      </c>
      <c r="H93">
        <v>276295</v>
      </c>
      <c r="I93">
        <v>431271</v>
      </c>
      <c r="J93">
        <v>227143</v>
      </c>
      <c r="K93">
        <v>204128</v>
      </c>
      <c r="L93">
        <v>120460</v>
      </c>
      <c r="M93">
        <v>48293</v>
      </c>
      <c r="N93">
        <v>72167</v>
      </c>
      <c r="O93">
        <v>215536</v>
      </c>
      <c r="P93">
        <v>152986</v>
      </c>
      <c r="Q93">
        <v>62550</v>
      </c>
      <c r="R93">
        <v>164519</v>
      </c>
      <c r="S93">
        <v>122042</v>
      </c>
      <c r="T93">
        <v>42477</v>
      </c>
      <c r="U93">
        <v>20546</v>
      </c>
      <c r="V93">
        <v>12353</v>
      </c>
      <c r="W93">
        <v>8193</v>
      </c>
      <c r="X93">
        <v>8024</v>
      </c>
      <c r="Y93">
        <v>4704</v>
      </c>
      <c r="Z93">
        <v>3320</v>
      </c>
      <c r="AA93">
        <v>4284</v>
      </c>
      <c r="AB93">
        <v>3264</v>
      </c>
      <c r="AC93">
        <v>1020</v>
      </c>
      <c r="AD93">
        <v>336195</v>
      </c>
      <c r="AE93">
        <v>122450</v>
      </c>
      <c r="AF93">
        <v>213745</v>
      </c>
    </row>
    <row r="94" spans="1:32" ht="15.75" customHeight="1" x14ac:dyDescent="0.3">
      <c r="A94" s="2">
        <v>30</v>
      </c>
      <c r="B94" s="2" t="s">
        <v>19</v>
      </c>
      <c r="C94" s="2" t="s">
        <v>57</v>
      </c>
      <c r="D94" s="2" t="s">
        <v>17</v>
      </c>
      <c r="E94">
        <v>215403</v>
      </c>
      <c r="F94">
        <v>906814</v>
      </c>
      <c r="G94">
        <v>463704</v>
      </c>
      <c r="H94">
        <v>443110</v>
      </c>
      <c r="I94">
        <v>734216</v>
      </c>
      <c r="J94">
        <v>388680</v>
      </c>
      <c r="K94">
        <v>345536</v>
      </c>
      <c r="L94">
        <v>172598</v>
      </c>
      <c r="M94">
        <v>75024</v>
      </c>
      <c r="N94">
        <v>97574</v>
      </c>
      <c r="O94">
        <v>361712</v>
      </c>
      <c r="P94">
        <v>266550</v>
      </c>
      <c r="Q94">
        <v>95162</v>
      </c>
      <c r="R94">
        <v>311534</v>
      </c>
      <c r="S94">
        <v>234925</v>
      </c>
      <c r="T94">
        <v>76609</v>
      </c>
      <c r="U94">
        <v>3516</v>
      </c>
      <c r="V94">
        <v>2513</v>
      </c>
      <c r="W94">
        <v>1003</v>
      </c>
      <c r="X94">
        <v>2734</v>
      </c>
      <c r="Y94">
        <v>1828</v>
      </c>
      <c r="Z94">
        <v>906</v>
      </c>
      <c r="AA94">
        <v>6496</v>
      </c>
      <c r="AB94">
        <v>4687</v>
      </c>
      <c r="AC94">
        <v>1809</v>
      </c>
      <c r="AD94">
        <v>545102</v>
      </c>
      <c r="AE94">
        <v>197154</v>
      </c>
      <c r="AF94">
        <v>347948</v>
      </c>
    </row>
    <row r="95" spans="1:32" ht="15.75" customHeight="1" x14ac:dyDescent="0.3">
      <c r="A95" s="2">
        <v>31</v>
      </c>
      <c r="B95" s="2" t="s">
        <v>19</v>
      </c>
      <c r="C95" s="2" t="s">
        <v>58</v>
      </c>
      <c r="D95" s="2" t="s">
        <v>15</v>
      </c>
      <c r="E95">
        <v>11574</v>
      </c>
      <c r="F95">
        <v>64473</v>
      </c>
      <c r="G95">
        <v>33123</v>
      </c>
      <c r="H95">
        <v>31350</v>
      </c>
      <c r="I95">
        <v>52553</v>
      </c>
      <c r="J95">
        <v>28023</v>
      </c>
      <c r="K95">
        <v>24530</v>
      </c>
      <c r="L95">
        <v>11920</v>
      </c>
      <c r="M95">
        <v>5100</v>
      </c>
      <c r="N95">
        <v>6820</v>
      </c>
      <c r="O95">
        <v>18753</v>
      </c>
      <c r="P95">
        <v>15318</v>
      </c>
      <c r="Q95">
        <v>3435</v>
      </c>
      <c r="R95">
        <v>10804</v>
      </c>
      <c r="S95">
        <v>9137</v>
      </c>
      <c r="T95">
        <v>1667</v>
      </c>
      <c r="U95">
        <v>0</v>
      </c>
      <c r="V95">
        <v>0</v>
      </c>
      <c r="W95">
        <v>0</v>
      </c>
      <c r="X95">
        <v>0</v>
      </c>
      <c r="Y95">
        <v>0</v>
      </c>
      <c r="Z95">
        <v>0</v>
      </c>
      <c r="AA95">
        <v>97</v>
      </c>
      <c r="AB95">
        <v>66</v>
      </c>
      <c r="AC95">
        <v>31</v>
      </c>
      <c r="AD95">
        <v>45720</v>
      </c>
      <c r="AE95">
        <v>17805</v>
      </c>
      <c r="AF95">
        <v>27915</v>
      </c>
    </row>
    <row r="96" spans="1:32" ht="15.75" customHeight="1" x14ac:dyDescent="0.3">
      <c r="A96" s="2">
        <v>31</v>
      </c>
      <c r="B96" s="2" t="s">
        <v>19</v>
      </c>
      <c r="C96" s="2" t="s">
        <v>58</v>
      </c>
      <c r="D96" s="2" t="s">
        <v>16</v>
      </c>
      <c r="E96">
        <v>2710</v>
      </c>
      <c r="F96">
        <v>14141</v>
      </c>
      <c r="G96">
        <v>7243</v>
      </c>
      <c r="H96">
        <v>6898</v>
      </c>
      <c r="I96">
        <v>11288</v>
      </c>
      <c r="J96">
        <v>5949</v>
      </c>
      <c r="K96">
        <v>5339</v>
      </c>
      <c r="L96">
        <v>2853</v>
      </c>
      <c r="M96">
        <v>1294</v>
      </c>
      <c r="N96">
        <v>1559</v>
      </c>
      <c r="O96">
        <v>4653</v>
      </c>
      <c r="P96">
        <v>3787</v>
      </c>
      <c r="Q96">
        <v>866</v>
      </c>
      <c r="R96">
        <v>2225</v>
      </c>
      <c r="S96">
        <v>1878</v>
      </c>
      <c r="T96">
        <v>347</v>
      </c>
      <c r="U96">
        <v>0</v>
      </c>
      <c r="V96">
        <v>0</v>
      </c>
      <c r="W96">
        <v>0</v>
      </c>
      <c r="X96">
        <v>0</v>
      </c>
      <c r="Y96">
        <v>0</v>
      </c>
      <c r="Z96">
        <v>0</v>
      </c>
      <c r="AA96">
        <v>20</v>
      </c>
      <c r="AB96">
        <v>9</v>
      </c>
      <c r="AC96">
        <v>11</v>
      </c>
      <c r="AD96">
        <v>9488</v>
      </c>
      <c r="AE96">
        <v>3456</v>
      </c>
      <c r="AF96">
        <v>6032</v>
      </c>
    </row>
    <row r="97" spans="1:32" ht="15.75" customHeight="1" x14ac:dyDescent="0.3">
      <c r="A97" s="2">
        <v>31</v>
      </c>
      <c r="B97" s="2" t="s">
        <v>19</v>
      </c>
      <c r="C97" s="2" t="s">
        <v>58</v>
      </c>
      <c r="D97" s="2" t="s">
        <v>17</v>
      </c>
      <c r="E97">
        <v>8864</v>
      </c>
      <c r="F97">
        <v>50332</v>
      </c>
      <c r="G97">
        <v>25880</v>
      </c>
      <c r="H97">
        <v>24452</v>
      </c>
      <c r="I97">
        <v>41265</v>
      </c>
      <c r="J97">
        <v>22074</v>
      </c>
      <c r="K97">
        <v>19191</v>
      </c>
      <c r="L97">
        <v>9067</v>
      </c>
      <c r="M97">
        <v>3806</v>
      </c>
      <c r="N97">
        <v>5261</v>
      </c>
      <c r="O97">
        <v>14100</v>
      </c>
      <c r="P97">
        <v>11531</v>
      </c>
      <c r="Q97">
        <v>2569</v>
      </c>
      <c r="R97">
        <v>8579</v>
      </c>
      <c r="S97">
        <v>7259</v>
      </c>
      <c r="T97">
        <v>1320</v>
      </c>
      <c r="U97">
        <v>0</v>
      </c>
      <c r="V97">
        <v>0</v>
      </c>
      <c r="W97">
        <v>0</v>
      </c>
      <c r="X97">
        <v>0</v>
      </c>
      <c r="Y97">
        <v>0</v>
      </c>
      <c r="Z97">
        <v>0</v>
      </c>
      <c r="AA97">
        <v>77</v>
      </c>
      <c r="AB97">
        <v>57</v>
      </c>
      <c r="AC97">
        <v>20</v>
      </c>
      <c r="AD97">
        <v>36232</v>
      </c>
      <c r="AE97">
        <v>14349</v>
      </c>
      <c r="AF97">
        <v>21883</v>
      </c>
    </row>
    <row r="98" spans="1:32" ht="15.75" customHeight="1" x14ac:dyDescent="0.3">
      <c r="A98" s="2">
        <v>32</v>
      </c>
      <c r="B98" s="2" t="s">
        <v>19</v>
      </c>
      <c r="C98" s="2" t="s">
        <v>59</v>
      </c>
      <c r="D98" s="2" t="s">
        <v>15</v>
      </c>
      <c r="E98">
        <v>7853754</v>
      </c>
      <c r="F98">
        <v>33406061</v>
      </c>
      <c r="G98">
        <v>16027412</v>
      </c>
      <c r="H98">
        <v>17378649</v>
      </c>
      <c r="I98">
        <v>28135824</v>
      </c>
      <c r="J98">
        <v>13704903</v>
      </c>
      <c r="K98">
        <v>14430921</v>
      </c>
      <c r="L98">
        <v>5270237</v>
      </c>
      <c r="M98">
        <v>2322509</v>
      </c>
      <c r="N98">
        <v>2947728</v>
      </c>
      <c r="O98">
        <v>11619063</v>
      </c>
      <c r="P98">
        <v>8451569</v>
      </c>
      <c r="Q98">
        <v>3167494</v>
      </c>
      <c r="R98">
        <v>9329747</v>
      </c>
      <c r="S98">
        <v>7179828</v>
      </c>
      <c r="T98">
        <v>2149919</v>
      </c>
      <c r="U98">
        <v>544932</v>
      </c>
      <c r="V98">
        <v>465546</v>
      </c>
      <c r="W98">
        <v>79386</v>
      </c>
      <c r="X98">
        <v>919136</v>
      </c>
      <c r="Y98">
        <v>629092</v>
      </c>
      <c r="Z98">
        <v>290044</v>
      </c>
      <c r="AA98">
        <v>198281</v>
      </c>
      <c r="AB98">
        <v>132111</v>
      </c>
      <c r="AC98">
        <v>66170</v>
      </c>
      <c r="AD98">
        <v>21786998</v>
      </c>
      <c r="AE98">
        <v>7575843</v>
      </c>
      <c r="AF98">
        <v>14211155</v>
      </c>
    </row>
    <row r="99" spans="1:32" ht="15.75" customHeight="1" x14ac:dyDescent="0.3">
      <c r="A99" s="2">
        <v>32</v>
      </c>
      <c r="B99" s="2" t="s">
        <v>19</v>
      </c>
      <c r="C99" s="2" t="s">
        <v>59</v>
      </c>
      <c r="D99" s="2" t="s">
        <v>16</v>
      </c>
      <c r="E99">
        <v>4149641</v>
      </c>
      <c r="F99">
        <v>17471135</v>
      </c>
      <c r="G99">
        <v>8408054</v>
      </c>
      <c r="H99">
        <v>9063081</v>
      </c>
      <c r="I99">
        <v>14549320</v>
      </c>
      <c r="J99">
        <v>7132430</v>
      </c>
      <c r="K99">
        <v>7416890</v>
      </c>
      <c r="L99">
        <v>2921815</v>
      </c>
      <c r="M99">
        <v>1275624</v>
      </c>
      <c r="N99">
        <v>1646191</v>
      </c>
      <c r="O99">
        <v>6341957</v>
      </c>
      <c r="P99">
        <v>4507501</v>
      </c>
      <c r="Q99">
        <v>1834456</v>
      </c>
      <c r="R99">
        <v>4930191</v>
      </c>
      <c r="S99">
        <v>3743078</v>
      </c>
      <c r="T99">
        <v>1187113</v>
      </c>
      <c r="U99">
        <v>481651</v>
      </c>
      <c r="V99">
        <v>410532</v>
      </c>
      <c r="W99">
        <v>71119</v>
      </c>
      <c r="X99">
        <v>760632</v>
      </c>
      <c r="Y99">
        <v>510300</v>
      </c>
      <c r="Z99">
        <v>250332</v>
      </c>
      <c r="AA99">
        <v>104642</v>
      </c>
      <c r="AB99">
        <v>68889</v>
      </c>
      <c r="AC99">
        <v>35753</v>
      </c>
      <c r="AD99">
        <v>11129178</v>
      </c>
      <c r="AE99">
        <v>3900553</v>
      </c>
      <c r="AF99">
        <v>7228625</v>
      </c>
    </row>
    <row r="100" spans="1:32" ht="15.75" customHeight="1" x14ac:dyDescent="0.3">
      <c r="A100" s="2">
        <v>32</v>
      </c>
      <c r="B100" s="2" t="s">
        <v>19</v>
      </c>
      <c r="C100" s="2" t="s">
        <v>59</v>
      </c>
      <c r="D100" s="2" t="s">
        <v>17</v>
      </c>
      <c r="E100">
        <v>3704113</v>
      </c>
      <c r="F100">
        <v>15934926</v>
      </c>
      <c r="G100">
        <v>7619358</v>
      </c>
      <c r="H100">
        <v>8315568</v>
      </c>
      <c r="I100">
        <v>13586504</v>
      </c>
      <c r="J100">
        <v>6572473</v>
      </c>
      <c r="K100">
        <v>7014031</v>
      </c>
      <c r="L100">
        <v>2348422</v>
      </c>
      <c r="M100">
        <v>1046885</v>
      </c>
      <c r="N100">
        <v>1301537</v>
      </c>
      <c r="O100">
        <v>5277106</v>
      </c>
      <c r="P100">
        <v>3944068</v>
      </c>
      <c r="Q100">
        <v>1333038</v>
      </c>
      <c r="R100">
        <v>4399556</v>
      </c>
      <c r="S100">
        <v>3436750</v>
      </c>
      <c r="T100">
        <v>962806</v>
      </c>
      <c r="U100">
        <v>63281</v>
      </c>
      <c r="V100">
        <v>55014</v>
      </c>
      <c r="W100">
        <v>8267</v>
      </c>
      <c r="X100">
        <v>158504</v>
      </c>
      <c r="Y100">
        <v>118792</v>
      </c>
      <c r="Z100">
        <v>39712</v>
      </c>
      <c r="AA100">
        <v>93639</v>
      </c>
      <c r="AB100">
        <v>63222</v>
      </c>
      <c r="AC100">
        <v>30417</v>
      </c>
      <c r="AD100">
        <v>10657820</v>
      </c>
      <c r="AE100">
        <v>3675290</v>
      </c>
      <c r="AF100">
        <v>6982530</v>
      </c>
    </row>
    <row r="101" spans="1:32" ht="15.75" customHeight="1" x14ac:dyDescent="0.3">
      <c r="A101" s="2">
        <v>33</v>
      </c>
      <c r="B101" s="2" t="s">
        <v>19</v>
      </c>
      <c r="C101" s="2" t="s">
        <v>60</v>
      </c>
      <c r="D101" s="2" t="s">
        <v>15</v>
      </c>
      <c r="E101">
        <v>18524982</v>
      </c>
      <c r="F101">
        <v>72147030</v>
      </c>
      <c r="G101">
        <v>36137975</v>
      </c>
      <c r="H101">
        <v>36009055</v>
      </c>
      <c r="I101">
        <v>51837507</v>
      </c>
      <c r="J101">
        <v>28040491</v>
      </c>
      <c r="K101">
        <v>23797016</v>
      </c>
      <c r="L101">
        <v>20309523</v>
      </c>
      <c r="M101">
        <v>8097484</v>
      </c>
      <c r="N101">
        <v>12212039</v>
      </c>
      <c r="O101">
        <v>32884681</v>
      </c>
      <c r="P101">
        <v>21434978</v>
      </c>
      <c r="Q101">
        <v>11449703</v>
      </c>
      <c r="R101">
        <v>27942181</v>
      </c>
      <c r="S101">
        <v>18961194</v>
      </c>
      <c r="T101">
        <v>8980987</v>
      </c>
      <c r="U101">
        <v>3855375</v>
      </c>
      <c r="V101">
        <v>2512165</v>
      </c>
      <c r="W101">
        <v>1343210</v>
      </c>
      <c r="X101">
        <v>7234101</v>
      </c>
      <c r="Y101">
        <v>3808523</v>
      </c>
      <c r="Z101">
        <v>3425578</v>
      </c>
      <c r="AA101">
        <v>1119458</v>
      </c>
      <c r="AB101">
        <v>514637</v>
      </c>
      <c r="AC101">
        <v>604821</v>
      </c>
      <c r="AD101">
        <v>39262349</v>
      </c>
      <c r="AE101">
        <v>14702997</v>
      </c>
      <c r="AF101">
        <v>24559352</v>
      </c>
    </row>
    <row r="102" spans="1:32" ht="15.75" customHeight="1" x14ac:dyDescent="0.3">
      <c r="A102" s="2">
        <v>33</v>
      </c>
      <c r="B102" s="2" t="s">
        <v>19</v>
      </c>
      <c r="C102" s="2" t="s">
        <v>60</v>
      </c>
      <c r="D102" s="2" t="s">
        <v>16</v>
      </c>
      <c r="E102">
        <v>9528495</v>
      </c>
      <c r="F102">
        <v>37229590</v>
      </c>
      <c r="G102">
        <v>18679065</v>
      </c>
      <c r="H102">
        <v>18550525</v>
      </c>
      <c r="I102">
        <v>24502195</v>
      </c>
      <c r="J102">
        <v>13665839</v>
      </c>
      <c r="K102">
        <v>10836356</v>
      </c>
      <c r="L102">
        <v>12727395</v>
      </c>
      <c r="M102">
        <v>5013226</v>
      </c>
      <c r="N102">
        <v>7714169</v>
      </c>
      <c r="O102">
        <v>18861330</v>
      </c>
      <c r="P102">
        <v>11214535</v>
      </c>
      <c r="Q102">
        <v>7646795</v>
      </c>
      <c r="R102">
        <v>15339116</v>
      </c>
      <c r="S102">
        <v>9552474</v>
      </c>
      <c r="T102">
        <v>5786642</v>
      </c>
      <c r="U102">
        <v>3526374</v>
      </c>
      <c r="V102">
        <v>2276871</v>
      </c>
      <c r="W102">
        <v>1249503</v>
      </c>
      <c r="X102">
        <v>6252943</v>
      </c>
      <c r="Y102">
        <v>3240547</v>
      </c>
      <c r="Z102">
        <v>3012396</v>
      </c>
      <c r="AA102">
        <v>555619</v>
      </c>
      <c r="AB102">
        <v>242723</v>
      </c>
      <c r="AC102">
        <v>312896</v>
      </c>
      <c r="AD102">
        <v>18368260</v>
      </c>
      <c r="AE102">
        <v>7464530</v>
      </c>
      <c r="AF102">
        <v>10903730</v>
      </c>
    </row>
    <row r="103" spans="1:32" ht="15.75" customHeight="1" x14ac:dyDescent="0.3">
      <c r="A103" s="2">
        <v>33</v>
      </c>
      <c r="B103" s="2" t="s">
        <v>19</v>
      </c>
      <c r="C103" s="2" t="s">
        <v>60</v>
      </c>
      <c r="D103" s="2" t="s">
        <v>17</v>
      </c>
      <c r="E103">
        <v>8996487</v>
      </c>
      <c r="F103">
        <v>34917440</v>
      </c>
      <c r="G103">
        <v>17458910</v>
      </c>
      <c r="H103">
        <v>17458530</v>
      </c>
      <c r="I103">
        <v>27335312</v>
      </c>
      <c r="J103">
        <v>14374652</v>
      </c>
      <c r="K103">
        <v>12960660</v>
      </c>
      <c r="L103">
        <v>7582128</v>
      </c>
      <c r="M103">
        <v>3084258</v>
      </c>
      <c r="N103">
        <v>4497870</v>
      </c>
      <c r="O103">
        <v>14023351</v>
      </c>
      <c r="P103">
        <v>10220443</v>
      </c>
      <c r="Q103">
        <v>3802908</v>
      </c>
      <c r="R103">
        <v>12603065</v>
      </c>
      <c r="S103">
        <v>9408720</v>
      </c>
      <c r="T103">
        <v>3194345</v>
      </c>
      <c r="U103">
        <v>329001</v>
      </c>
      <c r="V103">
        <v>235294</v>
      </c>
      <c r="W103">
        <v>93707</v>
      </c>
      <c r="X103">
        <v>981158</v>
      </c>
      <c r="Y103">
        <v>567976</v>
      </c>
      <c r="Z103">
        <v>413182</v>
      </c>
      <c r="AA103">
        <v>563839</v>
      </c>
      <c r="AB103">
        <v>271914</v>
      </c>
      <c r="AC103">
        <v>291925</v>
      </c>
      <c r="AD103">
        <v>20894089</v>
      </c>
      <c r="AE103">
        <v>7238467</v>
      </c>
      <c r="AF103">
        <v>13655622</v>
      </c>
    </row>
    <row r="104" spans="1:32" ht="15.75" customHeight="1" x14ac:dyDescent="0.3">
      <c r="A104" s="2">
        <v>34</v>
      </c>
      <c r="B104" s="2" t="s">
        <v>19</v>
      </c>
      <c r="C104" s="2" t="s">
        <v>61</v>
      </c>
      <c r="D104" s="2" t="s">
        <v>15</v>
      </c>
      <c r="E104">
        <v>302450</v>
      </c>
      <c r="F104">
        <v>1247953</v>
      </c>
      <c r="G104">
        <v>612511</v>
      </c>
      <c r="H104">
        <v>635442</v>
      </c>
      <c r="I104">
        <v>957309</v>
      </c>
      <c r="J104">
        <v>497378</v>
      </c>
      <c r="K104">
        <v>459931</v>
      </c>
      <c r="L104">
        <v>290644</v>
      </c>
      <c r="M104">
        <v>115133</v>
      </c>
      <c r="N104">
        <v>175511</v>
      </c>
      <c r="O104">
        <v>444968</v>
      </c>
      <c r="P104">
        <v>332931</v>
      </c>
      <c r="Q104">
        <v>112037</v>
      </c>
      <c r="R104">
        <v>399689</v>
      </c>
      <c r="S104">
        <v>306409</v>
      </c>
      <c r="T104">
        <v>93280</v>
      </c>
      <c r="U104">
        <v>10763</v>
      </c>
      <c r="V104">
        <v>9187</v>
      </c>
      <c r="W104">
        <v>1576</v>
      </c>
      <c r="X104">
        <v>50607</v>
      </c>
      <c r="Y104">
        <v>33410</v>
      </c>
      <c r="Z104">
        <v>17197</v>
      </c>
      <c r="AA104">
        <v>6373</v>
      </c>
      <c r="AB104">
        <v>3520</v>
      </c>
      <c r="AC104">
        <v>2853</v>
      </c>
      <c r="AD104">
        <v>802985</v>
      </c>
      <c r="AE104">
        <v>279580</v>
      </c>
      <c r="AF104">
        <v>523405</v>
      </c>
    </row>
    <row r="105" spans="1:32" ht="15.75" customHeight="1" x14ac:dyDescent="0.3">
      <c r="A105" s="2">
        <v>34</v>
      </c>
      <c r="B105" s="2" t="s">
        <v>19</v>
      </c>
      <c r="C105" s="2" t="s">
        <v>61</v>
      </c>
      <c r="D105" s="2" t="s">
        <v>16</v>
      </c>
      <c r="E105">
        <v>95018</v>
      </c>
      <c r="F105">
        <v>395200</v>
      </c>
      <c r="G105">
        <v>194907</v>
      </c>
      <c r="H105">
        <v>200293</v>
      </c>
      <c r="I105">
        <v>280882</v>
      </c>
      <c r="J105">
        <v>150490</v>
      </c>
      <c r="K105">
        <v>130392</v>
      </c>
      <c r="L105">
        <v>114318</v>
      </c>
      <c r="M105">
        <v>44417</v>
      </c>
      <c r="N105">
        <v>69901</v>
      </c>
      <c r="O105">
        <v>147876</v>
      </c>
      <c r="P105">
        <v>105705</v>
      </c>
      <c r="Q105">
        <v>42171</v>
      </c>
      <c r="R105">
        <v>122188</v>
      </c>
      <c r="S105">
        <v>91068</v>
      </c>
      <c r="T105">
        <v>31120</v>
      </c>
      <c r="U105">
        <v>8014</v>
      </c>
      <c r="V105">
        <v>6760</v>
      </c>
      <c r="W105">
        <v>1254</v>
      </c>
      <c r="X105">
        <v>42434</v>
      </c>
      <c r="Y105">
        <v>27078</v>
      </c>
      <c r="Z105">
        <v>15356</v>
      </c>
      <c r="AA105">
        <v>2030</v>
      </c>
      <c r="AB105">
        <v>1133</v>
      </c>
      <c r="AC105">
        <v>897</v>
      </c>
      <c r="AD105">
        <v>247324</v>
      </c>
      <c r="AE105">
        <v>89202</v>
      </c>
      <c r="AF105">
        <v>158122</v>
      </c>
    </row>
    <row r="106" spans="1:32" ht="15.75" customHeight="1" x14ac:dyDescent="0.3">
      <c r="A106" s="2">
        <v>34</v>
      </c>
      <c r="B106" s="2" t="s">
        <v>19</v>
      </c>
      <c r="C106" s="2" t="s">
        <v>61</v>
      </c>
      <c r="D106" s="2" t="s">
        <v>17</v>
      </c>
      <c r="E106">
        <v>207432</v>
      </c>
      <c r="F106">
        <v>852753</v>
      </c>
      <c r="G106">
        <v>417604</v>
      </c>
      <c r="H106">
        <v>435149</v>
      </c>
      <c r="I106">
        <v>676427</v>
      </c>
      <c r="J106">
        <v>346888</v>
      </c>
      <c r="K106">
        <v>329539</v>
      </c>
      <c r="L106">
        <v>176326</v>
      </c>
      <c r="M106">
        <v>70716</v>
      </c>
      <c r="N106">
        <v>105610</v>
      </c>
      <c r="O106">
        <v>297092</v>
      </c>
      <c r="P106">
        <v>227226</v>
      </c>
      <c r="Q106">
        <v>69866</v>
      </c>
      <c r="R106">
        <v>277501</v>
      </c>
      <c r="S106">
        <v>215341</v>
      </c>
      <c r="T106">
        <v>62160</v>
      </c>
      <c r="U106">
        <v>2749</v>
      </c>
      <c r="V106">
        <v>2427</v>
      </c>
      <c r="W106">
        <v>322</v>
      </c>
      <c r="X106">
        <v>8173</v>
      </c>
      <c r="Y106">
        <v>6332</v>
      </c>
      <c r="Z106">
        <v>1841</v>
      </c>
      <c r="AA106">
        <v>4343</v>
      </c>
      <c r="AB106">
        <v>2387</v>
      </c>
      <c r="AC106">
        <v>1956</v>
      </c>
      <c r="AD106">
        <v>555661</v>
      </c>
      <c r="AE106">
        <v>190378</v>
      </c>
      <c r="AF106">
        <v>365283</v>
      </c>
    </row>
    <row r="107" spans="1:32" ht="15.75" customHeight="1" x14ac:dyDescent="0.3">
      <c r="A107" s="2">
        <v>35</v>
      </c>
      <c r="B107" s="2" t="s">
        <v>19</v>
      </c>
      <c r="C107" s="2" t="s">
        <v>62</v>
      </c>
      <c r="D107" s="2" t="s">
        <v>15</v>
      </c>
      <c r="E107">
        <v>94551</v>
      </c>
      <c r="F107">
        <v>380581</v>
      </c>
      <c r="G107">
        <v>202871</v>
      </c>
      <c r="H107">
        <v>177710</v>
      </c>
      <c r="I107">
        <v>294281</v>
      </c>
      <c r="J107">
        <v>164377</v>
      </c>
      <c r="K107">
        <v>129904</v>
      </c>
      <c r="L107">
        <v>86300</v>
      </c>
      <c r="M107">
        <v>38494</v>
      </c>
      <c r="N107">
        <v>47806</v>
      </c>
      <c r="O107">
        <v>152535</v>
      </c>
      <c r="P107">
        <v>120889</v>
      </c>
      <c r="Q107">
        <v>31646</v>
      </c>
      <c r="R107">
        <v>125910</v>
      </c>
      <c r="S107">
        <v>103619</v>
      </c>
      <c r="T107">
        <v>22291</v>
      </c>
      <c r="U107">
        <v>12997</v>
      </c>
      <c r="V107">
        <v>10816</v>
      </c>
      <c r="W107">
        <v>2181</v>
      </c>
      <c r="X107">
        <v>2680</v>
      </c>
      <c r="Y107">
        <v>2340</v>
      </c>
      <c r="Z107">
        <v>340</v>
      </c>
      <c r="AA107">
        <v>1390</v>
      </c>
      <c r="AB107">
        <v>969</v>
      </c>
      <c r="AC107">
        <v>421</v>
      </c>
      <c r="AD107">
        <v>228046</v>
      </c>
      <c r="AE107">
        <v>81982</v>
      </c>
      <c r="AF107">
        <v>146064</v>
      </c>
    </row>
    <row r="108" spans="1:32" ht="15.75" customHeight="1" x14ac:dyDescent="0.3">
      <c r="A108" s="2">
        <v>35</v>
      </c>
      <c r="B108" s="2" t="s">
        <v>19</v>
      </c>
      <c r="C108" s="2" t="s">
        <v>62</v>
      </c>
      <c r="D108" s="2" t="s">
        <v>16</v>
      </c>
      <c r="E108">
        <v>58530</v>
      </c>
      <c r="F108">
        <v>237093</v>
      </c>
      <c r="G108">
        <v>126287</v>
      </c>
      <c r="H108">
        <v>110806</v>
      </c>
      <c r="I108">
        <v>178025</v>
      </c>
      <c r="J108">
        <v>99960</v>
      </c>
      <c r="K108">
        <v>78065</v>
      </c>
      <c r="L108">
        <v>59068</v>
      </c>
      <c r="M108">
        <v>26327</v>
      </c>
      <c r="N108">
        <v>32741</v>
      </c>
      <c r="O108">
        <v>94469</v>
      </c>
      <c r="P108">
        <v>74670</v>
      </c>
      <c r="Q108">
        <v>19799</v>
      </c>
      <c r="R108">
        <v>72366</v>
      </c>
      <c r="S108">
        <v>60411</v>
      </c>
      <c r="T108">
        <v>11955</v>
      </c>
      <c r="U108">
        <v>12706</v>
      </c>
      <c r="V108">
        <v>10564</v>
      </c>
      <c r="W108">
        <v>2142</v>
      </c>
      <c r="X108">
        <v>2562</v>
      </c>
      <c r="Y108">
        <v>2241</v>
      </c>
      <c r="Z108">
        <v>321</v>
      </c>
      <c r="AA108">
        <v>1017</v>
      </c>
      <c r="AB108">
        <v>717</v>
      </c>
      <c r="AC108">
        <v>300</v>
      </c>
      <c r="AD108">
        <v>142624</v>
      </c>
      <c r="AE108">
        <v>51617</v>
      </c>
      <c r="AF108">
        <v>91007</v>
      </c>
    </row>
    <row r="109" spans="1:32" ht="15.75" customHeight="1" x14ac:dyDescent="0.3">
      <c r="A109" s="2">
        <v>35</v>
      </c>
      <c r="B109" s="2" t="s">
        <v>19</v>
      </c>
      <c r="C109" s="2" t="s">
        <v>62</v>
      </c>
      <c r="D109" s="2" t="s">
        <v>17</v>
      </c>
      <c r="E109">
        <v>36021</v>
      </c>
      <c r="F109">
        <v>143488</v>
      </c>
      <c r="G109">
        <v>76584</v>
      </c>
      <c r="H109">
        <v>66904</v>
      </c>
      <c r="I109">
        <v>116256</v>
      </c>
      <c r="J109">
        <v>64417</v>
      </c>
      <c r="K109">
        <v>51839</v>
      </c>
      <c r="L109">
        <v>27232</v>
      </c>
      <c r="M109">
        <v>12167</v>
      </c>
      <c r="N109">
        <v>15065</v>
      </c>
      <c r="O109">
        <v>58066</v>
      </c>
      <c r="P109">
        <v>46219</v>
      </c>
      <c r="Q109">
        <v>11847</v>
      </c>
      <c r="R109">
        <v>53544</v>
      </c>
      <c r="S109">
        <v>43208</v>
      </c>
      <c r="T109">
        <v>10336</v>
      </c>
      <c r="U109">
        <v>291</v>
      </c>
      <c r="V109">
        <v>252</v>
      </c>
      <c r="W109">
        <v>39</v>
      </c>
      <c r="X109">
        <v>118</v>
      </c>
      <c r="Y109">
        <v>99</v>
      </c>
      <c r="Z109">
        <v>19</v>
      </c>
      <c r="AA109">
        <v>373</v>
      </c>
      <c r="AB109">
        <v>252</v>
      </c>
      <c r="AC109">
        <v>121</v>
      </c>
      <c r="AD109">
        <v>85422</v>
      </c>
      <c r="AE109">
        <v>30365</v>
      </c>
      <c r="AF109">
        <v>55057</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34489-5074-41D2-9014-DB3C16A951FF}">
  <dimension ref="A1"/>
  <sheetViews>
    <sheetView topLeftCell="A2" workbookViewId="0"/>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0784-84E1-418D-83F4-419A236FC920}">
  <dimension ref="A1"/>
  <sheetViews>
    <sheetView workbookViewId="0">
      <selection activeCell="M11" sqref="M11"/>
    </sheetView>
  </sheetViews>
  <sheetFormatPr defaultRowHeight="14.4" x14ac:dyDescent="0.3"/>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66E4-E862-4EF7-893E-E26F42E9D4D9}">
  <dimension ref="A1:J61"/>
  <sheetViews>
    <sheetView zoomScale="105" zoomScaleNormal="70" workbookViewId="0">
      <selection activeCell="A17" sqref="A17"/>
    </sheetView>
  </sheetViews>
  <sheetFormatPr defaultRowHeight="14.4" x14ac:dyDescent="0.3"/>
  <cols>
    <col min="1" max="1" width="28.88671875" bestFit="1" customWidth="1"/>
    <col min="2" max="2" width="33.21875" bestFit="1" customWidth="1"/>
    <col min="3" max="3" width="35.109375" bestFit="1" customWidth="1"/>
    <col min="4" max="4" width="19.44140625" bestFit="1" customWidth="1"/>
    <col min="5" max="5" width="31.21875" bestFit="1" customWidth="1"/>
    <col min="6" max="6" width="21.21875" bestFit="1" customWidth="1"/>
    <col min="7" max="7" width="46.77734375" bestFit="1" customWidth="1"/>
  </cols>
  <sheetData>
    <row r="1" spans="1:10" x14ac:dyDescent="0.3">
      <c r="A1" s="4" t="s">
        <v>64</v>
      </c>
      <c r="B1" t="s">
        <v>121</v>
      </c>
    </row>
    <row r="3" spans="1:10" x14ac:dyDescent="0.3">
      <c r="B3" s="4" t="s">
        <v>83</v>
      </c>
    </row>
    <row r="4" spans="1:10" x14ac:dyDescent="0.3">
      <c r="B4" t="s">
        <v>16</v>
      </c>
      <c r="C4" t="s">
        <v>15</v>
      </c>
      <c r="D4" t="s">
        <v>17</v>
      </c>
      <c r="E4" t="s">
        <v>82</v>
      </c>
    </row>
    <row r="5" spans="1:10" x14ac:dyDescent="0.3">
      <c r="A5" t="s">
        <v>84</v>
      </c>
      <c r="B5" s="5">
        <v>337130972</v>
      </c>
      <c r="C5" s="5">
        <v>498908504</v>
      </c>
      <c r="D5" s="5">
        <v>161777532</v>
      </c>
      <c r="E5" s="5">
        <v>997817008</v>
      </c>
    </row>
    <row r="8" spans="1:10" x14ac:dyDescent="0.3">
      <c r="A8" s="4" t="s">
        <v>64</v>
      </c>
      <c r="B8" t="s">
        <v>121</v>
      </c>
      <c r="E8" s="14" t="s">
        <v>94</v>
      </c>
      <c r="F8" s="14"/>
    </row>
    <row r="9" spans="1:10" x14ac:dyDescent="0.3">
      <c r="A9" s="4" t="s">
        <v>63</v>
      </c>
      <c r="B9" t="s">
        <v>121</v>
      </c>
      <c r="E9" s="7" t="s">
        <v>95</v>
      </c>
      <c r="F9" s="7" t="s">
        <v>96</v>
      </c>
    </row>
    <row r="10" spans="1:10" x14ac:dyDescent="0.3">
      <c r="E10" s="6">
        <f>GETPIVOTDATA("Sum of Total Population Male",$A$11)/GETPIVOTDATA("Sum of Total Population ",$A$11)</f>
        <v>0.5147344331939524</v>
      </c>
      <c r="F10" s="6">
        <f>GETPIVOTDATA("Sum of Total Population Female",$A$11)/GETPIVOTDATA("Sum of Total Population ",$A$11)</f>
        <v>0.4852655668060476</v>
      </c>
    </row>
    <row r="11" spans="1:10" x14ac:dyDescent="0.3">
      <c r="A11" t="s">
        <v>85</v>
      </c>
      <c r="B11" t="s">
        <v>86</v>
      </c>
      <c r="C11" t="s">
        <v>87</v>
      </c>
    </row>
    <row r="12" spans="1:10" x14ac:dyDescent="0.3">
      <c r="A12" s="5">
        <v>4842278292</v>
      </c>
      <c r="B12" s="5">
        <v>2492487372</v>
      </c>
      <c r="C12" s="5">
        <v>2349790920</v>
      </c>
    </row>
    <row r="16" spans="1:10" x14ac:dyDescent="0.3">
      <c r="I16" s="14" t="s">
        <v>97</v>
      </c>
      <c r="J16" s="13"/>
    </row>
    <row r="17" spans="1:10" x14ac:dyDescent="0.3">
      <c r="A17" s="4" t="s">
        <v>64</v>
      </c>
      <c r="B17" t="s">
        <v>121</v>
      </c>
      <c r="I17" s="7" t="s">
        <v>98</v>
      </c>
      <c r="J17" s="7" t="s">
        <v>99</v>
      </c>
    </row>
    <row r="18" spans="1:10" x14ac:dyDescent="0.3">
      <c r="A18" s="4" t="s">
        <v>63</v>
      </c>
      <c r="B18" t="s">
        <v>121</v>
      </c>
      <c r="H18" s="7" t="s">
        <v>100</v>
      </c>
      <c r="I18" s="6">
        <f>GETPIVOTDATA("Sum of Literates Population ",$A$20)/GETPIVOTDATA("Sum of Total Population ",$A$11)</f>
        <v>0.63069362887414981</v>
      </c>
      <c r="J18" s="6">
        <f>GETPIVOTDATA("Sum of Illiterate Population",$A$20)/GETPIVOTDATA("Sum of Total Population ",$A$11)</f>
        <v>0.36930637112585019</v>
      </c>
    </row>
    <row r="19" spans="1:10" x14ac:dyDescent="0.3">
      <c r="H19" s="7" t="s">
        <v>95</v>
      </c>
      <c r="I19" s="6">
        <f>GETPIVOTDATA("Sum of Literates Population Male",$A$20)/GETPIVOTDATA("Sum of Total Population Male",$A$11)</f>
        <v>0.69759034109160578</v>
      </c>
      <c r="J19" s="6">
        <f>GETPIVOTDATA("Sum of Illiterate Male",$A$20)/GETPIVOTDATA("Sum of Total Population Male",$A$11)</f>
        <v>0.30240965890839427</v>
      </c>
    </row>
    <row r="20" spans="1:10" x14ac:dyDescent="0.3">
      <c r="A20" t="s">
        <v>88</v>
      </c>
      <c r="B20" t="s">
        <v>91</v>
      </c>
      <c r="C20" t="s">
        <v>89</v>
      </c>
      <c r="D20" t="s">
        <v>92</v>
      </c>
      <c r="E20" t="s">
        <v>90</v>
      </c>
      <c r="F20" t="s">
        <v>93</v>
      </c>
      <c r="H20" s="7" t="s">
        <v>96</v>
      </c>
      <c r="I20" s="6">
        <f>GETPIVOTDATA("Sum of Literates Population Female",$A$20)/GETPIVOTDATA("Sum of Total Population Female",$A$11)</f>
        <v>0.5597344601195412</v>
      </c>
      <c r="J20" s="6">
        <f>GETPIVOTDATA("Sum of Illiterate Female",$A$20)/GETPIVOTDATA("Sum of Total Population Female",$A$11)</f>
        <v>0.4402655398804588</v>
      </c>
    </row>
    <row r="21" spans="1:10" x14ac:dyDescent="0.3">
      <c r="A21" s="5">
        <v>3053994068</v>
      </c>
      <c r="B21" s="5">
        <v>1788284224</v>
      </c>
      <c r="C21" s="5">
        <v>1738735116</v>
      </c>
      <c r="D21" s="5">
        <v>753752256</v>
      </c>
      <c r="E21" s="5">
        <v>1315258952</v>
      </c>
      <c r="F21" s="5">
        <v>1034531968</v>
      </c>
    </row>
    <row r="25" spans="1:10" x14ac:dyDescent="0.3">
      <c r="A25" s="4" t="s">
        <v>64</v>
      </c>
      <c r="B25" t="s">
        <v>121</v>
      </c>
    </row>
    <row r="26" spans="1:10" x14ac:dyDescent="0.3">
      <c r="A26" s="4" t="s">
        <v>63</v>
      </c>
      <c r="B26" t="s">
        <v>121</v>
      </c>
    </row>
    <row r="28" spans="1:10" x14ac:dyDescent="0.3">
      <c r="A28" t="s">
        <v>101</v>
      </c>
      <c r="B28" t="s">
        <v>102</v>
      </c>
      <c r="C28" t="s">
        <v>103</v>
      </c>
    </row>
    <row r="29" spans="1:10" x14ac:dyDescent="0.3">
      <c r="A29" s="5">
        <v>1926973244</v>
      </c>
      <c r="B29" s="5">
        <v>1327463720</v>
      </c>
      <c r="C29" s="5">
        <v>599509524</v>
      </c>
    </row>
    <row r="33" spans="1:10" x14ac:dyDescent="0.3">
      <c r="A33" s="4" t="s">
        <v>64</v>
      </c>
      <c r="B33" t="s">
        <v>121</v>
      </c>
    </row>
    <row r="34" spans="1:10" x14ac:dyDescent="0.3">
      <c r="A34" s="4" t="s">
        <v>63</v>
      </c>
      <c r="B34" t="s">
        <v>121</v>
      </c>
    </row>
    <row r="35" spans="1:10" x14ac:dyDescent="0.3">
      <c r="I35" s="14" t="s">
        <v>94</v>
      </c>
      <c r="J35" s="14"/>
    </row>
    <row r="36" spans="1:10" x14ac:dyDescent="0.3">
      <c r="A36" t="s">
        <v>104</v>
      </c>
      <c r="B36" t="s">
        <v>105</v>
      </c>
      <c r="C36" t="s">
        <v>106</v>
      </c>
      <c r="D36" t="s">
        <v>107</v>
      </c>
      <c r="E36" t="s">
        <v>108</v>
      </c>
      <c r="F36" t="s">
        <v>109</v>
      </c>
      <c r="I36" s="7" t="s">
        <v>119</v>
      </c>
      <c r="J36" s="7" t="s">
        <v>120</v>
      </c>
    </row>
    <row r="37" spans="1:10" x14ac:dyDescent="0.3">
      <c r="A37" s="5">
        <v>1449785680</v>
      </c>
      <c r="B37" s="5">
        <v>2915305048</v>
      </c>
      <c r="C37" s="5">
        <v>1092597436</v>
      </c>
      <c r="D37" s="5">
        <v>1165023652</v>
      </c>
      <c r="E37" s="5">
        <v>357188244</v>
      </c>
      <c r="F37" s="5">
        <v>1750281396</v>
      </c>
      <c r="H37" s="7" t="s">
        <v>15</v>
      </c>
      <c r="I37" s="6">
        <f>GETPIVOTDATA("Sum of Working Population ",$A$36)/GETPIVOTDATA("Sum of Total Population ",$A$11)</f>
        <v>0.29940156111952765</v>
      </c>
      <c r="J37" s="6">
        <f>GETPIVOTDATA("Sum of Non Working Population",$A$36)/GETPIVOTDATA("Sum of Total Population ",$A$11)</f>
        <v>0.60205235473897045</v>
      </c>
    </row>
    <row r="38" spans="1:10" x14ac:dyDescent="0.3">
      <c r="H38" s="7" t="s">
        <v>95</v>
      </c>
      <c r="I38" s="6">
        <f>GETPIVOTDATA("Sum of  Working Population Male",$A$36)/GETPIVOTDATA("Sum of Total Population Male",$A$11)</f>
        <v>0.43835625739731932</v>
      </c>
      <c r="J38" s="6">
        <f>GETPIVOTDATA("Sum of Non Working Population Male",$A$36)/GETPIVOTDATA("Sum of Total Population Male",$A$11)</f>
        <v>0.46741406399390173</v>
      </c>
    </row>
    <row r="39" spans="1:10" x14ac:dyDescent="0.3">
      <c r="H39" s="7" t="s">
        <v>96</v>
      </c>
      <c r="I39" s="6">
        <f>GETPIVOTDATA("Sum of Working Population Female",$A$36)/GETPIVOTDATA("Sum of Total Population Female",$A$11)</f>
        <v>0.15200852167732437</v>
      </c>
      <c r="J39" s="6">
        <f>GETPIVOTDATA("Sum of Non Working Population Female",$A$36)/GETPIVOTDATA("Sum of Total Population Female",$A$11)</f>
        <v>0.74486686500601507</v>
      </c>
    </row>
    <row r="42" spans="1:10" x14ac:dyDescent="0.3">
      <c r="A42" s="4" t="s">
        <v>64</v>
      </c>
      <c r="B42" t="s">
        <v>121</v>
      </c>
    </row>
    <row r="43" spans="1:10" x14ac:dyDescent="0.3">
      <c r="A43" s="4" t="s">
        <v>63</v>
      </c>
      <c r="B43" t="s">
        <v>121</v>
      </c>
      <c r="H43" s="6"/>
    </row>
    <row r="45" spans="1:10" x14ac:dyDescent="0.3">
      <c r="A45" t="s">
        <v>110</v>
      </c>
      <c r="B45" t="s">
        <v>111</v>
      </c>
      <c r="C45" t="s">
        <v>112</v>
      </c>
    </row>
    <row r="46" spans="1:10" x14ac:dyDescent="0.3">
      <c r="A46" s="5">
        <v>383365428</v>
      </c>
      <c r="B46" s="5">
        <v>292072420</v>
      </c>
      <c r="C46" s="5">
        <v>91293008</v>
      </c>
    </row>
    <row r="50" spans="1:3" x14ac:dyDescent="0.3">
      <c r="A50" s="4" t="s">
        <v>64</v>
      </c>
      <c r="B50" t="s">
        <v>121</v>
      </c>
    </row>
    <row r="51" spans="1:3" x14ac:dyDescent="0.3">
      <c r="A51" s="4" t="s">
        <v>63</v>
      </c>
      <c r="B51" t="s">
        <v>121</v>
      </c>
    </row>
    <row r="53" spans="1:3" x14ac:dyDescent="0.3">
      <c r="A53" t="s">
        <v>113</v>
      </c>
      <c r="B53" t="s">
        <v>114</v>
      </c>
      <c r="C53" t="s">
        <v>115</v>
      </c>
    </row>
    <row r="54" spans="1:3" x14ac:dyDescent="0.3">
      <c r="A54" s="5">
        <v>344667484</v>
      </c>
      <c r="B54" s="5">
        <v>221019708</v>
      </c>
      <c r="C54" s="5">
        <v>123647776</v>
      </c>
    </row>
    <row r="57" spans="1:3" x14ac:dyDescent="0.3">
      <c r="A57" s="4" t="s">
        <v>64</v>
      </c>
      <c r="B57" t="s">
        <v>121</v>
      </c>
    </row>
    <row r="58" spans="1:3" x14ac:dyDescent="0.3">
      <c r="A58" s="4" t="s">
        <v>63</v>
      </c>
      <c r="B58" t="s">
        <v>121</v>
      </c>
    </row>
    <row r="60" spans="1:3" x14ac:dyDescent="0.3">
      <c r="A60" t="s">
        <v>116</v>
      </c>
      <c r="B60" t="s">
        <v>117</v>
      </c>
      <c r="C60" t="s">
        <v>118</v>
      </c>
    </row>
    <row r="61" spans="1:3" x14ac:dyDescent="0.3">
      <c r="A61" s="5">
        <v>49325856</v>
      </c>
      <c r="B61" s="5">
        <v>30160484</v>
      </c>
      <c r="C61" s="5">
        <v>19165372</v>
      </c>
    </row>
  </sheetData>
  <mergeCells count="3">
    <mergeCell ref="E8:F8"/>
    <mergeCell ref="I16:J16"/>
    <mergeCell ref="I35:J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C937-DCFB-4298-BCD9-261FA1A4DEDF}">
  <dimension ref="A1:X35"/>
  <sheetViews>
    <sheetView workbookViewId="0">
      <selection sqref="A1:X35"/>
    </sheetView>
  </sheetViews>
  <sheetFormatPr defaultRowHeight="14.4" x14ac:dyDescent="0.3"/>
  <sheetData>
    <row r="1" spans="1:24" x14ac:dyDescent="0.3">
      <c r="A1" s="12"/>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A7" s="12"/>
      <c r="B7" s="12"/>
      <c r="C7" s="12"/>
      <c r="D7" s="12"/>
      <c r="E7" s="12"/>
      <c r="F7" s="12"/>
      <c r="G7" s="12"/>
      <c r="H7" s="12"/>
      <c r="I7" s="12"/>
      <c r="J7" s="12"/>
      <c r="K7" s="12"/>
      <c r="L7" s="12"/>
      <c r="M7" s="12"/>
      <c r="N7" s="12"/>
      <c r="O7" s="12"/>
      <c r="P7" s="12"/>
      <c r="Q7" s="12"/>
      <c r="R7" s="12"/>
      <c r="S7" s="12"/>
      <c r="T7" s="12"/>
      <c r="U7" s="12"/>
      <c r="V7" s="12"/>
      <c r="W7" s="12"/>
      <c r="X7" s="12"/>
    </row>
    <row r="8" spans="1:24" x14ac:dyDescent="0.3">
      <c r="A8" s="12"/>
      <c r="B8" s="12"/>
      <c r="C8" s="12"/>
      <c r="D8" s="12"/>
      <c r="E8" s="12"/>
      <c r="F8" s="12"/>
      <c r="G8" s="12"/>
      <c r="H8" s="12"/>
      <c r="I8" s="12"/>
      <c r="J8" s="12"/>
      <c r="K8" s="12"/>
      <c r="L8" s="12"/>
      <c r="M8" s="12"/>
      <c r="N8" s="12"/>
      <c r="O8" s="12"/>
      <c r="P8" s="12"/>
      <c r="Q8" s="12"/>
      <c r="R8" s="12"/>
      <c r="S8" s="12"/>
      <c r="T8" s="12"/>
      <c r="U8" s="12"/>
      <c r="V8" s="12"/>
      <c r="W8" s="12"/>
      <c r="X8" s="12"/>
    </row>
    <row r="9" spans="1:24" x14ac:dyDescent="0.3">
      <c r="A9" s="12"/>
      <c r="B9" s="12"/>
      <c r="C9" s="12"/>
      <c r="D9" s="12"/>
      <c r="E9" s="12"/>
      <c r="F9" s="12"/>
      <c r="G9" s="12"/>
      <c r="H9" s="12"/>
      <c r="I9" s="12"/>
      <c r="J9" s="12"/>
      <c r="K9" s="12"/>
      <c r="L9" s="12"/>
      <c r="M9" s="12"/>
      <c r="N9" s="12"/>
      <c r="O9" s="12"/>
      <c r="P9" s="12"/>
      <c r="Q9" s="12"/>
      <c r="R9" s="12"/>
      <c r="S9" s="12"/>
      <c r="T9" s="12"/>
      <c r="U9" s="12"/>
      <c r="V9" s="12"/>
      <c r="W9" s="12"/>
      <c r="X9" s="12"/>
    </row>
    <row r="10" spans="1:2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4"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4"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4"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row>
  </sheetData>
  <mergeCells count="1">
    <mergeCell ref="A1:X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7F4A7-B738-4711-B97E-85A1307198E2}">
  <dimension ref="A1:X34"/>
  <sheetViews>
    <sheetView workbookViewId="0">
      <selection activeCell="N27" sqref="M22:N27"/>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E2CEE-DB6B-4346-BC6D-7E68660C370C}">
  <dimension ref="AB12:AD17"/>
  <sheetViews>
    <sheetView tabSelected="1" zoomScale="48" zoomScaleNormal="50" workbookViewId="0">
      <selection activeCell="J71" sqref="J71"/>
    </sheetView>
  </sheetViews>
  <sheetFormatPr defaultRowHeight="14.4" x14ac:dyDescent="0.3"/>
  <cols>
    <col min="1" max="5" width="8.88671875" style="9"/>
    <col min="6" max="6" width="10.44140625" style="9" customWidth="1"/>
    <col min="7" max="16384" width="8.88671875" style="9"/>
  </cols>
  <sheetData>
    <row r="12" spans="30:30" x14ac:dyDescent="0.3">
      <c r="AD12" s="8"/>
    </row>
    <row r="17" spans="28:28" x14ac:dyDescent="0.3">
      <c r="AB1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AA0C1-775D-4636-95A6-5143DE76F203}">
  <dimension ref="A2:E6"/>
  <sheetViews>
    <sheetView topLeftCell="A4" workbookViewId="0">
      <selection activeCell="A4" sqref="A4"/>
    </sheetView>
  </sheetViews>
  <sheetFormatPr defaultRowHeight="14.4" x14ac:dyDescent="0.3"/>
  <cols>
    <col min="1" max="1" width="22.6640625" bestFit="1" customWidth="1"/>
    <col min="2" max="2" width="15.5546875" bestFit="1" customWidth="1"/>
    <col min="3" max="4" width="10" bestFit="1" customWidth="1"/>
    <col min="5" max="5" width="10.77734375" bestFit="1" customWidth="1"/>
    <col min="6" max="6" width="8.88671875" customWidth="1"/>
  </cols>
  <sheetData>
    <row r="2" spans="1:5" x14ac:dyDescent="0.3">
      <c r="A2" s="4" t="s">
        <v>64</v>
      </c>
      <c r="B2" t="s">
        <v>121</v>
      </c>
    </row>
    <row r="4" spans="1:5" x14ac:dyDescent="0.3">
      <c r="B4" s="4" t="s">
        <v>83</v>
      </c>
    </row>
    <row r="5" spans="1:5" x14ac:dyDescent="0.3">
      <c r="B5" t="s">
        <v>16</v>
      </c>
      <c r="C5" t="s">
        <v>15</v>
      </c>
      <c r="D5" t="s">
        <v>17</v>
      </c>
      <c r="E5" t="s">
        <v>82</v>
      </c>
    </row>
    <row r="6" spans="1:5" x14ac:dyDescent="0.3">
      <c r="A6" t="s">
        <v>84</v>
      </c>
      <c r="B6" s="5">
        <v>337130972</v>
      </c>
      <c r="C6" s="5">
        <v>498908504</v>
      </c>
      <c r="D6" s="5">
        <v>161777532</v>
      </c>
      <c r="E6" s="5">
        <v>997817008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227C8-D18C-449B-AF8B-D5C463ABCCEB}">
  <dimension ref="A1:G10"/>
  <sheetViews>
    <sheetView zoomScale="82" workbookViewId="0">
      <selection activeCell="B4" sqref="B4"/>
    </sheetView>
  </sheetViews>
  <sheetFormatPr defaultRowHeight="14.4" x14ac:dyDescent="0.3"/>
  <cols>
    <col min="1" max="1" width="22.109375" bestFit="1" customWidth="1"/>
    <col min="2" max="2" width="26.44140625" bestFit="1" customWidth="1"/>
    <col min="3" max="3" width="28.33203125" bestFit="1" customWidth="1"/>
    <col min="4" max="4" width="28.21875" bestFit="1" customWidth="1"/>
  </cols>
  <sheetData>
    <row r="1" spans="1:7" x14ac:dyDescent="0.3">
      <c r="A1" s="4" t="s">
        <v>64</v>
      </c>
      <c r="B1" t="s">
        <v>121</v>
      </c>
    </row>
    <row r="2" spans="1:7" x14ac:dyDescent="0.3">
      <c r="A2" s="4" t="s">
        <v>63</v>
      </c>
      <c r="B2" t="s">
        <v>15</v>
      </c>
    </row>
    <row r="4" spans="1:7" x14ac:dyDescent="0.3">
      <c r="A4" t="s">
        <v>85</v>
      </c>
      <c r="B4" t="s">
        <v>86</v>
      </c>
      <c r="C4" t="s">
        <v>87</v>
      </c>
    </row>
    <row r="5" spans="1:7" x14ac:dyDescent="0.3">
      <c r="A5" s="5">
        <v>2421139146</v>
      </c>
      <c r="B5" s="5">
        <v>1246243686</v>
      </c>
      <c r="C5" s="5">
        <v>1174895460</v>
      </c>
    </row>
    <row r="8" spans="1:7" x14ac:dyDescent="0.3">
      <c r="F8" t="s">
        <v>94</v>
      </c>
    </row>
    <row r="9" spans="1:7" x14ac:dyDescent="0.3">
      <c r="F9" t="s">
        <v>123</v>
      </c>
      <c r="G9" t="s">
        <v>124</v>
      </c>
    </row>
    <row r="10" spans="1:7" x14ac:dyDescent="0.3">
      <c r="F10" s="6">
        <f>GETPIVOTDATA("Sum of Total Population Male",$A$4)/GETPIVOTDATA("Sum of Total Population ",$A$4)</f>
        <v>0.5147344331939524</v>
      </c>
      <c r="G10" s="6">
        <f>GETPIVOTDATA("Sum of Total Population Female",$A$4)/GETPIVOTDATA("Sum of Total Population ",$A$4)</f>
        <v>0.4852655668060476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F28FA-54CA-4770-95C4-AD86AE6AAC6C}">
  <dimension ref="A1:C5"/>
  <sheetViews>
    <sheetView workbookViewId="0">
      <selection sqref="A1:C5"/>
    </sheetView>
  </sheetViews>
  <sheetFormatPr defaultRowHeight="14.4" x14ac:dyDescent="0.3"/>
  <cols>
    <col min="1" max="1" width="28.88671875" bestFit="1" customWidth="1"/>
    <col min="2" max="2" width="33.21875" bestFit="1" customWidth="1"/>
    <col min="3" max="4" width="35.109375" bestFit="1" customWidth="1"/>
    <col min="5" max="5" width="24.33203125" bestFit="1" customWidth="1"/>
  </cols>
  <sheetData>
    <row r="1" spans="1:3" x14ac:dyDescent="0.3">
      <c r="A1" s="4" t="s">
        <v>64</v>
      </c>
      <c r="B1" t="s">
        <v>121</v>
      </c>
    </row>
    <row r="2" spans="1:3" x14ac:dyDescent="0.3">
      <c r="A2" s="4" t="s">
        <v>63</v>
      </c>
      <c r="B2" t="s">
        <v>15</v>
      </c>
    </row>
    <row r="4" spans="1:3" x14ac:dyDescent="0.3">
      <c r="A4" t="s">
        <v>101</v>
      </c>
      <c r="B4" t="s">
        <v>102</v>
      </c>
      <c r="C4" t="s">
        <v>103</v>
      </c>
    </row>
    <row r="5" spans="1:3" x14ac:dyDescent="0.3">
      <c r="A5" s="5">
        <v>963486622</v>
      </c>
      <c r="B5" s="5">
        <v>663731860</v>
      </c>
      <c r="C5" s="5">
        <v>299754762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59AB-CB06-4F35-AEE4-8A03ADEE73A1}">
  <dimension ref="A1:C5"/>
  <sheetViews>
    <sheetView workbookViewId="0">
      <selection sqref="A1:C5"/>
    </sheetView>
  </sheetViews>
  <sheetFormatPr defaultRowHeight="14.4" x14ac:dyDescent="0.3"/>
  <cols>
    <col min="1" max="1" width="26.21875" bestFit="1" customWidth="1"/>
    <col min="2" max="2" width="31" bestFit="1" customWidth="1"/>
    <col min="3" max="4" width="32.33203125" bestFit="1" customWidth="1"/>
  </cols>
  <sheetData>
    <row r="1" spans="1:3" x14ac:dyDescent="0.3">
      <c r="A1" s="4" t="s">
        <v>64</v>
      </c>
      <c r="B1" t="s">
        <v>121</v>
      </c>
    </row>
    <row r="2" spans="1:3" x14ac:dyDescent="0.3">
      <c r="A2" s="4" t="s">
        <v>63</v>
      </c>
      <c r="B2" t="s">
        <v>121</v>
      </c>
    </row>
    <row r="4" spans="1:3" x14ac:dyDescent="0.3">
      <c r="A4" t="s">
        <v>110</v>
      </c>
      <c r="B4" t="s">
        <v>111</v>
      </c>
      <c r="C4" t="s">
        <v>112</v>
      </c>
    </row>
    <row r="5" spans="1:3" x14ac:dyDescent="0.3">
      <c r="A5" s="5">
        <v>383365428</v>
      </c>
      <c r="B5" s="5">
        <v>292072420</v>
      </c>
      <c r="C5" s="5">
        <v>91293008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CD39-91E4-4AC4-B66B-C0D5690C41B0}">
  <dimension ref="A1:C5"/>
  <sheetViews>
    <sheetView workbookViewId="0">
      <selection activeCell="A2" sqref="A2"/>
    </sheetView>
  </sheetViews>
  <sheetFormatPr defaultRowHeight="14.4" x14ac:dyDescent="0.3"/>
  <cols>
    <col min="1" max="1" width="37.109375" bestFit="1" customWidth="1"/>
    <col min="2" max="2" width="41" bestFit="1" customWidth="1"/>
    <col min="3" max="4" width="43.33203125" bestFit="1" customWidth="1"/>
  </cols>
  <sheetData>
    <row r="1" spans="1:3" x14ac:dyDescent="0.3">
      <c r="A1" s="4" t="s">
        <v>64</v>
      </c>
      <c r="B1" t="s">
        <v>121</v>
      </c>
    </row>
    <row r="2" spans="1:3" x14ac:dyDescent="0.3">
      <c r="A2" s="4" t="s">
        <v>63</v>
      </c>
      <c r="B2" t="s">
        <v>121</v>
      </c>
    </row>
    <row r="4" spans="1:3" x14ac:dyDescent="0.3">
      <c r="A4" t="s">
        <v>113</v>
      </c>
      <c r="B4" t="s">
        <v>114</v>
      </c>
      <c r="C4" t="s">
        <v>115</v>
      </c>
    </row>
    <row r="5" spans="1:3" x14ac:dyDescent="0.3">
      <c r="A5" s="5">
        <v>344667484</v>
      </c>
      <c r="B5" s="5">
        <v>221019708</v>
      </c>
      <c r="C5" s="5">
        <v>123647776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O s E A A B Q S w M E F A A C A A g A k R K O 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k R K 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E S j l N C u p g 0 5 Q E A A L 0 G A A A T A B w A R m 9 y b X V s Y X M v U 2 V j d G l v b j E u b S C i G A A o o B Q A A A A A A A A A A A A A A A A A A A A A A A A A A A C N l F G L 2 k A Q x 9 8 F v 8 O w f V E I Q q H 0 o Y c P k u v 1 p J 4 I W u 5 B p Y z J n A m 3 2 Z H d z Z 2 H + N 2 7 M c E e Z J O Y l 8 D M b + b / 3 1 l m D U U 2 Z Q X L 8 v / 1 r t / r 9 0 y C m m J Y h B M Y g y T b 7 4 H 7 l p z r i F z k 5 z E i O X p m / b p j f h 0 8 p J J G I S t L y p q B C H 9 s / h j S Z v O E i s g k E C b 8 H q P + 2 N z z u 5 K M s d n 8 0 n h I D N C l 0 V G a o x g G o H I p A 7 A 6 p 2 F Q K j o D f 5 c J k X W i p f p p P b W U j Y X L i O B 3 q u K x u A B i e 1 7 f o 8 V t V f l F L D R n b N 0 p H g l j Z 0 e 4 H i v c O a t V p o o P r i I B r K v U R M p l h B K 1 G R d 2 t s N r 1 z B B t X d N V x 8 H + t 9 x p V G Z F 9 Z Z y D L P V J E 0 A 4 + F 4 H Q S S 4 u W I O S Y R A B T Z b 9 / G x X 8 O Y C T m N E b S R e 2 L g C W j v Y S L S v m m F E t N d G E t e C c g V / g k X N D C c v Y 1 H V W b F H C g g + 5 x M v t 3 4 A 8 o f Q 4 r m E P l H n B W W p J u 3 O Y d l k v 5 p f 2 o k 3 y U y k r / B P d i v l F P w F N U u V I i u 0 g f c u M 6 2 T b q O t 0 k 4 + C T N W + 3 Q J 4 K L + 8 B 2 x S D n N p 0 z e 0 3 H F + 8 I N + f T / b Z A E m e 5 1 G r i T X b m g z 3 L n X w 2 1 g u 5 / u G r + 1 G 8 S a f F 6 3 1 C X i 3 F i d d m 0 I d J U 0 e O w q a 3 I 4 d 7 n 6 3 d / K N b h p g H 0 e z s N + L 1 X e 9 / f u H 1 B L A Q I t A B Q A A g A I A J E S j l N i 6 b T w p A A A A P U A A A A S A A A A A A A A A A A A A A A A A A A A A A B D b 2 5 m a W c v U G F j a 2 F n Z S 5 4 b W x Q S w E C L Q A U A A I A C A C R E o 5 T D 8 r p q 6 Q A A A D p A A A A E w A A A A A A A A A A A A A A A A D w A A A A W 0 N v b n R l b n R f V H l w Z X N d L n h t b F B L A Q I t A B Q A A g A I A J E S j l N C u p g 0 5 Q E A A L 0 G A A A T A A A A A A A A A A A A A A A A A O E 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f A A A A A A A A t 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D 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g i I C 8 + P E V u d H J 5 I F R 5 c G U 9 I k Z p b G x F c n J v c k N v Z G U i I F Z h b H V l P S J z V W 5 r b m 9 3 b i I g L z 4 8 R W 5 0 c n k g V H l w Z T 0 i R m l s b E V y c m 9 y Q 2 9 1 b n Q i I F Z h b H V l P S J s M C I g L z 4 8 R W 5 0 c n k g V H l w Z T 0 i R m l s b E x h c 3 R V c G R h d G V k I i B W Y W x 1 Z T 0 i Z D I w M j E t M T I t M T N U M j A 6 N T A 6 M j U u N T A w N z U w N l o i I C 8 + P E V u d H J 5 I F R 5 c G U 9 I k Z p b G x D b 2 x 1 b W 5 U e X B l c y I g V m F s d W U 9 I n N B d 1 l H Q m d N R E F 3 T U R B d 0 1 E Q X d N R E F 3 T U R B d 0 1 E Q X d N R E F 3 T U R B d 0 1 E Q X d N P S I g L z 4 8 R W 5 0 c n k g V H l w Z T 0 i R m l s b E N v b H V t b k 5 h b W V z I i B W Y W x 1 Z T 0 i c 1 s m c X V v d D t T d G F 0 Z S B D b 2 R l J n F 1 b 3 Q 7 L C Z x d W 9 0 O 0 x l d m V s J n F 1 b 3 Q 7 L C Z x d W 9 0 O 1 N 0 Y X R l I E 5 h b W U m c X V v d D s s J n F 1 b 3 Q 7 Q X J l Y S Z x d W 9 0 O y w m c X V v d D t O b y B v Z i B I b 3 V z Z W h v b G R z J n F 1 b 3 Q 7 L C Z x d W 9 0 O 1 R v d G F s I F B v c H V s Y X R p b 2 4 g J n F 1 b 3 Q 7 L C Z x d W 9 0 O 1 R v d G F s I F B v c H V s Y X R p b 2 4 g T W F s Z S Z x d W 9 0 O y w m c X V v d D t U b 3 R h b C B Q b 3 B 1 b G F 0 a W 9 u I E Z l b W F s Z S Z x d W 9 0 O y w m c X V v d D t M a X R l c m F 0 Z X M g U G 9 w d W x h d G l v b i A m c X V v d D s s J n F 1 b 3 Q 7 T G l 0 Z X J h d G V z I F B v c H V s Y X R p b 2 4 g T W F s Z S Z x d W 9 0 O y w m c X V v d D t M a X R l c m F 0 Z X M g U G 9 w d W x h d G l v b i B G Z W 1 h b G U m c X V v d D s s J n F 1 b 3 Q 7 S W x s a X R l c m F 0 Z S B Q b 3 B 1 b G F 0 a W 9 u J n F 1 b 3 Q 7 L C Z x d W 9 0 O 0 l s b G l 0 Z X J h d G U g T W F s Z S Z x d W 9 0 O y w m c X V v d D t J b G x p d G V y Y X R l I E Z l b W F s Z S Z x d W 9 0 O y w m c X V v d D t U b 3 R h b C B X b 3 J r Z X I g U G 9 w d W x h d G l v b i A m c X V v d D s s J n F 1 b 3 Q 7 V G 9 0 Y W w g V 2 9 y a 2 V y I F B v c H V s Y X R p b 2 4 g T W F s Z S Z x d W 9 0 O y w m c X V v d D t U b 3 R h b C B X b 3 J r Z X I g U G 9 w d W x h d G l v b i B G Z W 1 h b G U m c X V v d D s s J n F 1 b 3 Q 7 V 2 9 y a 2 l u Z y B Q b 3 B 1 b G F 0 a W 9 u I C Z x d W 9 0 O y w m c X V v d D s g V 2 9 y a 2 l u Z y B Q b 3 B 1 b G F 0 a W 9 u I E 1 h b G U m c X V v d D s s J n F 1 b 3 Q 7 V 2 9 y a 2 l u Z y B Q b 3 B 1 b G F 0 a W 9 u I E Z l b W F s Z S Z x d W 9 0 O y w m c X V v d D t D d W x 0 a X Z h d G 9 y I F B v c H V s Y X R p b 2 4 g J n F 1 b 3 Q 7 L C Z x d W 9 0 O y B D d W x 0 a X Z h d G 9 y I F B v c H V s Y X R p b 2 4 g T W F s Z S Z x d W 9 0 O y w m c X V v d D t D d W x 0 a X Z h d G 9 y I F B v c H V s Y X R p b 2 4 g R m V t Y W x l J n F 1 b 3 Q 7 L C Z x d W 9 0 O y B B Z 3 J p Y 3 V s d H V y Y W w g T G F i b 3 V y Z X J z I F B v c H V s Y X R p b 2 4 g J n F 1 b 3 Q 7 L C Z x d W 9 0 O 0 F n c m l j d W x 0 d X J h b C B M Y W J v d X J l c n M g U G 9 w d W x h d G l v b i B N Y W x l J n F 1 b 3 Q 7 L C Z x d W 9 0 O y B B Z 3 J p Y 3 V s d H V y Y W w g T G F i b 3 V y Z X J z I F B v c H V s Y X R p b 2 4 g R m V t Y W x l J n F 1 b 3 Q 7 L C Z x d W 9 0 O 0 h v d X N l a G 9 s Z C B J b m R 1 c 3 R y a W V z I F B v c H V s Y X R p b 2 4 g J n F 1 b 3 Q 7 L C Z x d W 9 0 O y B I b 3 V z Z W h v b G Q g S W 5 k d X N 0 c m l l c y B Q b 3 B 1 b G F 0 a W 9 u I E 1 h b G U m c X V v d D s s J n F 1 b 3 Q 7 I E h v d X N l a G 9 s Z C B J b m R 1 c 3 R y a W V z I F B v c H V s Y X R p b 2 4 g R m V t Y W x l J n F 1 b 3 Q 7 L C Z x d W 9 0 O 0 5 v b i B X b 3 J r a W 5 n I F B v c H V s Y X R p b 2 4 m c X V v d D s s J n F 1 b 3 Q 7 T m 9 u I F d v c m t p b m c g U G 9 w d W x h d G l v b i B N Y W x l J n F 1 b 3 Q 7 L C Z x d W 9 0 O 0 5 v b i B X b 3 J r a W 5 n I F B v c H V s Y X R p b 2 4 g R m V t Y W x 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1 B D Q S 9 B d X R v U m V t b 3 Z l Z E N v b H V t b n M x L n t T d G F 0 Z S B D b 2 R l L D B 9 J n F 1 b 3 Q 7 L C Z x d W 9 0 O 1 N l Y 3 R p b 2 4 x L 1 B D Q S 9 B d X R v U m V t b 3 Z l Z E N v b H V t b n M x L n t M Z X Z l b C w x f S Z x d W 9 0 O y w m c X V v d D t T Z W N 0 a W 9 u M S 9 Q Q 0 E v Q X V 0 b 1 J l b W 9 2 Z W R D b 2 x 1 b W 5 z M S 5 7 U 3 R h d G U g T m F t Z S w y f S Z x d W 9 0 O y w m c X V v d D t T Z W N 0 a W 9 u M S 9 Q Q 0 E v Q X V 0 b 1 J l b W 9 2 Z W R D b 2 x 1 b W 5 z M S 5 7 Q X J l Y S w z f S Z x d W 9 0 O y w m c X V v d D t T Z W N 0 a W 9 u M S 9 Q Q 0 E v Q X V 0 b 1 J l b W 9 2 Z W R D b 2 x 1 b W 5 z M S 5 7 T m 8 g b 2 Y g S G 9 1 c 2 V o b 2 x k c y w 0 f S Z x d W 9 0 O y w m c X V v d D t T Z W N 0 a W 9 u M S 9 Q Q 0 E v Q X V 0 b 1 J l b W 9 2 Z W R D b 2 x 1 b W 5 z M S 5 7 V G 9 0 Y W w g U G 9 w d W x h d G l v b i A s N X 0 m c X V v d D s s J n F 1 b 3 Q 7 U 2 V j d G l v b j E v U E N B L 0 F 1 d G 9 S Z W 1 v d m V k Q 2 9 s d W 1 u c z E u e 1 R v d G F s I F B v c H V s Y X R p b 2 4 g T W F s Z S w 2 f S Z x d W 9 0 O y w m c X V v d D t T Z W N 0 a W 9 u M S 9 Q Q 0 E v Q X V 0 b 1 J l b W 9 2 Z W R D b 2 x 1 b W 5 z M S 5 7 V G 9 0 Y W w g U G 9 w d W x h d G l v b i B G Z W 1 h b G U s N 3 0 m c X V v d D s s J n F 1 b 3 Q 7 U 2 V j d G l v b j E v U E N B L 0 F 1 d G 9 S Z W 1 v d m V k Q 2 9 s d W 1 u c z E u e 0 x p d G V y Y X R l c y B Q b 3 B 1 b G F 0 a W 9 u I C w 4 f S Z x d W 9 0 O y w m c X V v d D t T Z W N 0 a W 9 u M S 9 Q Q 0 E v Q X V 0 b 1 J l b W 9 2 Z W R D b 2 x 1 b W 5 z M S 5 7 T G l 0 Z X J h d G V z I F B v c H V s Y X R p b 2 4 g T W F s Z S w 5 f S Z x d W 9 0 O y w m c X V v d D t T Z W N 0 a W 9 u M S 9 Q Q 0 E v Q X V 0 b 1 J l b W 9 2 Z W R D b 2 x 1 b W 5 z M S 5 7 T G l 0 Z X J h d G V z I F B v c H V s Y X R p b 2 4 g R m V t Y W x l L D E w f S Z x d W 9 0 O y w m c X V v d D t T Z W N 0 a W 9 u M S 9 Q Q 0 E v Q X V 0 b 1 J l b W 9 2 Z W R D b 2 x 1 b W 5 z M S 5 7 S W x s a X R l c m F 0 Z S B Q b 3 B 1 b G F 0 a W 9 u L D E x f S Z x d W 9 0 O y w m c X V v d D t T Z W N 0 a W 9 u M S 9 Q Q 0 E v Q X V 0 b 1 J l b W 9 2 Z W R D b 2 x 1 b W 5 z M S 5 7 S W x s a X R l c m F 0 Z S B N Y W x l L D E y f S Z x d W 9 0 O y w m c X V v d D t T Z W N 0 a W 9 u M S 9 Q Q 0 E v Q X V 0 b 1 J l b W 9 2 Z W R D b 2 x 1 b W 5 z M S 5 7 S W x s a X R l c m F 0 Z S B G Z W 1 h b G U s M T N 9 J n F 1 b 3 Q 7 L C Z x d W 9 0 O 1 N l Y 3 R p b 2 4 x L 1 B D Q S 9 B d X R v U m V t b 3 Z l Z E N v b H V t b n M x L n t U b 3 R h b C B X b 3 J r Z X I g U G 9 w d W x h d G l v b i A s M T R 9 J n F 1 b 3 Q 7 L C Z x d W 9 0 O 1 N l Y 3 R p b 2 4 x L 1 B D Q S 9 B d X R v U m V t b 3 Z l Z E N v b H V t b n M x L n t U b 3 R h b C B X b 3 J r Z X I g U G 9 w d W x h d G l v b i B N Y W x l L D E 1 f S Z x d W 9 0 O y w m c X V v d D t T Z W N 0 a W 9 u M S 9 Q Q 0 E v Q X V 0 b 1 J l b W 9 2 Z W R D b 2 x 1 b W 5 z M S 5 7 V G 9 0 Y W w g V 2 9 y a 2 V y I F B v c H V s Y X R p b 2 4 g R m V t Y W x l L D E 2 f S Z x d W 9 0 O y w m c X V v d D t T Z W N 0 a W 9 u M S 9 Q Q 0 E v Q X V 0 b 1 J l b W 9 2 Z W R D b 2 x 1 b W 5 z M S 5 7 V 2 9 y a 2 l u Z y B Q b 3 B 1 b G F 0 a W 9 u I C w x N 3 0 m c X V v d D s s J n F 1 b 3 Q 7 U 2 V j d G l v b j E v U E N B L 0 F 1 d G 9 S Z W 1 v d m V k Q 2 9 s d W 1 u c z E u e y B X b 3 J r a W 5 n I F B v c H V s Y X R p b 2 4 g T W F s Z S w x O H 0 m c X V v d D s s J n F 1 b 3 Q 7 U 2 V j d G l v b j E v U E N B L 0 F 1 d G 9 S Z W 1 v d m V k Q 2 9 s d W 1 u c z E u e 1 d v c m t p b m c g U G 9 w d W x h d G l v b i B G Z W 1 h b G U s M T l 9 J n F 1 b 3 Q 7 L C Z x d W 9 0 O 1 N l Y 3 R p b 2 4 x L 1 B D Q S 9 B d X R v U m V t b 3 Z l Z E N v b H V t b n M x L n t D d W x 0 a X Z h d G 9 y I F B v c H V s Y X R p b 2 4 g L D I w f S Z x d W 9 0 O y w m c X V v d D t T Z W N 0 a W 9 u M S 9 Q Q 0 E v Q X V 0 b 1 J l b W 9 2 Z W R D b 2 x 1 b W 5 z M S 5 7 I E N 1 b H R p d m F 0 b 3 I g U G 9 w d W x h d G l v b i B N Y W x l L D I x f S Z x d W 9 0 O y w m c X V v d D t T Z W N 0 a W 9 u M S 9 Q Q 0 E v Q X V 0 b 1 J l b W 9 2 Z W R D b 2 x 1 b W 5 z M S 5 7 Q 3 V s d G l 2 Y X R v c i B Q b 3 B 1 b G F 0 a W 9 u I E Z l b W F s Z S w y M n 0 m c X V v d D s s J n F 1 b 3 Q 7 U 2 V j d G l v b j E v U E N B L 0 F 1 d G 9 S Z W 1 v d m V k Q 2 9 s d W 1 u c z E u e y B B Z 3 J p Y 3 V s d H V y Y W w g T G F i b 3 V y Z X J z I F B v c H V s Y X R p b 2 4 g L D I z f S Z x d W 9 0 O y w m c X V v d D t T Z W N 0 a W 9 u M S 9 Q Q 0 E v Q X V 0 b 1 J l b W 9 2 Z W R D b 2 x 1 b W 5 z M S 5 7 Q W d y a W N 1 b H R 1 c m F s I E x h Y m 9 1 c m V y c y B Q b 3 B 1 b G F 0 a W 9 u I E 1 h b G U s M j R 9 J n F 1 b 3 Q 7 L C Z x d W 9 0 O 1 N l Y 3 R p b 2 4 x L 1 B D Q S 9 B d X R v U m V t b 3 Z l Z E N v b H V t b n M x L n s g Q W d y a W N 1 b H R 1 c m F s I E x h Y m 9 1 c m V y c y B Q b 3 B 1 b G F 0 a W 9 u I E Z l b W F s Z S w y N X 0 m c X V v d D s s J n F 1 b 3 Q 7 U 2 V j d G l v b j E v U E N B L 0 F 1 d G 9 S Z W 1 v d m V k Q 2 9 s d W 1 u c z E u e 0 h v d X N l a G 9 s Z C B J b m R 1 c 3 R y a W V z I F B v c H V s Y X R p b 2 4 g L D I 2 f S Z x d W 9 0 O y w m c X V v d D t T Z W N 0 a W 9 u M S 9 Q Q 0 E v Q X V 0 b 1 J l b W 9 2 Z W R D b 2 x 1 b W 5 z M S 5 7 I E h v d X N l a G 9 s Z C B J b m R 1 c 3 R y a W V z I F B v c H V s Y X R p b 2 4 g T W F s Z S w y N 3 0 m c X V v d D s s J n F 1 b 3 Q 7 U 2 V j d G l v b j E v U E N B L 0 F 1 d G 9 S Z W 1 v d m V k Q 2 9 s d W 1 u c z E u e y B I b 3 V z Z W h v b G Q g S W 5 k d X N 0 c m l l c y B Q b 3 B 1 b G F 0 a W 9 u I E Z l b W F s Z S w y O H 0 m c X V v d D s s J n F 1 b 3 Q 7 U 2 V j d G l v b j E v U E N B L 0 F 1 d G 9 S Z W 1 v d m V k Q 2 9 s d W 1 u c z E u e 0 5 v b i B X b 3 J r a W 5 n I F B v c H V s Y X R p b 2 4 s M j l 9 J n F 1 b 3 Q 7 L C Z x d W 9 0 O 1 N l Y 3 R p b 2 4 x L 1 B D Q S 9 B d X R v U m V t b 3 Z l Z E N v b H V t b n M x L n t O b 2 4 g V 2 9 y a 2 l u Z y B Q b 3 B 1 b G F 0 a W 9 u I E 1 h b G U s M z B 9 J n F 1 b 3 Q 7 L C Z x d W 9 0 O 1 N l Y 3 R p b 2 4 x L 1 B D Q S 9 B d X R v U m V t b 3 Z l Z E N v b H V t b n M x L n t O b 2 4 g V 2 9 y a 2 l u Z y B Q b 3 B 1 b G F 0 a W 9 u I E Z l b W F s Z S w z M X 0 m c X V v d D t d L C Z x d W 9 0 O 0 N v b H V t b k N v d W 5 0 J n F 1 b 3 Q 7 O j M y L C Z x d W 9 0 O 0 t l e U N v b H V t b k 5 h b W V z J n F 1 b 3 Q 7 O l t d L C Z x d W 9 0 O 0 N v b H V t b k l k Z W 5 0 a X R p Z X M m c X V v d D s 6 W y Z x d W 9 0 O 1 N l Y 3 R p b 2 4 x L 1 B D Q S 9 B d X R v U m V t b 3 Z l Z E N v b H V t b n M x L n t T d G F 0 Z S B D b 2 R l L D B 9 J n F 1 b 3 Q 7 L C Z x d W 9 0 O 1 N l Y 3 R p b 2 4 x L 1 B D Q S 9 B d X R v U m V t b 3 Z l Z E N v b H V t b n M x L n t M Z X Z l b C w x f S Z x d W 9 0 O y w m c X V v d D t T Z W N 0 a W 9 u M S 9 Q Q 0 E v Q X V 0 b 1 J l b W 9 2 Z W R D b 2 x 1 b W 5 z M S 5 7 U 3 R h d G U g T m F t Z S w y f S Z x d W 9 0 O y w m c X V v d D t T Z W N 0 a W 9 u M S 9 Q Q 0 E v Q X V 0 b 1 J l b W 9 2 Z W R D b 2 x 1 b W 5 z M S 5 7 Q X J l Y S w z f S Z x d W 9 0 O y w m c X V v d D t T Z W N 0 a W 9 u M S 9 Q Q 0 E v Q X V 0 b 1 J l b W 9 2 Z W R D b 2 x 1 b W 5 z M S 5 7 T m 8 g b 2 Y g S G 9 1 c 2 V o b 2 x k c y w 0 f S Z x d W 9 0 O y w m c X V v d D t T Z W N 0 a W 9 u M S 9 Q Q 0 E v Q X V 0 b 1 J l b W 9 2 Z W R D b 2 x 1 b W 5 z M S 5 7 V G 9 0 Y W w g U G 9 w d W x h d G l v b i A s N X 0 m c X V v d D s s J n F 1 b 3 Q 7 U 2 V j d G l v b j E v U E N B L 0 F 1 d G 9 S Z W 1 v d m V k Q 2 9 s d W 1 u c z E u e 1 R v d G F s I F B v c H V s Y X R p b 2 4 g T W F s Z S w 2 f S Z x d W 9 0 O y w m c X V v d D t T Z W N 0 a W 9 u M S 9 Q Q 0 E v Q X V 0 b 1 J l b W 9 2 Z W R D b 2 x 1 b W 5 z M S 5 7 V G 9 0 Y W w g U G 9 w d W x h d G l v b i B G Z W 1 h b G U s N 3 0 m c X V v d D s s J n F 1 b 3 Q 7 U 2 V j d G l v b j E v U E N B L 0 F 1 d G 9 S Z W 1 v d m V k Q 2 9 s d W 1 u c z E u e 0 x p d G V y Y X R l c y B Q b 3 B 1 b G F 0 a W 9 u I C w 4 f S Z x d W 9 0 O y w m c X V v d D t T Z W N 0 a W 9 u M S 9 Q Q 0 E v Q X V 0 b 1 J l b W 9 2 Z W R D b 2 x 1 b W 5 z M S 5 7 T G l 0 Z X J h d G V z I F B v c H V s Y X R p b 2 4 g T W F s Z S w 5 f S Z x d W 9 0 O y w m c X V v d D t T Z W N 0 a W 9 u M S 9 Q Q 0 E v Q X V 0 b 1 J l b W 9 2 Z W R D b 2 x 1 b W 5 z M S 5 7 T G l 0 Z X J h d G V z I F B v c H V s Y X R p b 2 4 g R m V t Y W x l L D E w f S Z x d W 9 0 O y w m c X V v d D t T Z W N 0 a W 9 u M S 9 Q Q 0 E v Q X V 0 b 1 J l b W 9 2 Z W R D b 2 x 1 b W 5 z M S 5 7 S W x s a X R l c m F 0 Z S B Q b 3 B 1 b G F 0 a W 9 u L D E x f S Z x d W 9 0 O y w m c X V v d D t T Z W N 0 a W 9 u M S 9 Q Q 0 E v Q X V 0 b 1 J l b W 9 2 Z W R D b 2 x 1 b W 5 z M S 5 7 S W x s a X R l c m F 0 Z S B N Y W x l L D E y f S Z x d W 9 0 O y w m c X V v d D t T Z W N 0 a W 9 u M S 9 Q Q 0 E v Q X V 0 b 1 J l b W 9 2 Z W R D b 2 x 1 b W 5 z M S 5 7 S W x s a X R l c m F 0 Z S B G Z W 1 h b G U s M T N 9 J n F 1 b 3 Q 7 L C Z x d W 9 0 O 1 N l Y 3 R p b 2 4 x L 1 B D Q S 9 B d X R v U m V t b 3 Z l Z E N v b H V t b n M x L n t U b 3 R h b C B X b 3 J r Z X I g U G 9 w d W x h d G l v b i A s M T R 9 J n F 1 b 3 Q 7 L C Z x d W 9 0 O 1 N l Y 3 R p b 2 4 x L 1 B D Q S 9 B d X R v U m V t b 3 Z l Z E N v b H V t b n M x L n t U b 3 R h b C B X b 3 J r Z X I g U G 9 w d W x h d G l v b i B N Y W x l L D E 1 f S Z x d W 9 0 O y w m c X V v d D t T Z W N 0 a W 9 u M S 9 Q Q 0 E v Q X V 0 b 1 J l b W 9 2 Z W R D b 2 x 1 b W 5 z M S 5 7 V G 9 0 Y W w g V 2 9 y a 2 V y I F B v c H V s Y X R p b 2 4 g R m V t Y W x l L D E 2 f S Z x d W 9 0 O y w m c X V v d D t T Z W N 0 a W 9 u M S 9 Q Q 0 E v Q X V 0 b 1 J l b W 9 2 Z W R D b 2 x 1 b W 5 z M S 5 7 V 2 9 y a 2 l u Z y B Q b 3 B 1 b G F 0 a W 9 u I C w x N 3 0 m c X V v d D s s J n F 1 b 3 Q 7 U 2 V j d G l v b j E v U E N B L 0 F 1 d G 9 S Z W 1 v d m V k Q 2 9 s d W 1 u c z E u e y B X b 3 J r a W 5 n I F B v c H V s Y X R p b 2 4 g T W F s Z S w x O H 0 m c X V v d D s s J n F 1 b 3 Q 7 U 2 V j d G l v b j E v U E N B L 0 F 1 d G 9 S Z W 1 v d m V k Q 2 9 s d W 1 u c z E u e 1 d v c m t p b m c g U G 9 w d W x h d G l v b i B G Z W 1 h b G U s M T l 9 J n F 1 b 3 Q 7 L C Z x d W 9 0 O 1 N l Y 3 R p b 2 4 x L 1 B D Q S 9 B d X R v U m V t b 3 Z l Z E N v b H V t b n M x L n t D d W x 0 a X Z h d G 9 y I F B v c H V s Y X R p b 2 4 g L D I w f S Z x d W 9 0 O y w m c X V v d D t T Z W N 0 a W 9 u M S 9 Q Q 0 E v Q X V 0 b 1 J l b W 9 2 Z W R D b 2 x 1 b W 5 z M S 5 7 I E N 1 b H R p d m F 0 b 3 I g U G 9 w d W x h d G l v b i B N Y W x l L D I x f S Z x d W 9 0 O y w m c X V v d D t T Z W N 0 a W 9 u M S 9 Q Q 0 E v Q X V 0 b 1 J l b W 9 2 Z W R D b 2 x 1 b W 5 z M S 5 7 Q 3 V s d G l 2 Y X R v c i B Q b 3 B 1 b G F 0 a W 9 u I E Z l b W F s Z S w y M n 0 m c X V v d D s s J n F 1 b 3 Q 7 U 2 V j d G l v b j E v U E N B L 0 F 1 d G 9 S Z W 1 v d m V k Q 2 9 s d W 1 u c z E u e y B B Z 3 J p Y 3 V s d H V y Y W w g T G F i b 3 V y Z X J z I F B v c H V s Y X R p b 2 4 g L D I z f S Z x d W 9 0 O y w m c X V v d D t T Z W N 0 a W 9 u M S 9 Q Q 0 E v Q X V 0 b 1 J l b W 9 2 Z W R D b 2 x 1 b W 5 z M S 5 7 Q W d y a W N 1 b H R 1 c m F s I E x h Y m 9 1 c m V y c y B Q b 3 B 1 b G F 0 a W 9 u I E 1 h b G U s M j R 9 J n F 1 b 3 Q 7 L C Z x d W 9 0 O 1 N l Y 3 R p b 2 4 x L 1 B D Q S 9 B d X R v U m V t b 3 Z l Z E N v b H V t b n M x L n s g Q W d y a W N 1 b H R 1 c m F s I E x h Y m 9 1 c m V y c y B Q b 3 B 1 b G F 0 a W 9 u I E Z l b W F s Z S w y N X 0 m c X V v d D s s J n F 1 b 3 Q 7 U 2 V j d G l v b j E v U E N B L 0 F 1 d G 9 S Z W 1 v d m V k Q 2 9 s d W 1 u c z E u e 0 h v d X N l a G 9 s Z C B J b m R 1 c 3 R y a W V z I F B v c H V s Y X R p b 2 4 g L D I 2 f S Z x d W 9 0 O y w m c X V v d D t T Z W N 0 a W 9 u M S 9 Q Q 0 E v Q X V 0 b 1 J l b W 9 2 Z W R D b 2 x 1 b W 5 z M S 5 7 I E h v d X N l a G 9 s Z C B J b m R 1 c 3 R y a W V z I F B v c H V s Y X R p b 2 4 g T W F s Z S w y N 3 0 m c X V v d D s s J n F 1 b 3 Q 7 U 2 V j d G l v b j E v U E N B L 0 F 1 d G 9 S Z W 1 v d m V k Q 2 9 s d W 1 u c z E u e y B I b 3 V z Z W h v b G Q g S W 5 k d X N 0 c m l l c y B Q b 3 B 1 b G F 0 a W 9 u I E Z l b W F s Z S w y O H 0 m c X V v d D s s J n F 1 b 3 Q 7 U 2 V j d G l v b j E v U E N B L 0 F 1 d G 9 S Z W 1 v d m V k Q 2 9 s d W 1 u c z E u e 0 5 v b i B X b 3 J r a W 5 n I F B v c H V s Y X R p b 2 4 s M j l 9 J n F 1 b 3 Q 7 L C Z x d W 9 0 O 1 N l Y 3 R p b 2 4 x L 1 B D Q S 9 B d X R v U m V t b 3 Z l Z E N v b H V t b n M x L n t O b 2 4 g V 2 9 y a 2 l u Z y B Q b 3 B 1 b G F 0 a W 9 u I E 1 h b G U s M z B 9 J n F 1 b 3 Q 7 L C Z x d W 9 0 O 1 N l Y 3 R p b 2 4 x L 1 B D Q S 9 B d X R v U m V t b 3 Z l Z E N v b H V t b n M x L n t O b 2 4 g V 2 9 y a 2 l u Z y B Q b 3 B 1 b G F 0 a W 9 u I E Z l b W F s Z S w z M X 0 m c X V v d D t d L C Z x d W 9 0 O 1 J l b G F 0 a W 9 u c 2 h p c E l u Z m 8 m c X V v d D s 6 W 1 1 9 I i A v P j w v U 3 R h Y m x l R W 5 0 c m l l c z 4 8 L 0 l 0 Z W 0 + P E l 0 Z W 0 + P E l 0 Z W 1 M b 2 N h d G l v b j 4 8 S X R l b V R 5 c G U + R m 9 y b X V s Y T w v S X R l b V R 5 c G U + P E l 0 Z W 1 Q Y X R o P l N l Y 3 R p b 2 4 x L 1 B D Q S 9 T b 3 V y Y 2 U 8 L 0 l 0 Z W 1 Q Y X R o P j w v S X R l b U x v Y 2 F 0 a W 9 u P j x T d G F i b G V F b n R y a W V z I C 8 + P C 9 J d G V t P j x J d G V t P j x J d G V t T G 9 j Y X R p b 2 4 + P E l 0 Z W 1 U e X B l P k Z v c m 1 1 b G E 8 L 0 l 0 Z W 1 U e X B l P j x J d G V t U G F 0 a D 5 T Z W N 0 a W 9 u M S 9 Q Q 0 E v U E N B X 1 N o Z W V 0 P C 9 J d G V t U G F 0 a D 4 8 L 0 l 0 Z W 1 M b 2 N h d G l v b j 4 8 U 3 R h Y m x l R W 5 0 c m l l c y A v P j w v S X R l b T 4 8 S X R l b T 4 8 S X R l b U x v Y 2 F 0 a W 9 u P j x J d G V t V H l w Z T 5 G b 3 J t d W x h P C 9 J d G V t V H l w Z T 4 8 S X R l b V B h d G g + U 2 V j d G l v b j E v U E N B L 1 B y b 2 1 v d G V k J T I w S G V h Z G V y c z w v S X R l b V B h d G g + P C 9 J d G V t T G 9 j Y X R p b 2 4 + P F N 0 Y W J s Z U V u d H J p Z X M g L z 4 8 L 0 l 0 Z W 0 + P E l 0 Z W 0 + P E l 0 Z W 1 M b 2 N h d G l v b j 4 8 S X R l b V R 5 c G U + R m 9 y b X V s Y T w v S X R l b V R 5 c G U + P E l 0 Z W 1 Q Y X R o P l N l Y 3 R p b 2 4 x L 1 B D Q S 9 D a G F u Z 2 V k J T I w V H l w Z T w v S X R l b V B h d G g + P C 9 J d G V t T G 9 j Y X R p b 2 4 + P F N 0 Y W J s Z U V u d H J p Z X M g L z 4 8 L 0 l 0 Z W 0 + P C 9 J d G V t c z 4 8 L 0 x v Y 2 F s U G F j a 2 F n Z U 1 l d G F k Y X R h R m l s Z T 4 W A A A A U E s F B g A A A A A A A A A A A A A A A A A A A A A A A C Y B A A A B A A A A 0 I y d 3 w E V 0 R G M e g D A T 8 K X 6 w E A A A C t b u U R G S 5 t S b X / R J r 2 H E c 9 A A A A A A I A A A A A A B B m A A A A A Q A A I A A A A O d P k G A 5 d e 2 t h W A t P S o c C C h q t + / 8 I x C y c F i A L W L 8 z u G v A A A A A A 6 A A A A A A g A A I A A A A D b f 4 Q n g a D o 4 3 P k G H n r C A N X z M d h c P Q 7 n l 0 Y r X B o N s G 9 x U A A A A J E N V y 4 R U q / i O J M O w 7 f p g 6 n y 0 h N X 3 r A v z N y i G U 8 a Q Y H l X E p W p I B l J Z V j s P 8 q 5 Y D o s j F U n N p X W o V E q r 0 f p K 0 N 3 X a L d e p E 1 6 4 B A S g A s + 4 3 7 a F H Q A A A A L H p Z q w o c L K 2 F o f X C A k A r 6 i C 6 O 8 f h z i L x U l t p H W I I u U S 5 f A S F H V 4 o H E k 4 v u u k L K P r 1 y b Q 5 D X N c z B I F H l 7 D v + l h 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218984678745F340AD73D0C60A278A51" ma:contentTypeVersion="4" ma:contentTypeDescription="Create a new document." ma:contentTypeScope="" ma:versionID="b8e74ee67f799215f259d9e8c025bf89">
  <xsd:schema xmlns:xsd="http://www.w3.org/2001/XMLSchema" xmlns:xs="http://www.w3.org/2001/XMLSchema" xmlns:p="http://schemas.microsoft.com/office/2006/metadata/properties" xmlns:ns3="e84f95af-b82b-408d-a917-4993468ffbb8" targetNamespace="http://schemas.microsoft.com/office/2006/metadata/properties" ma:root="true" ma:fieldsID="65e73e3579bd1ae9d0135ebfd203236b" ns3:_="">
    <xsd:import namespace="e84f95af-b82b-408d-a917-4993468ffb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4f95af-b82b-408d-a917-4993468ff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8C4758-2DFD-4410-BC7B-A480D8323224}">
  <ds:schemaRefs>
    <ds:schemaRef ds:uri="http://purl.org/dc/dcmitype/"/>
    <ds:schemaRef ds:uri="e84f95af-b82b-408d-a917-4993468ffbb8"/>
    <ds:schemaRef ds:uri="http://schemas.microsoft.com/office/2006/metadata/properties"/>
    <ds:schemaRef ds:uri="http://purl.org/dc/term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504F7FA2-7363-490C-A7A6-A8904ADE2ED3}">
  <ds:schemaRefs>
    <ds:schemaRef ds:uri="http://schemas.microsoft.com/DataMashup"/>
  </ds:schemaRefs>
</ds:datastoreItem>
</file>

<file path=customXml/itemProps3.xml><?xml version="1.0" encoding="utf-8"?>
<ds:datastoreItem xmlns:ds="http://schemas.openxmlformats.org/officeDocument/2006/customXml" ds:itemID="{BE64194E-13B2-422A-8F5B-3ACBAD98A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4f95af-b82b-408d-a917-4993468ffb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20E646-907B-48BF-B60F-8E9A7336CC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Home</vt:lpstr>
      <vt:lpstr>OBJECTIVES</vt:lpstr>
      <vt:lpstr>Dashbord</vt:lpstr>
      <vt:lpstr>OB 1</vt:lpstr>
      <vt:lpstr>OB 2</vt:lpstr>
      <vt:lpstr>OB 3</vt:lpstr>
      <vt:lpstr>OB 4</vt:lpstr>
      <vt:lpstr>OB 5</vt:lpstr>
      <vt:lpstr>OB 6</vt:lpstr>
      <vt:lpstr>OB 7</vt:lpstr>
      <vt:lpstr>OB 8</vt:lpstr>
      <vt:lpstr>DATASET</vt:lpstr>
      <vt:lpstr>END</vt:lpstr>
      <vt:lpstr>rough sheet</vt:lpstr>
      <vt:lpstr>pivot tables sheet</vt:lpstr>
    </vt:vector>
  </TitlesOfParts>
  <Company>DP DIVISION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ORGI</dc:creator>
  <cp:lastModifiedBy>GANESH</cp:lastModifiedBy>
  <dcterms:created xsi:type="dcterms:W3CDTF">2013-01-02T07:26:23Z</dcterms:created>
  <dcterms:modified xsi:type="dcterms:W3CDTF">2022-11-13T17:51:51Z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0x010100218984678745F340AD73D0C60A278A51</vt:lpwstr>
  </property>
</Properties>
</file>