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metadata.xml" ContentType="application/vnd.openxmlformats-officedocument.spreadsheetml.sheetMetadata+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firstSheet="1" activeTab="1"/>
  </bookViews>
  <sheets>
    <sheet name="qa" sheetId="5" r:id="rId1"/>
    <sheet name="Date set" sheetId="1" r:id="rId2"/>
    <sheet name="City wise Gender Data" sheetId="2" r:id="rId3"/>
    <sheet name="repated data" sheetId="4" state="hidden" r:id="rId4"/>
    <sheet name="City Wise purchese data" sheetId="3" r:id="rId5"/>
    <sheet name="City gender Wise spent amount" sheetId="6" r:id="rId6"/>
    <sheet name="Summery " sheetId="7" r:id="rId7"/>
  </sheets>
  <definedNames>
    <definedName name="_xlnm._FilterDatabase" localSheetId="1" hidden="1">'Date set'!$A$1:$X$1001</definedName>
  </definedNames>
  <calcPr calcId="191029"/>
  <pivotCaches>
    <pivotCache cacheId="0" r:id="rId8"/>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<sst xmlns="http://schemas.openxmlformats.org/spreadsheetml/2006/main" count="4201" uniqueCount="1073">
  <si>
    <t>Devide Age Group Data Into Teem,adult And Senior</t>
  </si>
  <si>
    <t>DONE</t>
  </si>
  <si>
    <t>Age group data</t>
  </si>
  <si>
    <t>done</t>
  </si>
  <si>
    <t>45-54</t>
  </si>
  <si>
    <t>Adult</t>
  </si>
  <si>
    <t>Laptop</t>
  </si>
  <si>
    <t>Convet A pivort Table into city wise Gender Data</t>
  </si>
  <si>
    <t>City wise age data</t>
  </si>
  <si>
    <t>55+</t>
  </si>
  <si>
    <t>Senior</t>
  </si>
  <si>
    <t>Medicine</t>
  </si>
  <si>
    <t>convert Data intp city Wise purches data</t>
  </si>
  <si>
    <t>which age group as most purchused &amp; and most purchused city</t>
  </si>
  <si>
    <t>18-24</t>
  </si>
  <si>
    <t>Teen</t>
  </si>
  <si>
    <t>Mobile</t>
  </si>
  <si>
    <t>Spent Data Gender Data</t>
  </si>
  <si>
    <t>city wise gender</t>
  </si>
  <si>
    <t>25-34</t>
  </si>
  <si>
    <t>Youth</t>
  </si>
  <si>
    <t>Earpods</t>
  </si>
  <si>
    <t>product sale from City Wise</t>
  </si>
  <si>
    <t>which gender spent most spent money and city</t>
  </si>
  <si>
    <t>Gender Wise purchsed Data</t>
  </si>
  <si>
    <t>catagery</t>
  </si>
  <si>
    <t>Done</t>
  </si>
  <si>
    <t>more purchuda</t>
  </si>
  <si>
    <t>CustomerID</t>
  </si>
  <si>
    <t>LastPurchaseDate</t>
  </si>
  <si>
    <t>Recency</t>
  </si>
  <si>
    <t>Frequency</t>
  </si>
  <si>
    <t>Monetary</t>
  </si>
  <si>
    <t>Gender</t>
  </si>
  <si>
    <t>City</t>
  </si>
  <si>
    <t>AgeGroup</t>
  </si>
  <si>
    <t>Catagery</t>
  </si>
  <si>
    <t>Producuct</t>
  </si>
  <si>
    <t>CUST_0001</t>
  </si>
  <si>
    <t>Male</t>
  </si>
  <si>
    <t>Delhi</t>
  </si>
  <si>
    <t>CUST_0002</t>
  </si>
  <si>
    <t>Female</t>
  </si>
  <si>
    <t>Bengaluru</t>
  </si>
  <si>
    <t>CUST_0003</t>
  </si>
  <si>
    <t>Pune</t>
  </si>
  <si>
    <t>CUST_0004</t>
  </si>
  <si>
    <t>Ahmedabad</t>
  </si>
  <si>
    <t>CUST_0005</t>
  </si>
  <si>
    <t>Kolkata</t>
  </si>
  <si>
    <t>CUST_0006</t>
  </si>
  <si>
    <t>CUST_0007</t>
  </si>
  <si>
    <t>Other</t>
  </si>
  <si>
    <t>Hyderabad</t>
  </si>
  <si>
    <t>CUST_0008</t>
  </si>
  <si>
    <t>Chennai</t>
  </si>
  <si>
    <t>CUST_0009</t>
  </si>
  <si>
    <t>Mumbai</t>
  </si>
  <si>
    <t>E-commerce (Customer Segmentation &amp; Analysis)</t>
  </si>
  <si>
    <t>CUST_0010</t>
  </si>
  <si>
    <t>35-44</t>
  </si>
  <si>
    <t>CUST_0011</t>
  </si>
  <si>
    <t>CUST_0012</t>
  </si>
  <si>
    <t>CUST_0013</t>
  </si>
  <si>
    <t>CUST_0014</t>
  </si>
  <si>
    <t>CUST_0015</t>
  </si>
  <si>
    <t>CUST_0016</t>
  </si>
  <si>
    <t>CUST_0017</t>
  </si>
  <si>
    <t>CUST_0018</t>
  </si>
  <si>
    <t>CUST_0019</t>
  </si>
  <si>
    <t>CUST_0020</t>
  </si>
  <si>
    <t>CUST_0021</t>
  </si>
  <si>
    <t>CUST_0022</t>
  </si>
  <si>
    <t>CUST_0023</t>
  </si>
  <si>
    <t>CUST_0024</t>
  </si>
  <si>
    <t>CUST_0025</t>
  </si>
  <si>
    <t>CUST_0026</t>
  </si>
  <si>
    <t>CUST_0027</t>
  </si>
  <si>
    <t>CUST_0028</t>
  </si>
  <si>
    <t>CUST_0029</t>
  </si>
  <si>
    <t>CUST_0030</t>
  </si>
  <si>
    <t>CUST_0031</t>
  </si>
  <si>
    <t>CUST_0032</t>
  </si>
  <si>
    <t>CUST_0033</t>
  </si>
  <si>
    <t>CUST_0034</t>
  </si>
  <si>
    <t>CUST_0035</t>
  </si>
  <si>
    <t>CUST_0036</t>
  </si>
  <si>
    <t>CUST_0037</t>
  </si>
  <si>
    <t>CUST_0038</t>
  </si>
  <si>
    <t>CUST_0039</t>
  </si>
  <si>
    <t>CUST_0040</t>
  </si>
  <si>
    <t>CUST_0041</t>
  </si>
  <si>
    <t>CUST_0042</t>
  </si>
  <si>
    <t>CUST_0043</t>
  </si>
  <si>
    <t>CUST_0044</t>
  </si>
  <si>
    <t>CUST_0045</t>
  </si>
  <si>
    <t>CUST_0046</t>
  </si>
  <si>
    <t>CUST_0047</t>
  </si>
  <si>
    <t>CUST_0048</t>
  </si>
  <si>
    <t>CUST_0049</t>
  </si>
  <si>
    <t>CUST_0050</t>
  </si>
  <si>
    <t>CUST_0051</t>
  </si>
  <si>
    <t>CUST_0052</t>
  </si>
  <si>
    <t>CUST_0053</t>
  </si>
  <si>
    <t>CUST_0054</t>
  </si>
  <si>
    <t>CUST_0055</t>
  </si>
  <si>
    <t>CUST_0056</t>
  </si>
  <si>
    <t>CUST_0057</t>
  </si>
  <si>
    <t>CUST_0058</t>
  </si>
  <si>
    <t>CUST_0059</t>
  </si>
  <si>
    <t>CUST_0060</t>
  </si>
  <si>
    <t>CUST_0061</t>
  </si>
  <si>
    <t>CUST_0062</t>
  </si>
  <si>
    <t>CUST_0063</t>
  </si>
  <si>
    <t>CUST_0064</t>
  </si>
  <si>
    <t>CUST_0065</t>
  </si>
  <si>
    <t>CUST_0066</t>
  </si>
  <si>
    <t>CUST_0067</t>
  </si>
  <si>
    <t>CUST_0068</t>
  </si>
  <si>
    <t>CUST_0069</t>
  </si>
  <si>
    <t>CUST_0070</t>
  </si>
  <si>
    <t>CUST_0071</t>
  </si>
  <si>
    <t>CUST_0072</t>
  </si>
  <si>
    <t>CUST_0073</t>
  </si>
  <si>
    <t>CUST_0074</t>
  </si>
  <si>
    <t>CUST_0075</t>
  </si>
  <si>
    <t>CUST_0076</t>
  </si>
  <si>
    <t>CUST_0077</t>
  </si>
  <si>
    <t>CUST_0078</t>
  </si>
  <si>
    <t>CUST_0079</t>
  </si>
  <si>
    <t>CUST_0080</t>
  </si>
  <si>
    <t>CUST_0081</t>
  </si>
  <si>
    <t>CUST_0082</t>
  </si>
  <si>
    <t>CUST_0083</t>
  </si>
  <si>
    <t>CUST_0084</t>
  </si>
  <si>
    <t>CUST_0085</t>
  </si>
  <si>
    <t>CUST_0086</t>
  </si>
  <si>
    <t>CUST_0087</t>
  </si>
  <si>
    <t>CUST_0088</t>
  </si>
  <si>
    <t>CUST_0089</t>
  </si>
  <si>
    <t>CUST_0090</t>
  </si>
  <si>
    <t>CUST_0091</t>
  </si>
  <si>
    <t>CUST_0092</t>
  </si>
  <si>
    <t>CUST_0093</t>
  </si>
  <si>
    <t>CUST_0094</t>
  </si>
  <si>
    <t>CUST_0095</t>
  </si>
  <si>
    <t>CUST_0096</t>
  </si>
  <si>
    <t>CUST_0097</t>
  </si>
  <si>
    <t>CUST_0098</t>
  </si>
  <si>
    <t>CUST_0099</t>
  </si>
  <si>
    <t>CUST_0100</t>
  </si>
  <si>
    <t>CUST_0101</t>
  </si>
  <si>
    <t>CUST_0102</t>
  </si>
  <si>
    <t>CUST_0103</t>
  </si>
  <si>
    <t>CUST_0104</t>
  </si>
  <si>
    <t>CUST_0105</t>
  </si>
  <si>
    <t>CUST_0106</t>
  </si>
  <si>
    <t>CUST_0107</t>
  </si>
  <si>
    <t>CUST_0108</t>
  </si>
  <si>
    <t>CUST_0109</t>
  </si>
  <si>
    <t>CUST_0110</t>
  </si>
  <si>
    <t>CUST_0111</t>
  </si>
  <si>
    <t>CUST_0112</t>
  </si>
  <si>
    <t>CUST_0113</t>
  </si>
  <si>
    <t>CUST_0114</t>
  </si>
  <si>
    <t>CUST_0115</t>
  </si>
  <si>
    <t>CUST_0116</t>
  </si>
  <si>
    <t>CUST_0117</t>
  </si>
  <si>
    <t>CUST_0118</t>
  </si>
  <si>
    <t>CUST_0119</t>
  </si>
  <si>
    <t>CUST_0120</t>
  </si>
  <si>
    <t>CUST_0121</t>
  </si>
  <si>
    <t>CUST_0122</t>
  </si>
  <si>
    <t>CUST_0123</t>
  </si>
  <si>
    <t>CUST_0124</t>
  </si>
  <si>
    <t>CUST_0125</t>
  </si>
  <si>
    <t>CUST_0126</t>
  </si>
  <si>
    <t>CUST_0127</t>
  </si>
  <si>
    <t>CUST_0128</t>
  </si>
  <si>
    <t>CUST_0129</t>
  </si>
  <si>
    <t>CUST_0130</t>
  </si>
  <si>
    <t>CUST_0131</t>
  </si>
  <si>
    <t>CUST_0132</t>
  </si>
  <si>
    <t>CUST_0133</t>
  </si>
  <si>
    <t>CUST_0134</t>
  </si>
  <si>
    <t>CUST_0135</t>
  </si>
  <si>
    <t>CUST_0136</t>
  </si>
  <si>
    <t>CUST_0137</t>
  </si>
  <si>
    <t>CUST_0138</t>
  </si>
  <si>
    <t>CUST_0139</t>
  </si>
  <si>
    <t>CUST_0140</t>
  </si>
  <si>
    <t>CUST_0141</t>
  </si>
  <si>
    <t>CUST_0142</t>
  </si>
  <si>
    <t>CUST_0143</t>
  </si>
  <si>
    <t>CUST_0144</t>
  </si>
  <si>
    <t>CUST_0145</t>
  </si>
  <si>
    <t>CUST_0146</t>
  </si>
  <si>
    <t>CUST_0147</t>
  </si>
  <si>
    <t>CUST_0148</t>
  </si>
  <si>
    <t>CUST_0149</t>
  </si>
  <si>
    <t>CUST_0150</t>
  </si>
  <si>
    <t>CUST_0151</t>
  </si>
  <si>
    <t>CUST_0152</t>
  </si>
  <si>
    <t>CUST_0153</t>
  </si>
  <si>
    <t>CUST_0154</t>
  </si>
  <si>
    <t>CUST_0155</t>
  </si>
  <si>
    <t>CUST_0156</t>
  </si>
  <si>
    <t>CUST_0157</t>
  </si>
  <si>
    <t>CUST_0158</t>
  </si>
  <si>
    <t>CUST_0159</t>
  </si>
  <si>
    <t>CUST_0160</t>
  </si>
  <si>
    <t>CUST_0161</t>
  </si>
  <si>
    <t>CUST_0162</t>
  </si>
  <si>
    <t>CUST_0163</t>
  </si>
  <si>
    <t>CUST_0164</t>
  </si>
  <si>
    <t>CUST_0165</t>
  </si>
  <si>
    <t>CUST_0166</t>
  </si>
  <si>
    <t>CUST_0167</t>
  </si>
  <si>
    <t>CUST_0168</t>
  </si>
  <si>
    <t>CUST_0169</t>
  </si>
  <si>
    <t>CUST_0170</t>
  </si>
  <si>
    <t>CUST_0171</t>
  </si>
  <si>
    <t>CUST_0172</t>
  </si>
  <si>
    <t>CUST_0173</t>
  </si>
  <si>
    <t>CUST_0174</t>
  </si>
  <si>
    <t>CUST_0175</t>
  </si>
  <si>
    <t>CUST_0176</t>
  </si>
  <si>
    <t>CUST_0177</t>
  </si>
  <si>
    <t>CUST_0178</t>
  </si>
  <si>
    <t>CUST_0179</t>
  </si>
  <si>
    <t>CUST_0180</t>
  </si>
  <si>
    <t>CUST_0181</t>
  </si>
  <si>
    <t>CUST_0182</t>
  </si>
  <si>
    <t>CUST_0183</t>
  </si>
  <si>
    <t>CUST_0184</t>
  </si>
  <si>
    <t>CUST_0185</t>
  </si>
  <si>
    <t>CUST_0186</t>
  </si>
  <si>
    <t>CUST_0187</t>
  </si>
  <si>
    <t>CUST_0188</t>
  </si>
  <si>
    <t>CUST_0189</t>
  </si>
  <si>
    <t>CUST_0190</t>
  </si>
  <si>
    <t>CUST_0191</t>
  </si>
  <si>
    <t>CUST_0192</t>
  </si>
  <si>
    <t>CUST_0193</t>
  </si>
  <si>
    <t>CUST_0194</t>
  </si>
  <si>
    <t>CUST_0195</t>
  </si>
  <si>
    <t>CUST_0196</t>
  </si>
  <si>
    <t>CUST_0197</t>
  </si>
  <si>
    <t>CUST_0198</t>
  </si>
  <si>
    <t>CUST_0199</t>
  </si>
  <si>
    <t>CUST_0200</t>
  </si>
  <si>
    <t>CUST_0201</t>
  </si>
  <si>
    <t>CUST_0202</t>
  </si>
  <si>
    <t>CUST_0203</t>
  </si>
  <si>
    <t>CUST_0204</t>
  </si>
  <si>
    <t>CUST_0205</t>
  </si>
  <si>
    <t>CUST_0206</t>
  </si>
  <si>
    <t>CUST_0207</t>
  </si>
  <si>
    <t>CUST_0208</t>
  </si>
  <si>
    <t>CUST_0209</t>
  </si>
  <si>
    <t>CUST_0210</t>
  </si>
  <si>
    <t>CUST_0211</t>
  </si>
  <si>
    <t>CUST_0212</t>
  </si>
  <si>
    <t>CUST_0213</t>
  </si>
  <si>
    <t>CUST_0214</t>
  </si>
  <si>
    <t>CUST_0215</t>
  </si>
  <si>
    <t>CUST_0216</t>
  </si>
  <si>
    <t>CUST_0217</t>
  </si>
  <si>
    <t>CUST_0218</t>
  </si>
  <si>
    <t>CUST_0219</t>
  </si>
  <si>
    <t>CUST_0220</t>
  </si>
  <si>
    <t>CUST_0221</t>
  </si>
  <si>
    <t>CUST_0222</t>
  </si>
  <si>
    <t>CUST_0223</t>
  </si>
  <si>
    <t>CUST_0224</t>
  </si>
  <si>
    <t>CUST_0225</t>
  </si>
  <si>
    <t>CUST_0226</t>
  </si>
  <si>
    <t>CUST_0227</t>
  </si>
  <si>
    <t>CUST_0228</t>
  </si>
  <si>
    <t>CUST_0229</t>
  </si>
  <si>
    <t>CUST_0230</t>
  </si>
  <si>
    <t>CUST_0231</t>
  </si>
  <si>
    <t>CUST_0232</t>
  </si>
  <si>
    <t>CUST_0233</t>
  </si>
  <si>
    <t>CUST_0234</t>
  </si>
  <si>
    <t>CUST_0235</t>
  </si>
  <si>
    <t>CUST_0236</t>
  </si>
  <si>
    <t>CUST_0237</t>
  </si>
  <si>
    <t>CUST_0238</t>
  </si>
  <si>
    <t>CUST_0239</t>
  </si>
  <si>
    <t>CUST_0240</t>
  </si>
  <si>
    <t>CUST_0241</t>
  </si>
  <si>
    <t>CUST_0242</t>
  </si>
  <si>
    <t>CUST_0243</t>
  </si>
  <si>
    <t>CUST_0244</t>
  </si>
  <si>
    <t>CUST_0245</t>
  </si>
  <si>
    <t>CUST_0246</t>
  </si>
  <si>
    <t>CUST_0247</t>
  </si>
  <si>
    <t>CUST_0248</t>
  </si>
  <si>
    <t>CUST_0249</t>
  </si>
  <si>
    <t>CUST_0250</t>
  </si>
  <si>
    <t>CUST_0251</t>
  </si>
  <si>
    <t>CUST_0252</t>
  </si>
  <si>
    <t>CUST_0253</t>
  </si>
  <si>
    <t>CUST_0254</t>
  </si>
  <si>
    <t>CUST_0255</t>
  </si>
  <si>
    <t>CUST_0256</t>
  </si>
  <si>
    <t>CUST_0257</t>
  </si>
  <si>
    <t>CUST_0258</t>
  </si>
  <si>
    <t>CUST_0259</t>
  </si>
  <si>
    <t>CUST_0260</t>
  </si>
  <si>
    <t>CUST_0261</t>
  </si>
  <si>
    <t>CUST_0262</t>
  </si>
  <si>
    <t>CUST_0263</t>
  </si>
  <si>
    <t>CUST_0264</t>
  </si>
  <si>
    <t>CUST_0265</t>
  </si>
  <si>
    <t>CUST_0266</t>
  </si>
  <si>
    <t>CUST_0267</t>
  </si>
  <si>
    <t>CUST_0268</t>
  </si>
  <si>
    <t>CUST_0269</t>
  </si>
  <si>
    <t>CUST_0270</t>
  </si>
  <si>
    <t>CUST_0271</t>
  </si>
  <si>
    <t>CUST_0272</t>
  </si>
  <si>
    <t>CUST_0273</t>
  </si>
  <si>
    <t>CUST_0274</t>
  </si>
  <si>
    <t>CUST_0275</t>
  </si>
  <si>
    <t>CUST_0276</t>
  </si>
  <si>
    <t>CUST_0277</t>
  </si>
  <si>
    <t>CUST_0278</t>
  </si>
  <si>
    <t>CUST_0279</t>
  </si>
  <si>
    <t>CUST_0280</t>
  </si>
  <si>
    <t>CUST_0281</t>
  </si>
  <si>
    <t>CUST_0282</t>
  </si>
  <si>
    <t>CUST_0283</t>
  </si>
  <si>
    <t>CUST_0284</t>
  </si>
  <si>
    <t>CUST_0285</t>
  </si>
  <si>
    <t>CUST_0286</t>
  </si>
  <si>
    <t>CUST_0287</t>
  </si>
  <si>
    <t>CUST_0288</t>
  </si>
  <si>
    <t>CUST_0289</t>
  </si>
  <si>
    <t>CUST_0290</t>
  </si>
  <si>
    <t>CUST_0291</t>
  </si>
  <si>
    <t>CUST_0292</t>
  </si>
  <si>
    <t>CUST_0293</t>
  </si>
  <si>
    <t>CUST_0294</t>
  </si>
  <si>
    <t>CUST_0295</t>
  </si>
  <si>
    <t>CUST_0296</t>
  </si>
  <si>
    <t>CUST_0297</t>
  </si>
  <si>
    <t>CUST_0298</t>
  </si>
  <si>
    <t>CUST_0299</t>
  </si>
  <si>
    <t>CUST_0300</t>
  </si>
  <si>
    <t>CUST_0301</t>
  </si>
  <si>
    <t>CUST_0302</t>
  </si>
  <si>
    <t>CUST_0303</t>
  </si>
  <si>
    <t>CUST_0304</t>
  </si>
  <si>
    <t>CUST_0305</t>
  </si>
  <si>
    <t>CUST_0306</t>
  </si>
  <si>
    <t>CUST_0307</t>
  </si>
  <si>
    <t>CUST_0308</t>
  </si>
  <si>
    <t>CUST_0309</t>
  </si>
  <si>
    <t>CUST_0310</t>
  </si>
  <si>
    <t>CUST_0311</t>
  </si>
  <si>
    <t>CUST_0312</t>
  </si>
  <si>
    <t>CUST_0313</t>
  </si>
  <si>
    <t>CUST_0314</t>
  </si>
  <si>
    <t>CUST_0315</t>
  </si>
  <si>
    <t>CUST_0316</t>
  </si>
  <si>
    <t>CUST_0317</t>
  </si>
  <si>
    <t>CUST_0318</t>
  </si>
  <si>
    <t>CUST_0319</t>
  </si>
  <si>
    <t>CUST_0320</t>
  </si>
  <si>
    <t>CUST_0321</t>
  </si>
  <si>
    <t>CUST_0322</t>
  </si>
  <si>
    <t>CUST_0323</t>
  </si>
  <si>
    <t>CUST_0324</t>
  </si>
  <si>
    <t>CUST_0325</t>
  </si>
  <si>
    <t>CUST_0326</t>
  </si>
  <si>
    <t>CUST_0327</t>
  </si>
  <si>
    <t>CUST_0328</t>
  </si>
  <si>
    <t>CUST_0329</t>
  </si>
  <si>
    <t>CUST_0330</t>
  </si>
  <si>
    <t>CUST_0331</t>
  </si>
  <si>
    <t>CUST_0332</t>
  </si>
  <si>
    <t>CUST_0333</t>
  </si>
  <si>
    <t>CUST_0334</t>
  </si>
  <si>
    <t>CUST_0335</t>
  </si>
  <si>
    <t>CUST_0336</t>
  </si>
  <si>
    <t>CUST_0337</t>
  </si>
  <si>
    <t>CUST_0338</t>
  </si>
  <si>
    <t>CUST_0339</t>
  </si>
  <si>
    <t>CUST_0340</t>
  </si>
  <si>
    <t>CUST_0341</t>
  </si>
  <si>
    <t>CUST_0342</t>
  </si>
  <si>
    <t>CUST_0343</t>
  </si>
  <si>
    <t>CUST_0344</t>
  </si>
  <si>
    <t>CUST_0345</t>
  </si>
  <si>
    <t>CUST_0346</t>
  </si>
  <si>
    <t>CUST_0347</t>
  </si>
  <si>
    <t>CUST_0348</t>
  </si>
  <si>
    <t>CUST_0349</t>
  </si>
  <si>
    <t>CUST_0350</t>
  </si>
  <si>
    <t>CUST_0351</t>
  </si>
  <si>
    <t>CUST_0352</t>
  </si>
  <si>
    <t>CUST_0353</t>
  </si>
  <si>
    <t>CUST_0354</t>
  </si>
  <si>
    <t>CUST_0355</t>
  </si>
  <si>
    <t>CUST_0356</t>
  </si>
  <si>
    <t>CUST_0357</t>
  </si>
  <si>
    <t>CUST_0358</t>
  </si>
  <si>
    <t>CUST_0359</t>
  </si>
  <si>
    <t>CUST_0360</t>
  </si>
  <si>
    <t>CUST_0361</t>
  </si>
  <si>
    <t>CUST_0362</t>
  </si>
  <si>
    <t>CUST_0363</t>
  </si>
  <si>
    <t>CUST_0364</t>
  </si>
  <si>
    <t>CUST_0365</t>
  </si>
  <si>
    <t>CUST_0366</t>
  </si>
  <si>
    <t>CUST_0367</t>
  </si>
  <si>
    <t>CUST_0368</t>
  </si>
  <si>
    <t>CUST_0369</t>
  </si>
  <si>
    <t>CUST_0370</t>
  </si>
  <si>
    <t>CUST_0371</t>
  </si>
  <si>
    <t>CUST_0372</t>
  </si>
  <si>
    <t>CUST_0373</t>
  </si>
  <si>
    <t>CUST_0374</t>
  </si>
  <si>
    <t>CUST_0375</t>
  </si>
  <si>
    <t>CUST_0376</t>
  </si>
  <si>
    <t>CUST_0377</t>
  </si>
  <si>
    <t>CUST_0378</t>
  </si>
  <si>
    <t>CUST_0379</t>
  </si>
  <si>
    <t>CUST_0380</t>
  </si>
  <si>
    <t>CUST_0381</t>
  </si>
  <si>
    <t>CUST_0382</t>
  </si>
  <si>
    <t>CUST_0383</t>
  </si>
  <si>
    <t>CUST_0384</t>
  </si>
  <si>
    <t>CUST_0385</t>
  </si>
  <si>
    <t>CUST_0386</t>
  </si>
  <si>
    <t>CUST_0387</t>
  </si>
  <si>
    <t>CUST_0388</t>
  </si>
  <si>
    <t>CUST_0389</t>
  </si>
  <si>
    <t>CUST_0390</t>
  </si>
  <si>
    <t>CUST_0391</t>
  </si>
  <si>
    <t>CUST_0392</t>
  </si>
  <si>
    <t>CUST_0393</t>
  </si>
  <si>
    <t>CUST_0394</t>
  </si>
  <si>
    <t>CUST_0395</t>
  </si>
  <si>
    <t>CUST_0396</t>
  </si>
  <si>
    <t>CUST_0397</t>
  </si>
  <si>
    <t>CUST_0398</t>
  </si>
  <si>
    <t>CUST_0399</t>
  </si>
  <si>
    <t>CUST_0400</t>
  </si>
  <si>
    <t>CUST_0401</t>
  </si>
  <si>
    <t>CUST_0402</t>
  </si>
  <si>
    <t>CUST_0403</t>
  </si>
  <si>
    <t>CUST_0404</t>
  </si>
  <si>
    <t>CUST_0405</t>
  </si>
  <si>
    <t>CUST_0406</t>
  </si>
  <si>
    <t>CUST_0407</t>
  </si>
  <si>
    <t>CUST_0408</t>
  </si>
  <si>
    <t>CUST_0409</t>
  </si>
  <si>
    <t>CUST_0410</t>
  </si>
  <si>
    <t>CUST_0411</t>
  </si>
  <si>
    <t>CUST_0412</t>
  </si>
  <si>
    <t>CUST_0413</t>
  </si>
  <si>
    <t>CUST_0414</t>
  </si>
  <si>
    <t>CUST_0415</t>
  </si>
  <si>
    <t>CUST_0416</t>
  </si>
  <si>
    <t>CUST_0417</t>
  </si>
  <si>
    <t>CUST_0418</t>
  </si>
  <si>
    <t>CUST_0419</t>
  </si>
  <si>
    <t>CUST_0420</t>
  </si>
  <si>
    <t>CUST_0421</t>
  </si>
  <si>
    <t>CUST_0422</t>
  </si>
  <si>
    <t>CUST_0423</t>
  </si>
  <si>
    <t>CUST_0424</t>
  </si>
  <si>
    <t>CUST_0425</t>
  </si>
  <si>
    <t>CUST_0426</t>
  </si>
  <si>
    <t>CUST_0427</t>
  </si>
  <si>
    <t>CUST_0428</t>
  </si>
  <si>
    <t>CUST_0429</t>
  </si>
  <si>
    <t>CUST_0430</t>
  </si>
  <si>
    <t>CUST_0431</t>
  </si>
  <si>
    <t>CUST_0432</t>
  </si>
  <si>
    <t>CUST_0433</t>
  </si>
  <si>
    <t>CUST_0434</t>
  </si>
  <si>
    <t>CUST_0435</t>
  </si>
  <si>
    <t>CUST_0436</t>
  </si>
  <si>
    <t>CUST_0437</t>
  </si>
  <si>
    <t>CUST_0438</t>
  </si>
  <si>
    <t>CUST_0439</t>
  </si>
  <si>
    <t>CUST_0440</t>
  </si>
  <si>
    <t>CUST_0441</t>
  </si>
  <si>
    <t>CUST_0442</t>
  </si>
  <si>
    <t>CUST_0443</t>
  </si>
  <si>
    <t>CUST_0444</t>
  </si>
  <si>
    <t>CUST_0445</t>
  </si>
  <si>
    <t>CUST_0446</t>
  </si>
  <si>
    <t>CUST_0447</t>
  </si>
  <si>
    <t>CUST_0448</t>
  </si>
  <si>
    <t>CUST_0449</t>
  </si>
  <si>
    <t>CUST_0450</t>
  </si>
  <si>
    <t>CUST_0451</t>
  </si>
  <si>
    <t>CUST_0452</t>
  </si>
  <si>
    <t>CUST_0453</t>
  </si>
  <si>
    <t>CUST_0454</t>
  </si>
  <si>
    <t>CUST_0455</t>
  </si>
  <si>
    <t>CUST_0456</t>
  </si>
  <si>
    <t>CUST_0457</t>
  </si>
  <si>
    <t>CUST_0458</t>
  </si>
  <si>
    <t>CUST_0459</t>
  </si>
  <si>
    <t>CUST_0460</t>
  </si>
  <si>
    <t>CUST_0461</t>
  </si>
  <si>
    <t>CUST_0462</t>
  </si>
  <si>
    <t>CUST_0463</t>
  </si>
  <si>
    <t>CUST_0464</t>
  </si>
  <si>
    <t>CUST_0465</t>
  </si>
  <si>
    <t>CUST_0466</t>
  </si>
  <si>
    <t>CUST_0467</t>
  </si>
  <si>
    <t>CUST_0468</t>
  </si>
  <si>
    <t>CUST_0469</t>
  </si>
  <si>
    <t>CUST_0470</t>
  </si>
  <si>
    <t>CUST_0471</t>
  </si>
  <si>
    <t>CUST_0472</t>
  </si>
  <si>
    <t>CUST_0473</t>
  </si>
  <si>
    <t>CUST_0474</t>
  </si>
  <si>
    <t>CUST_0475</t>
  </si>
  <si>
    <t>CUST_0476</t>
  </si>
  <si>
    <t>CUST_0477</t>
  </si>
  <si>
    <t>CUST_0478</t>
  </si>
  <si>
    <t>CUST_0479</t>
  </si>
  <si>
    <t>CUST_0480</t>
  </si>
  <si>
    <t>CUST_0481</t>
  </si>
  <si>
    <t>CUST_0482</t>
  </si>
  <si>
    <t>CUST_0483</t>
  </si>
  <si>
    <t>CUST_0484</t>
  </si>
  <si>
    <t>CUST_0485</t>
  </si>
  <si>
    <t>CUST_0486</t>
  </si>
  <si>
    <t>CUST_0487</t>
  </si>
  <si>
    <t>CUST_0488</t>
  </si>
  <si>
    <t>CUST_0489</t>
  </si>
  <si>
    <t>CUST_0490</t>
  </si>
  <si>
    <t>CUST_0491</t>
  </si>
  <si>
    <t>CUST_0492</t>
  </si>
  <si>
    <t>CUST_0493</t>
  </si>
  <si>
    <t>CUST_0494</t>
  </si>
  <si>
    <t>CUST_0495</t>
  </si>
  <si>
    <t>CUST_0496</t>
  </si>
  <si>
    <t>CUST_0497</t>
  </si>
  <si>
    <t>CUST_0498</t>
  </si>
  <si>
    <t>CUST_0499</t>
  </si>
  <si>
    <t>CUST_0500</t>
  </si>
  <si>
    <t>CUST_0501</t>
  </si>
  <si>
    <t>CUST_0502</t>
  </si>
  <si>
    <t>CUST_0503</t>
  </si>
  <si>
    <t>CUST_0504</t>
  </si>
  <si>
    <t>CUST_0505</t>
  </si>
  <si>
    <t>CUST_0506</t>
  </si>
  <si>
    <t>CUST_0507</t>
  </si>
  <si>
    <t>CUST_0508</t>
  </si>
  <si>
    <t>CUST_0509</t>
  </si>
  <si>
    <t>CUST_0510</t>
  </si>
  <si>
    <t>CUST_0511</t>
  </si>
  <si>
    <t>CUST_0512</t>
  </si>
  <si>
    <t>CUST_0513</t>
  </si>
  <si>
    <t>CUST_0514</t>
  </si>
  <si>
    <t>CUST_0515</t>
  </si>
  <si>
    <t>CUST_0516</t>
  </si>
  <si>
    <t>CUST_0517</t>
  </si>
  <si>
    <t>CUST_0518</t>
  </si>
  <si>
    <t>CUST_0519</t>
  </si>
  <si>
    <t>CUST_0520</t>
  </si>
  <si>
    <t>CUST_0521</t>
  </si>
  <si>
    <t>CUST_0522</t>
  </si>
  <si>
    <t>CUST_0523</t>
  </si>
  <si>
    <t>CUST_0524</t>
  </si>
  <si>
    <t>CUST_0525</t>
  </si>
  <si>
    <t>CUST_0526</t>
  </si>
  <si>
    <t>CUST_0527</t>
  </si>
  <si>
    <t>CUST_0528</t>
  </si>
  <si>
    <t>CUST_0529</t>
  </si>
  <si>
    <t>CUST_0530</t>
  </si>
  <si>
    <t>CUST_0531</t>
  </si>
  <si>
    <t>CUST_0532</t>
  </si>
  <si>
    <t>CUST_0533</t>
  </si>
  <si>
    <t>CUST_0534</t>
  </si>
  <si>
    <t>CUST_0535</t>
  </si>
  <si>
    <t>CUST_0536</t>
  </si>
  <si>
    <t>CUST_0537</t>
  </si>
  <si>
    <t>CUST_0538</t>
  </si>
  <si>
    <t>CUST_0539</t>
  </si>
  <si>
    <t>CUST_0540</t>
  </si>
  <si>
    <t>CUST_0541</t>
  </si>
  <si>
    <t>CUST_0542</t>
  </si>
  <si>
    <t>CUST_0543</t>
  </si>
  <si>
    <t>CUST_0544</t>
  </si>
  <si>
    <t>CUST_0545</t>
  </si>
  <si>
    <t>CUST_0546</t>
  </si>
  <si>
    <t>CUST_0547</t>
  </si>
  <si>
    <t>CUST_0548</t>
  </si>
  <si>
    <t>CUST_0549</t>
  </si>
  <si>
    <t>CUST_0550</t>
  </si>
  <si>
    <t>CUST_0551</t>
  </si>
  <si>
    <t>CUST_0552</t>
  </si>
  <si>
    <t>CUST_0553</t>
  </si>
  <si>
    <t>CUST_0554</t>
  </si>
  <si>
    <t>CUST_0555</t>
  </si>
  <si>
    <t>CUST_0556</t>
  </si>
  <si>
    <t>CUST_0557</t>
  </si>
  <si>
    <t>CUST_0558</t>
  </si>
  <si>
    <t>CUST_0559</t>
  </si>
  <si>
    <t>CUST_0560</t>
  </si>
  <si>
    <t>CUST_0561</t>
  </si>
  <si>
    <t>CUST_0562</t>
  </si>
  <si>
    <t>CUST_0563</t>
  </si>
  <si>
    <t>CUST_0564</t>
  </si>
  <si>
    <t>CUST_0565</t>
  </si>
  <si>
    <t>CUST_0566</t>
  </si>
  <si>
    <t>CUST_0567</t>
  </si>
  <si>
    <t>CUST_0568</t>
  </si>
  <si>
    <t>CUST_0569</t>
  </si>
  <si>
    <t>CUST_0570</t>
  </si>
  <si>
    <t>CUST_0571</t>
  </si>
  <si>
    <t>CUST_0572</t>
  </si>
  <si>
    <t>CUST_0573</t>
  </si>
  <si>
    <t>CUST_0574</t>
  </si>
  <si>
    <t>CUST_0575</t>
  </si>
  <si>
    <t>CUST_0576</t>
  </si>
  <si>
    <t>CUST_0577</t>
  </si>
  <si>
    <t>CUST_0578</t>
  </si>
  <si>
    <t>CUST_0579</t>
  </si>
  <si>
    <t>CUST_0580</t>
  </si>
  <si>
    <t>CUST_0581</t>
  </si>
  <si>
    <t>CUST_0582</t>
  </si>
  <si>
    <t>CUST_0583</t>
  </si>
  <si>
    <t>CUST_0584</t>
  </si>
  <si>
    <t>CUST_0585</t>
  </si>
  <si>
    <t>CUST_0586</t>
  </si>
  <si>
    <t>CUST_0587</t>
  </si>
  <si>
    <t>CUST_0588</t>
  </si>
  <si>
    <t>CUST_0589</t>
  </si>
  <si>
    <t>CUST_0590</t>
  </si>
  <si>
    <t>CUST_0591</t>
  </si>
  <si>
    <t>CUST_0592</t>
  </si>
  <si>
    <t>CUST_0593</t>
  </si>
  <si>
    <t>CUST_0594</t>
  </si>
  <si>
    <t>CUST_0595</t>
  </si>
  <si>
    <t>CUST_0596</t>
  </si>
  <si>
    <t>CUST_0597</t>
  </si>
  <si>
    <t>CUST_0598</t>
  </si>
  <si>
    <t>CUST_0599</t>
  </si>
  <si>
    <t>CUST_0600</t>
  </si>
  <si>
    <t>CUST_0601</t>
  </si>
  <si>
    <t>CUST_0602</t>
  </si>
  <si>
    <t>CUST_0603</t>
  </si>
  <si>
    <t>CUST_0604</t>
  </si>
  <si>
    <t>CUST_0605</t>
  </si>
  <si>
    <t>CUST_0606</t>
  </si>
  <si>
    <t>CUST_0607</t>
  </si>
  <si>
    <t>CUST_0608</t>
  </si>
  <si>
    <t>CUST_0609</t>
  </si>
  <si>
    <t>CUST_0610</t>
  </si>
  <si>
    <t>CUST_0611</t>
  </si>
  <si>
    <t>CUST_0612</t>
  </si>
  <si>
    <t>CUST_0613</t>
  </si>
  <si>
    <t>CUST_0614</t>
  </si>
  <si>
    <t>CUST_0615</t>
  </si>
  <si>
    <t>CUST_0616</t>
  </si>
  <si>
    <t>CUST_0617</t>
  </si>
  <si>
    <t>CUST_0618</t>
  </si>
  <si>
    <t>CUST_0619</t>
  </si>
  <si>
    <t>CUST_0620</t>
  </si>
  <si>
    <t>CUST_0621</t>
  </si>
  <si>
    <t>CUST_0622</t>
  </si>
  <si>
    <t>CUST_0623</t>
  </si>
  <si>
    <t>CUST_0624</t>
  </si>
  <si>
    <t>CUST_0625</t>
  </si>
  <si>
    <t>CUST_0626</t>
  </si>
  <si>
    <t>CUST_0627</t>
  </si>
  <si>
    <t>CUST_0628</t>
  </si>
  <si>
    <t>CUST_0629</t>
  </si>
  <si>
    <t>CUST_0630</t>
  </si>
  <si>
    <t>CUST_0631</t>
  </si>
  <si>
    <t>CUST_0632</t>
  </si>
  <si>
    <t>CUST_0633</t>
  </si>
  <si>
    <t>CUST_0634</t>
  </si>
  <si>
    <t>CUST_0635</t>
  </si>
  <si>
    <t>CUST_0636</t>
  </si>
  <si>
    <t>CUST_0637</t>
  </si>
  <si>
    <t>CUST_0638</t>
  </si>
  <si>
    <t>CUST_0639</t>
  </si>
  <si>
    <t>CUST_0640</t>
  </si>
  <si>
    <t>CUST_0641</t>
  </si>
  <si>
    <t>CUST_0642</t>
  </si>
  <si>
    <t>CUST_0643</t>
  </si>
  <si>
    <t>CUST_0644</t>
  </si>
  <si>
    <t>CUST_0645</t>
  </si>
  <si>
    <t>CUST_0646</t>
  </si>
  <si>
    <t>CUST_0647</t>
  </si>
  <si>
    <t>CUST_0648</t>
  </si>
  <si>
    <t>CUST_0649</t>
  </si>
  <si>
    <t>CUST_0650</t>
  </si>
  <si>
    <t>CUST_0651</t>
  </si>
  <si>
    <t>CUST_0652</t>
  </si>
  <si>
    <t>CUST_0653</t>
  </si>
  <si>
    <t>CUST_0654</t>
  </si>
  <si>
    <t>CUST_0655</t>
  </si>
  <si>
    <t>CUST_0656</t>
  </si>
  <si>
    <t>CUST_0657</t>
  </si>
  <si>
    <t>CUST_0658</t>
  </si>
  <si>
    <t>CUST_0659</t>
  </si>
  <si>
    <t>CUST_0660</t>
  </si>
  <si>
    <t>CUST_0661</t>
  </si>
  <si>
    <t>CUST_0662</t>
  </si>
  <si>
    <t>CUST_0663</t>
  </si>
  <si>
    <t>CUST_0664</t>
  </si>
  <si>
    <t>CUST_0665</t>
  </si>
  <si>
    <t>CUST_0666</t>
  </si>
  <si>
    <t>CUST_0667</t>
  </si>
  <si>
    <t>CUST_0668</t>
  </si>
  <si>
    <t>CUST_0669</t>
  </si>
  <si>
    <t>CUST_0670</t>
  </si>
  <si>
    <t>CUST_0671</t>
  </si>
  <si>
    <t>CUST_0672</t>
  </si>
  <si>
    <t>CUST_0673</t>
  </si>
  <si>
    <t>CUST_0674</t>
  </si>
  <si>
    <t>CUST_0675</t>
  </si>
  <si>
    <t>CUST_0676</t>
  </si>
  <si>
    <t>CUST_0677</t>
  </si>
  <si>
    <t>CUST_0678</t>
  </si>
  <si>
    <t>CUST_0679</t>
  </si>
  <si>
    <t>CUST_0680</t>
  </si>
  <si>
    <t>CUST_0681</t>
  </si>
  <si>
    <t>CUST_0682</t>
  </si>
  <si>
    <t>CUST_0683</t>
  </si>
  <si>
    <t>CUST_0684</t>
  </si>
  <si>
    <t>CUST_0685</t>
  </si>
  <si>
    <t>CUST_0686</t>
  </si>
  <si>
    <t>CUST_0687</t>
  </si>
  <si>
    <t>CUST_0688</t>
  </si>
  <si>
    <t>CUST_0689</t>
  </si>
  <si>
    <t>CUST_0690</t>
  </si>
  <si>
    <t>CUST_0691</t>
  </si>
  <si>
    <t>CUST_0692</t>
  </si>
  <si>
    <t>CUST_0693</t>
  </si>
  <si>
    <t>CUST_0694</t>
  </si>
  <si>
    <t>CUST_0695</t>
  </si>
  <si>
    <t>CUST_0696</t>
  </si>
  <si>
    <t>CUST_0697</t>
  </si>
  <si>
    <t>CUST_0698</t>
  </si>
  <si>
    <t>CUST_0699</t>
  </si>
  <si>
    <t>CUST_0700</t>
  </si>
  <si>
    <t>CUST_0701</t>
  </si>
  <si>
    <t>CUST_0702</t>
  </si>
  <si>
    <t>CUST_0703</t>
  </si>
  <si>
    <t>CUST_0704</t>
  </si>
  <si>
    <t>CUST_0705</t>
  </si>
  <si>
    <t>CUST_0706</t>
  </si>
  <si>
    <t>CUST_0707</t>
  </si>
  <si>
    <t>CUST_0708</t>
  </si>
  <si>
    <t>CUST_0709</t>
  </si>
  <si>
    <t>CUST_0710</t>
  </si>
  <si>
    <t>CUST_0711</t>
  </si>
  <si>
    <t>CUST_0712</t>
  </si>
  <si>
    <t>CUST_0713</t>
  </si>
  <si>
    <t>CUST_0714</t>
  </si>
  <si>
    <t>CUST_0715</t>
  </si>
  <si>
    <t>CUST_0716</t>
  </si>
  <si>
    <t>CUST_0717</t>
  </si>
  <si>
    <t>CUST_0718</t>
  </si>
  <si>
    <t>CUST_0719</t>
  </si>
  <si>
    <t>CUST_0720</t>
  </si>
  <si>
    <t>CUST_0721</t>
  </si>
  <si>
    <t>CUST_0722</t>
  </si>
  <si>
    <t>CUST_0723</t>
  </si>
  <si>
    <t>CUST_0724</t>
  </si>
  <si>
    <t>CUST_0725</t>
  </si>
  <si>
    <t>CUST_0726</t>
  </si>
  <si>
    <t>CUST_0727</t>
  </si>
  <si>
    <t>CUST_0728</t>
  </si>
  <si>
    <t>CUST_0729</t>
  </si>
  <si>
    <t>CUST_0730</t>
  </si>
  <si>
    <t>CUST_0731</t>
  </si>
  <si>
    <t>CUST_0732</t>
  </si>
  <si>
    <t>CUST_0733</t>
  </si>
  <si>
    <t>CUST_0734</t>
  </si>
  <si>
    <t>CUST_0735</t>
  </si>
  <si>
    <t>CUST_0736</t>
  </si>
  <si>
    <t>CUST_0737</t>
  </si>
  <si>
    <t>CUST_0738</t>
  </si>
  <si>
    <t>CUST_0739</t>
  </si>
  <si>
    <t>CUST_0740</t>
  </si>
  <si>
    <t>CUST_0741</t>
  </si>
  <si>
    <t>CUST_0742</t>
  </si>
  <si>
    <t>CUST_0743</t>
  </si>
  <si>
    <t>CUST_0744</t>
  </si>
  <si>
    <t>CUST_0745</t>
  </si>
  <si>
    <t>CUST_0746</t>
  </si>
  <si>
    <t>CUST_0747</t>
  </si>
  <si>
    <t>CUST_0748</t>
  </si>
  <si>
    <t>CUST_0749</t>
  </si>
  <si>
    <t>CUST_0750</t>
  </si>
  <si>
    <t>CUST_0751</t>
  </si>
  <si>
    <t>CUST_0752</t>
  </si>
  <si>
    <t>CUST_0753</t>
  </si>
  <si>
    <t>CUST_0754</t>
  </si>
  <si>
    <t>CUST_0755</t>
  </si>
  <si>
    <t>CUST_0756</t>
  </si>
  <si>
    <t>CUST_0757</t>
  </si>
  <si>
    <t>CUST_0758</t>
  </si>
  <si>
    <t>CUST_0759</t>
  </si>
  <si>
    <t>CUST_0760</t>
  </si>
  <si>
    <t>CUST_0761</t>
  </si>
  <si>
    <t>CUST_0762</t>
  </si>
  <si>
    <t>CUST_0763</t>
  </si>
  <si>
    <t>CUST_0764</t>
  </si>
  <si>
    <t>CUST_0765</t>
  </si>
  <si>
    <t>CUST_0766</t>
  </si>
  <si>
    <t>CUST_0767</t>
  </si>
  <si>
    <t>CUST_0768</t>
  </si>
  <si>
    <t>CUST_0769</t>
  </si>
  <si>
    <t>CUST_0770</t>
  </si>
  <si>
    <t>CUST_0771</t>
  </si>
  <si>
    <t>CUST_0772</t>
  </si>
  <si>
    <t>CUST_0773</t>
  </si>
  <si>
    <t>CUST_0774</t>
  </si>
  <si>
    <t>CUST_0775</t>
  </si>
  <si>
    <t>CUST_0776</t>
  </si>
  <si>
    <t>CUST_0777</t>
  </si>
  <si>
    <t>CUST_0778</t>
  </si>
  <si>
    <t>CUST_0779</t>
  </si>
  <si>
    <t>CUST_0780</t>
  </si>
  <si>
    <t>CUST_0781</t>
  </si>
  <si>
    <t>CUST_0782</t>
  </si>
  <si>
    <t>CUST_0783</t>
  </si>
  <si>
    <t>CUST_0784</t>
  </si>
  <si>
    <t>CUST_0785</t>
  </si>
  <si>
    <t>CUST_0786</t>
  </si>
  <si>
    <t>CUST_0787</t>
  </si>
  <si>
    <t>CUST_0788</t>
  </si>
  <si>
    <t>CUST_0789</t>
  </si>
  <si>
    <t>CUST_0790</t>
  </si>
  <si>
    <t>CUST_0791</t>
  </si>
  <si>
    <t>CUST_0792</t>
  </si>
  <si>
    <t>CUST_0793</t>
  </si>
  <si>
    <t>CUST_0794</t>
  </si>
  <si>
    <t>CUST_0795</t>
  </si>
  <si>
    <t>CUST_0796</t>
  </si>
  <si>
    <t>CUST_0797</t>
  </si>
  <si>
    <t>CUST_0798</t>
  </si>
  <si>
    <t>CUST_0799</t>
  </si>
  <si>
    <t>CUST_0800</t>
  </si>
  <si>
    <t>CUST_0801</t>
  </si>
  <si>
    <t>CUST_0802</t>
  </si>
  <si>
    <t>CUST_0803</t>
  </si>
  <si>
    <t>CUST_0804</t>
  </si>
  <si>
    <t>CUST_0805</t>
  </si>
  <si>
    <t>CUST_0806</t>
  </si>
  <si>
    <t>CUST_0807</t>
  </si>
  <si>
    <t>CUST_0808</t>
  </si>
  <si>
    <t>CUST_0809</t>
  </si>
  <si>
    <t>CUST_0810</t>
  </si>
  <si>
    <t>CUST_0811</t>
  </si>
  <si>
    <t>CUST_0812</t>
  </si>
  <si>
    <t>CUST_0813</t>
  </si>
  <si>
    <t>CUST_0814</t>
  </si>
  <si>
    <t>CUST_0815</t>
  </si>
  <si>
    <t>CUST_0816</t>
  </si>
  <si>
    <t>CUST_0817</t>
  </si>
  <si>
    <t>CUST_0818</t>
  </si>
  <si>
    <t>CUST_0819</t>
  </si>
  <si>
    <t>CUST_0820</t>
  </si>
  <si>
    <t>CUST_0821</t>
  </si>
  <si>
    <t>CUST_0822</t>
  </si>
  <si>
    <t>CUST_0823</t>
  </si>
  <si>
    <t>CUST_0824</t>
  </si>
  <si>
    <t>CUST_0825</t>
  </si>
  <si>
    <t>CUST_0826</t>
  </si>
  <si>
    <t>CUST_0827</t>
  </si>
  <si>
    <t>CUST_0828</t>
  </si>
  <si>
    <t>CUST_0829</t>
  </si>
  <si>
    <t>CUST_0830</t>
  </si>
  <si>
    <t>CUST_0831</t>
  </si>
  <si>
    <t>CUST_0832</t>
  </si>
  <si>
    <t>CUST_0833</t>
  </si>
  <si>
    <t>CUST_0834</t>
  </si>
  <si>
    <t>CUST_0835</t>
  </si>
  <si>
    <t>CUST_0836</t>
  </si>
  <si>
    <t>CUST_0837</t>
  </si>
  <si>
    <t>CUST_0838</t>
  </si>
  <si>
    <t>CUST_0839</t>
  </si>
  <si>
    <t>CUST_0840</t>
  </si>
  <si>
    <t>CUST_0841</t>
  </si>
  <si>
    <t>CUST_0842</t>
  </si>
  <si>
    <t>CUST_0843</t>
  </si>
  <si>
    <t>CUST_0844</t>
  </si>
  <si>
    <t>CUST_0845</t>
  </si>
  <si>
    <t>CUST_0846</t>
  </si>
  <si>
    <t>CUST_0847</t>
  </si>
  <si>
    <t>CUST_0848</t>
  </si>
  <si>
    <t>CUST_0849</t>
  </si>
  <si>
    <t>CUST_0850</t>
  </si>
  <si>
    <t>CUST_0851</t>
  </si>
  <si>
    <t>CUST_0852</t>
  </si>
  <si>
    <t>CUST_0853</t>
  </si>
  <si>
    <t>CUST_0854</t>
  </si>
  <si>
    <t>CUST_0855</t>
  </si>
  <si>
    <t>CUST_0856</t>
  </si>
  <si>
    <t>CUST_0857</t>
  </si>
  <si>
    <t>CUST_0858</t>
  </si>
  <si>
    <t>CUST_0859</t>
  </si>
  <si>
    <t>CUST_0860</t>
  </si>
  <si>
    <t>CUST_0861</t>
  </si>
  <si>
    <t>CUST_0862</t>
  </si>
  <si>
    <t>CUST_0863</t>
  </si>
  <si>
    <t>CUST_0864</t>
  </si>
  <si>
    <t>CUST_0865</t>
  </si>
  <si>
    <t>CUST_0866</t>
  </si>
  <si>
    <t>CUST_0867</t>
  </si>
  <si>
    <t>CUST_0868</t>
  </si>
  <si>
    <t>CUST_0869</t>
  </si>
  <si>
    <t>CUST_0870</t>
  </si>
  <si>
    <t>CUST_0871</t>
  </si>
  <si>
    <t>CUST_0872</t>
  </si>
  <si>
    <t>CUST_0873</t>
  </si>
  <si>
    <t>CUST_0874</t>
  </si>
  <si>
    <t>CUST_0875</t>
  </si>
  <si>
    <t>CUST_0876</t>
  </si>
  <si>
    <t>CUST_0877</t>
  </si>
  <si>
    <t>CUST_0878</t>
  </si>
  <si>
    <t>CUST_0879</t>
  </si>
  <si>
    <t>CUST_0880</t>
  </si>
  <si>
    <t>CUST_0881</t>
  </si>
  <si>
    <t>CUST_0882</t>
  </si>
  <si>
    <t>CUST_0883</t>
  </si>
  <si>
    <t>CUST_0884</t>
  </si>
  <si>
    <t>CUST_0885</t>
  </si>
  <si>
    <t>CUST_0886</t>
  </si>
  <si>
    <t>CUST_0887</t>
  </si>
  <si>
    <t>CUST_0888</t>
  </si>
  <si>
    <t>CUST_0889</t>
  </si>
  <si>
    <t>CUST_0890</t>
  </si>
  <si>
    <t>CUST_0891</t>
  </si>
  <si>
    <t>CUST_0892</t>
  </si>
  <si>
    <t>CUST_0893</t>
  </si>
  <si>
    <t>CUST_0894</t>
  </si>
  <si>
    <t>CUST_0895</t>
  </si>
  <si>
    <t>CUST_0896</t>
  </si>
  <si>
    <t>CUST_0897</t>
  </si>
  <si>
    <t>CUST_0898</t>
  </si>
  <si>
    <t>CUST_0899</t>
  </si>
  <si>
    <t>CUST_0900</t>
  </si>
  <si>
    <t>CUST_0901</t>
  </si>
  <si>
    <t>CUST_0902</t>
  </si>
  <si>
    <t>CUST_0903</t>
  </si>
  <si>
    <t>CUST_0904</t>
  </si>
  <si>
    <t>CUST_0905</t>
  </si>
  <si>
    <t>CUST_0906</t>
  </si>
  <si>
    <t>CUST_0907</t>
  </si>
  <si>
    <t>CUST_0908</t>
  </si>
  <si>
    <t>CUST_0909</t>
  </si>
  <si>
    <t>CUST_0910</t>
  </si>
  <si>
    <t>CUST_0911</t>
  </si>
  <si>
    <t>CUST_0912</t>
  </si>
  <si>
    <t>CUST_0913</t>
  </si>
  <si>
    <t>CUST_0914</t>
  </si>
  <si>
    <t>CUST_0915</t>
  </si>
  <si>
    <t>CUST_0916</t>
  </si>
  <si>
    <t>CUST_0917</t>
  </si>
  <si>
    <t>CUST_0918</t>
  </si>
  <si>
    <t>CUST_0919</t>
  </si>
  <si>
    <t>CUST_0920</t>
  </si>
  <si>
    <t>CUST_0921</t>
  </si>
  <si>
    <t>CUST_0922</t>
  </si>
  <si>
    <t>CUST_0923</t>
  </si>
  <si>
    <t>CUST_0924</t>
  </si>
  <si>
    <t>CUST_0925</t>
  </si>
  <si>
    <t>CUST_0926</t>
  </si>
  <si>
    <t>CUST_0927</t>
  </si>
  <si>
    <t>CUST_0928</t>
  </si>
  <si>
    <t>CUST_0929</t>
  </si>
  <si>
    <t>CUST_0930</t>
  </si>
  <si>
    <t>CUST_0931</t>
  </si>
  <si>
    <t>CUST_0932</t>
  </si>
  <si>
    <t>CUST_0933</t>
  </si>
  <si>
    <t>CUST_0934</t>
  </si>
  <si>
    <t>CUST_0935</t>
  </si>
  <si>
    <t>CUST_0936</t>
  </si>
  <si>
    <t>CUST_0937</t>
  </si>
  <si>
    <t>CUST_0938</t>
  </si>
  <si>
    <t>CUST_0939</t>
  </si>
  <si>
    <t>CUST_0940</t>
  </si>
  <si>
    <t>CUST_0941</t>
  </si>
  <si>
    <t>CUST_0942</t>
  </si>
  <si>
    <t>CUST_0943</t>
  </si>
  <si>
    <t>CUST_0944</t>
  </si>
  <si>
    <t>CUST_0945</t>
  </si>
  <si>
    <t>CUST_0946</t>
  </si>
  <si>
    <t>CUST_0947</t>
  </si>
  <si>
    <t>CUST_0948</t>
  </si>
  <si>
    <t>CUST_0949</t>
  </si>
  <si>
    <t>CUST_0950</t>
  </si>
  <si>
    <t>CUST_0951</t>
  </si>
  <si>
    <t>CUST_0952</t>
  </si>
  <si>
    <t>CUST_0953</t>
  </si>
  <si>
    <t>CUST_0954</t>
  </si>
  <si>
    <t>CUST_0955</t>
  </si>
  <si>
    <t>CUST_0956</t>
  </si>
  <si>
    <t>CUST_0957</t>
  </si>
  <si>
    <t>CUST_0958</t>
  </si>
  <si>
    <t>CUST_0959</t>
  </si>
  <si>
    <t>CUST_0960</t>
  </si>
  <si>
    <t>CUST_0961</t>
  </si>
  <si>
    <t>CUST_0962</t>
  </si>
  <si>
    <t>CUST_0963</t>
  </si>
  <si>
    <t>CUST_0964</t>
  </si>
  <si>
    <t>CUST_0965</t>
  </si>
  <si>
    <t>CUST_0966</t>
  </si>
  <si>
    <t>CUST_0967</t>
  </si>
  <si>
    <t>CUST_0968</t>
  </si>
  <si>
    <t>CUST_0969</t>
  </si>
  <si>
    <t>CUST_0970</t>
  </si>
  <si>
    <t>CUST_0971</t>
  </si>
  <si>
    <t>CUST_0972</t>
  </si>
  <si>
    <t>CUST_0973</t>
  </si>
  <si>
    <t>CUST_0974</t>
  </si>
  <si>
    <t>CUST_0975</t>
  </si>
  <si>
    <t>CUST_0976</t>
  </si>
  <si>
    <t>CUST_0977</t>
  </si>
  <si>
    <t>CUST_0978</t>
  </si>
  <si>
    <t>CUST_0979</t>
  </si>
  <si>
    <t>CUST_0980</t>
  </si>
  <si>
    <t>CUST_0981</t>
  </si>
  <si>
    <t>CUST_0982</t>
  </si>
  <si>
    <t>CUST_0983</t>
  </si>
  <si>
    <t>CUST_0984</t>
  </si>
  <si>
    <t>CUST_0985</t>
  </si>
  <si>
    <t>CUST_0986</t>
  </si>
  <si>
    <t>CUST_0987</t>
  </si>
  <si>
    <t>CUST_0988</t>
  </si>
  <si>
    <t>CUST_0989</t>
  </si>
  <si>
    <t>CUST_0990</t>
  </si>
  <si>
    <t>CUST_0991</t>
  </si>
  <si>
    <t>CUST_0992</t>
  </si>
  <si>
    <t>CUST_0993</t>
  </si>
  <si>
    <t>CUST_0994</t>
  </si>
  <si>
    <t>CUST_0995</t>
  </si>
  <si>
    <t>CUST_0996</t>
  </si>
  <si>
    <t>CUST_0997</t>
  </si>
  <si>
    <t>CUST_0998</t>
  </si>
  <si>
    <t>CUST_0999</t>
  </si>
  <si>
    <t>CUST_1000</t>
  </si>
  <si>
    <t>Count of CustomerID</t>
  </si>
  <si>
    <t>Grand Total</t>
  </si>
  <si>
    <t>store</t>
  </si>
  <si>
    <t>city</t>
  </si>
  <si>
    <t>-</t>
  </si>
  <si>
    <t xml:space="preserve">E-Commers  cx segmentation </t>
  </si>
  <si>
    <t>Age group wise purchesd Data</t>
  </si>
  <si>
    <t>E-COMMERCE CUSTOMER SEGMENTATION</t>
  </si>
  <si>
    <t>This is Data Set</t>
  </si>
  <si>
    <t>1.Devide Age Group Data Into Teem,adult And Senior?</t>
  </si>
  <si>
    <t>Here i seperated with diffrent age agroup with adultrate like Tee,Adult, senoir by using IF OR funtion</t>
  </si>
  <si>
    <t>City Wise Gender Data</t>
  </si>
  <si>
    <t>2.Convet A pivort Table into city wise Gender Data?</t>
  </si>
  <si>
    <t>we can make a simple table. In this table, cities are listed on the left, and for each city, we show how many customers are male, how many are female, and how many are others. It’s like counting and grouping by city and gender.</t>
  </si>
  <si>
    <t>City Wise &amp; Gender Spent Total Amount Data</t>
  </si>
  <si>
    <t>3.convert Data into city Wise purches data</t>
  </si>
  <si>
    <r>
      <t xml:space="preserve">we group all customers by their </t>
    </r>
    <r>
      <rPr>
        <b/>
        <sz val="11"/>
        <color theme="1"/>
        <rFont val="Calibri"/>
        <charset val="134"/>
        <scheme val="minor"/>
      </rPr>
      <t>City</t>
    </r>
    <r>
      <rPr>
        <sz val="11"/>
        <color theme="1"/>
        <rFont val="Calibri"/>
        <charset val="134"/>
        <scheme val="minor"/>
      </rPr>
      <t xml:space="preserve"> and add up their </t>
    </r>
    <r>
      <rPr>
        <b/>
        <sz val="11"/>
        <color theme="1"/>
        <rFont val="Calibri"/>
        <charset val="134"/>
        <scheme val="minor"/>
      </rPr>
      <t>Monetary (purchase amount)</t>
    </r>
    <r>
      <rPr>
        <sz val="11"/>
        <color theme="1"/>
        <rFont val="Calibri"/>
        <charset val="134"/>
        <scheme val="minor"/>
      </rPr>
      <t xml:space="preserve"> values. This shows </t>
    </r>
    <r>
      <rPr>
        <b/>
        <sz val="11"/>
        <color theme="1"/>
        <rFont val="Calibri"/>
        <charset val="134"/>
        <scheme val="minor"/>
      </rPr>
      <t>how much total money</t>
    </r>
    <r>
      <rPr>
        <sz val="11"/>
        <color theme="1"/>
        <rFont val="Calibri"/>
        <charset val="134"/>
        <scheme val="minor"/>
      </rPr>
      <t xml:space="preserve"> customers from each city have spent. It helps to understand </t>
    </r>
    <r>
      <rPr>
        <b/>
        <sz val="11"/>
        <color theme="1"/>
        <rFont val="Calibri"/>
        <charset val="134"/>
        <scheme val="minor"/>
      </rPr>
      <t>which cities are spending more</t>
    </r>
  </si>
  <si>
    <t>city wise product purchesed data</t>
  </si>
  <si>
    <t>4.city wise product purchesed data</t>
  </si>
  <si>
    <t>Group data by city and count how many times each product was purchased. This shows which products are most popular in each city.</t>
  </si>
  <si>
    <t>5.Age group wise purchesd Data</t>
  </si>
  <si>
    <t>Group customers by age group and count their purchases. This shows how much each age group spends and which products are popular among them</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</si>
</sst>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0_ "/>
    <numFmt numFmtId="181" formatCode="dd/mm/yyyy"/>
  </numFmts>
  <fonts count="25">
    <font>
      <sz val="11"/>
      <color theme="1"/>
      <name val="Calibri"/>
      <charset val="134"/>
      <scheme val="minor"/>
    </font>
    <font>
      <b/>
      <sz val="14"/>
      <color rgb="FFFF0000"/>
      <name val="Calibri"/>
      <charset val="134"/>
      <scheme val="minor"/>
    </font>
    <font>
      <b/>
      <sz val="11"/>
      <color theme="1"/>
      <name val="Calibri"/>
      <charset val="134"/>
      <scheme val="minor"/>
    </font>
    <font>
      <b/>
      <sz val="11"/>
      <color rgb="FFFF0000"/>
      <name val="Calibri"/>
      <charset val="134"/>
      <scheme val="minor"/>
    </font>
    <font>
      <sz val="10"/>
      <color theme="1"/>
      <name val="Arial"/>
      <charset val="134"/>
    </font>
    <font>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3">
    <fill>
      <patternFill patternType="none"/>
    </fill>
    <fill>
      <patternFill patternType="gray125"/>
    </fill>
    <fill>
      <patternFill patternType="solid">
        <fgColor theme="4" tint="0.6"/>
        <bgColor indexed="64"/>
      </patternFill>
    </fill>
    <fill>
      <patternFill patternType="solid">
        <fgColor theme="4" tint="0.799981688894314"/>
        <bgColor theme="4" tint="0.799981688894314"/>
      </patternFill>
    </fill>
    <fill>
      <patternFill patternType="solid">
        <fgColor theme="0" tint="-0.05"/>
        <bgColor indexed="64"/>
      </patternFill>
    </fill>
    <fill>
      <patternFill patternType="solid">
        <fgColor theme="3" tint="0.8"/>
        <bgColor theme="4" tint="0.799981688894314"/>
      </patternFill>
    </fill>
    <fill>
      <patternFill patternType="solid">
        <fgColor theme="5" tint="0.4"/>
        <bgColor indexed="64"/>
      </patternFill>
    </fill>
    <fill>
      <patternFill patternType="solid">
        <fgColor theme="4" tint="0.4"/>
        <bgColor indexed="64"/>
      </patternFill>
    </fill>
    <fill>
      <patternFill patternType="solid">
        <fgColor theme="6" tint="0.6"/>
        <bgColor indexed="64"/>
      </patternFill>
    </fill>
    <fill>
      <patternFill patternType="solid">
        <fgColor theme="4"/>
        <bgColor indexed="64"/>
      </patternFill>
    </fill>
    <fill>
      <patternFill patternType="solid">
        <fgColor theme="4" tint="0.8"/>
        <bgColor indexed="64"/>
      </patternFill>
    </fill>
    <fill>
      <patternFill patternType="solid">
        <fgColor rgb="FF6FA8D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0" fillId="12" borderId="3"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4" applyNumberFormat="0" applyFill="0" applyAlignment="0" applyProtection="0">
      <alignment vertical="center"/>
    </xf>
    <xf numFmtId="0" fontId="12" fillId="0" borderId="4"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14" fillId="13" borderId="6" applyNumberFormat="0" applyAlignment="0" applyProtection="0">
      <alignment vertical="center"/>
    </xf>
    <xf numFmtId="0" fontId="15" fillId="14" borderId="7" applyNumberFormat="0" applyAlignment="0" applyProtection="0">
      <alignment vertical="center"/>
    </xf>
    <xf numFmtId="0" fontId="16" fillId="14" borderId="6" applyNumberFormat="0" applyAlignment="0" applyProtection="0">
      <alignment vertical="center"/>
    </xf>
    <xf numFmtId="0" fontId="17" fillId="15" borderId="8" applyNumberFormat="0" applyAlignment="0" applyProtection="0">
      <alignment vertical="center"/>
    </xf>
    <xf numFmtId="0" fontId="18" fillId="0" borderId="9" applyNumberFormat="0" applyFill="0" applyAlignment="0" applyProtection="0">
      <alignment vertical="center"/>
    </xf>
    <xf numFmtId="0" fontId="19" fillId="0" borderId="10"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xf numFmtId="0" fontId="23" fillId="35" borderId="0" applyNumberFormat="0" applyBorder="0" applyAlignment="0" applyProtection="0">
      <alignment vertical="center"/>
    </xf>
    <xf numFmtId="0" fontId="24" fillId="36" borderId="0" applyNumberFormat="0" applyBorder="0" applyAlignment="0" applyProtection="0">
      <alignment vertical="center"/>
    </xf>
    <xf numFmtId="0" fontId="24" fillId="37" borderId="0" applyNumberFormat="0" applyBorder="0" applyAlignment="0" applyProtection="0">
      <alignment vertical="center"/>
    </xf>
    <xf numFmtId="0" fontId="23" fillId="38" borderId="0" applyNumberFormat="0" applyBorder="0" applyAlignment="0" applyProtection="0">
      <alignment vertical="center"/>
    </xf>
    <xf numFmtId="0" fontId="23" fillId="39"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3" fillId="42" borderId="0" applyNumberFormat="0" applyBorder="0" applyAlignment="0" applyProtection="0">
      <alignment vertical="center"/>
    </xf>
  </cellStyleXfs>
  <cellXfs count="38">
    <xf numFmtId="0" fontId="0" fillId="0" borderId="0" xfId="0">
      <alignment vertical="center"/>
    </xf>
    <xf numFmtId="0" fontId="1" fillId="2" borderId="0" xfId="0" applyFont="1" applyFill="1"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xf>
    <xf numFmtId="0" fontId="3" fillId="2" borderId="0" xfId="0" applyFont="1" applyFill="1" applyAlignment="1">
      <alignment horizontal="center" vertical="center"/>
    </xf>
    <xf numFmtId="0" fontId="3" fillId="2" borderId="0" xfId="0" applyFont="1" applyFill="1" applyAlignment="1">
      <alignment horizontal="center" vertical="center"/>
    </xf>
    <xf numFmtId="0" fontId="2" fillId="3" borderId="1" xfId="0" applyFont="1" applyFill="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0" fillId="6" borderId="0" xfId="0" applyFill="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180" fontId="2" fillId="0" borderId="1" xfId="0" applyNumberFormat="1" applyFont="1" applyBorder="1" applyAlignment="1">
      <alignment horizontal="center" vertical="center"/>
    </xf>
    <xf numFmtId="0" fontId="2" fillId="7" borderId="0" xfId="0" applyFont="1" applyFill="1" applyAlignment="1">
      <alignment horizontal="center" vertical="center"/>
    </xf>
    <xf numFmtId="180" fontId="2" fillId="7" borderId="0" xfId="0" applyNumberFormat="1" applyFont="1" applyFill="1" applyAlignment="1">
      <alignment horizontal="center" vertical="center"/>
    </xf>
    <xf numFmtId="0" fontId="2" fillId="9" borderId="0" xfId="0" applyFont="1" applyFill="1" applyAlignment="1">
      <alignment horizontal="center" vertical="center"/>
    </xf>
    <xf numFmtId="0" fontId="2" fillId="9" borderId="0" xfId="0" applyFont="1" applyFill="1" applyAlignment="1">
      <alignment horizontal="center" vertical="center"/>
    </xf>
    <xf numFmtId="0" fontId="2" fillId="10"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lignment vertical="center"/>
    </xf>
    <xf numFmtId="0" fontId="0" fillId="0" borderId="0" xfId="0" applyFont="1">
      <alignment vertical="center"/>
    </xf>
    <xf numFmtId="0" fontId="0" fillId="0" borderId="0" xfId="0" applyAlignment="1">
      <alignment vertical="center" wrapText="1"/>
    </xf>
    <xf numFmtId="0" fontId="2" fillId="0" borderId="0" xfId="0" applyFont="1">
      <alignment vertical="center"/>
    </xf>
    <xf numFmtId="0" fontId="2" fillId="9" borderId="0" xfId="0" applyFont="1" applyFill="1" applyAlignment="1">
      <alignment horizontal="center" vertical="center"/>
    </xf>
    <xf numFmtId="0" fontId="2" fillId="9" borderId="0" xfId="0" applyFont="1" applyFill="1" applyAlignment="1">
      <alignment horizontal="center" vertical="center"/>
    </xf>
    <xf numFmtId="0" fontId="2"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4" borderId="1" xfId="0" applyFont="1" applyFill="1" applyBorder="1" applyAlignment="1">
      <alignment horizontal="center" vertical="center"/>
    </xf>
    <xf numFmtId="0" fontId="0" fillId="0" borderId="0" xfId="0" applyAlignment="1">
      <alignment vertical="center"/>
    </xf>
    <xf numFmtId="0" fontId="4" fillId="11" borderId="2" xfId="0" applyFont="1" applyFill="1" applyBorder="1" applyAlignment="1">
      <alignment horizontal="center" vertical="center" readingOrder="1"/>
    </xf>
    <xf numFmtId="0" fontId="4" fillId="0" borderId="2" xfId="0" applyFont="1" applyBorder="1" applyAlignment="1">
      <alignment horizontal="center" vertical="center" wrapText="1" readingOrder="1"/>
    </xf>
    <xf numFmtId="181" fontId="4" fillId="0" borderId="2" xfId="0" applyNumberFormat="1" applyFont="1" applyBorder="1" applyAlignment="1">
      <alignment horizontal="center" vertical="center" wrapText="1" readingOrder="1"/>
    </xf>
    <xf numFmtId="0" fontId="5" fillId="0" borderId="2" xfId="0" applyFont="1" applyBorder="1" applyAlignment="1">
      <alignment readingOrder="1"/>
    </xf>
    <xf numFmtId="0" fontId="4" fillId="0" borderId="2" xfId="0" applyFont="1" applyBorder="1" applyAlignment="1">
      <alignment readingOrder="1"/>
    </xf>
    <xf numFmtId="0" fontId="4" fillId="0" borderId="0" xfId="0" applyFo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61">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border>
        <bottom/>
      </border>
    </dxf>
    <dxf>
      <border>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dxf>
    <dxf>
      <border/>
    </dxf>
    <dxf>
      <border/>
    </dxf>
    <dxf>
      <border/>
    </dxf>
    <dxf>
      <border/>
    </dxf>
    <dxf>
      <border/>
    </dxf>
    <dxf>
      <border/>
    </dxf>
    <dxf>
      <border/>
    </dxf>
    <dxf>
      <border/>
    </dxf>
    <dxf>
      <border/>
    </dxf>
    <dxf>
      <border/>
    </dxf>
    <dxf>
      <border/>
    </dxf>
    <dxf>
      <border/>
    </dxf>
    <dxf>
      <border/>
    </dxf>
    <dxf>
      <border/>
    </dxf>
    <dxf>
      <fill>
        <patternFill patternType="solid">
          <bgColor rgb="FFFFFF00"/>
        </patternFill>
      </fill>
    </dxf>
    <dxf>
      <fill>
        <patternFill patternType="solid">
          <bgColor rgb="FFFFFF00"/>
        </patternFill>
      </fill>
    </dxf>
    <dxf>
      <font>
        <color rgb="FFFF0000"/>
      </font>
    </dxf>
    <dxf>
      <font>
        <color rgb="FFFF0000"/>
      </font>
    </dxf>
    <dxf>
      <fill>
        <patternFill patternType="solid">
          <bgColor theme="6" tint="-0.25"/>
        </patternFill>
      </fill>
    </dxf>
    <dxf>
      <fill>
        <patternFill patternType="solid">
          <bgColor theme="6" tint="-0.25"/>
        </patternFill>
      </fill>
    </dxf>
    <dxf>
      <fill>
        <patternFill patternType="solid">
          <bgColor theme="0" tint="-0.05"/>
        </patternFill>
      </fill>
    </dxf>
    <dxf>
      <fill>
        <patternFill patternType="solid">
          <bgColor theme="0" tint="-0.05"/>
        </patternFill>
      </fill>
    </dxf>
    <dxf>
      <fill>
        <patternFill patternType="solid">
          <bgColor theme="0" tint="-0.05"/>
        </patternFill>
      </fill>
    </dxf>
    <dxf>
      <fill>
        <patternFill patternType="solid">
          <bgColor theme="0" tint="-0.05"/>
        </patternFill>
      </fill>
    </dxf>
    <dxf>
      <font>
        <color theme="2"/>
      </font>
    </dxf>
    <dxf>
      <font>
        <color theme="2"/>
      </font>
    </dxf>
    <dxf>
      <font>
        <color theme="1"/>
      </font>
    </dxf>
    <dxf>
      <font>
        <color theme="1"/>
      </font>
    </dxf>
    <dxf>
      <font>
        <color theme="1"/>
      </font>
    </dxf>
    <dxf>
      <font>
        <color theme="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font>
        <b val="1"/>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bottom/>
      </border>
    </dxf>
    <dxf>
      <border>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left style="thin">
          <color indexed="0"/>
        </left>
        <right style="thin">
          <color indexed="0"/>
        </right>
        <top style="thin">
          <color indexed="0"/>
        </top>
        <bottom style="thin">
          <color indexed="0"/>
        </bottom>
      </border>
    </dxf>
    <dxf>
      <border/>
    </dxf>
    <dxf>
      <border/>
    </dxf>
    <dxf>
      <border/>
    </dxf>
    <dxf>
      <border/>
    </dxf>
    <dxf>
      <border/>
    </dxf>
    <dxf>
      <border/>
    </dxf>
    <dxf>
      <border/>
    </dxf>
    <dxf>
      <border/>
    </dxf>
    <dxf>
      <border/>
    </dxf>
    <dxf>
      <border/>
    </dxf>
    <dxf>
      <border/>
    </dxf>
    <dxf>
      <border/>
    </dxf>
    <dxf>
      <border/>
    </dxf>
    <dxf>
      <border/>
    </dxf>
    <dxf>
      <border/>
    </dxf>
    <dxf>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150"/>
      <tableStyleElement type="headerRow" dxfId="149"/>
      <tableStyleElement type="totalRow" dxfId="148"/>
      <tableStyleElement type="firstColumn" dxfId="147"/>
      <tableStyleElement type="lastColumn" dxfId="146"/>
      <tableStyleElement type="firstRowStripe" dxfId="145"/>
      <tableStyleElement type="firstColumnStripe" dxfId="144"/>
    </tableStyle>
    <tableStyle name="PivotStylePreset2_Accent1" table="0" count="10" xr9:uid="{267968C8-6FFD-4C36-ACC1-9EA1FD1885CA}">
      <tableStyleElement type="headerRow" dxfId="160"/>
      <tableStyleElement type="totalRow" dxfId="159"/>
      <tableStyleElement type="firstRowStripe" dxfId="158"/>
      <tableStyleElement type="firstColumnStripe" dxfId="157"/>
      <tableStyleElement type="firstSubtotalRow" dxfId="156"/>
      <tableStyleElement type="secondSubtotalRow" dxfId="155"/>
      <tableStyleElement type="firstRowSubheading" dxfId="154"/>
      <tableStyleElement type="secondRowSubheading" dxfId="153"/>
      <tableStyleElement type="pageFieldLabels" dxfId="152"/>
      <tableStyleElement type="pageFieldValues" dxfId="151"/>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pivotCacheDefinition" Target="pivotCache/pivotCacheDefinition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eetMetadata" Target="metadata.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7620</xdr:colOff>
      <xdr:row>3</xdr:row>
      <xdr:rowOff>175260</xdr:rowOff>
    </xdr:from>
    <xdr:to>
      <xdr:col>7</xdr:col>
      <xdr:colOff>23495</xdr:colOff>
      <xdr:row>19</xdr:row>
      <xdr:rowOff>88265</xdr:rowOff>
    </xdr:to>
    <xdr:pic>
      <xdr:nvPicPr>
        <xdr:cNvPr id="2" name="Picture 1"/>
        <xdr:cNvPicPr>
          <a:picLocks noChangeAspect="1"/>
        </xdr:cNvPicPr>
      </xdr:nvPicPr>
      <xdr:blipFill>
        <a:blip r:embed="rId1"/>
        <a:stretch>
          <a:fillRect/>
        </a:stretch>
      </xdr:blipFill>
      <xdr:spPr>
        <a:xfrm>
          <a:off x="7620" y="769620"/>
          <a:ext cx="4869815" cy="3021965"/>
        </a:xfrm>
        <a:prstGeom prst="rect">
          <a:avLst/>
        </a:prstGeom>
        <a:noFill/>
        <a:ln w="9525">
          <a:noFill/>
        </a:ln>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createdVersion="5" refreshedVersion="5" minRefreshableVersion="3" refreshedDate="45842.8345717593" refreshedBy="Naveen" recordCount="1000">
  <cacheSource type="worksheet">
    <worksheetSource ref="A1:J1001" sheet="Date set"/>
  </cacheSource>
  <cacheFields count="10">
    <cacheField name="CustomerID" numFmtId="0">
      <sharedItems count="1000">
        <s v="CUST_0001"/>
        <s v="CUST_0002"/>
        <s v="CUST_0003"/>
        <s v="CUST_0004"/>
        <s v="CUST_0005"/>
        <s v="CUST_0006"/>
        <s v="CUST_0007"/>
        <s v="CUST_0008"/>
        <s v="CUST_0009"/>
        <s v="CUST_0010"/>
        <s v="CUST_0011"/>
        <s v="CUST_0012"/>
        <s v="CUST_0013"/>
        <s v="CUST_0014"/>
        <s v="CUST_0015"/>
        <s v="CUST_0016"/>
        <s v="CUST_0017"/>
        <s v="CUST_0018"/>
        <s v="CUST_0019"/>
        <s v="CUST_0020"/>
        <s v="CUST_0021"/>
        <s v="CUST_0022"/>
        <s v="CUST_0023"/>
        <s v="CUST_0024"/>
        <s v="CUST_0025"/>
        <s v="CUST_0026"/>
        <s v="CUST_0027"/>
        <s v="CUST_0028"/>
        <s v="CUST_0029"/>
        <s v="CUST_0030"/>
        <s v="CUST_0031"/>
        <s v="CUST_0032"/>
        <s v="CUST_0033"/>
        <s v="CUST_0034"/>
        <s v="CUST_0035"/>
        <s v="CUST_0036"/>
        <s v="CUST_0037"/>
        <s v="CUST_0038"/>
        <s v="CUST_0039"/>
        <s v="CUST_0040"/>
        <s v="CUST_0041"/>
        <s v="CUST_0042"/>
        <s v="CUST_0043"/>
        <s v="CUST_0044"/>
        <s v="CUST_0045"/>
        <s v="CUST_0046"/>
        <s v="CUST_0047"/>
        <s v="CUST_0048"/>
        <s v="CUST_0049"/>
        <s v="CUST_0050"/>
        <s v="CUST_0051"/>
        <s v="CUST_0052"/>
        <s v="CUST_0053"/>
        <s v="CUST_0054"/>
        <s v="CUST_0055"/>
        <s v="CUST_0056"/>
        <s v="CUST_0057"/>
        <s v="CUST_0058"/>
        <s v="CUST_0059"/>
        <s v="CUST_0060"/>
        <s v="CUST_0061"/>
        <s v="CUST_0062"/>
        <s v="CUST_0063"/>
        <s v="CUST_0064"/>
        <s v="CUST_0065"/>
        <s v="CUST_0066"/>
        <s v="CUST_0067"/>
        <s v="CUST_0068"/>
        <s v="CUST_0069"/>
        <s v="CUST_0070"/>
        <s v="CUST_0071"/>
        <s v="CUST_0072"/>
        <s v="CUST_0073"/>
        <s v="CUST_0074"/>
        <s v="CUST_0075"/>
        <s v="CUST_0076"/>
        <s v="CUST_0077"/>
        <s v="CUST_0078"/>
        <s v="CUST_0079"/>
        <s v="CUST_0080"/>
        <s v="CUST_0081"/>
        <s v="CUST_0082"/>
        <s v="CUST_0083"/>
        <s v="CUST_0084"/>
        <s v="CUST_0085"/>
        <s v="CUST_0086"/>
        <s v="CUST_0087"/>
        <s v="CUST_0088"/>
        <s v="CUST_0089"/>
        <s v="CUST_0090"/>
        <s v="CUST_0091"/>
        <s v="CUST_0092"/>
        <s v="CUST_0093"/>
        <s v="CUST_0094"/>
        <s v="CUST_0095"/>
        <s v="CUST_0096"/>
        <s v="CUST_0097"/>
        <s v="CUST_0098"/>
        <s v="CUST_0099"/>
        <s v="CUST_0100"/>
        <s v="CUST_0101"/>
        <s v="CUST_0102"/>
        <s v="CUST_0103"/>
        <s v="CUST_0104"/>
        <s v="CUST_0105"/>
        <s v="CUST_0106"/>
        <s v="CUST_0107"/>
        <s v="CUST_0108"/>
        <s v="CUST_0109"/>
        <s v="CUST_0110"/>
        <s v="CUST_0111"/>
        <s v="CUST_0112"/>
        <s v="CUST_0113"/>
        <s v="CUST_0114"/>
        <s v="CUST_0115"/>
        <s v="CUST_0116"/>
        <s v="CUST_0117"/>
        <s v="CUST_0118"/>
        <s v="CUST_0119"/>
        <s v="CUST_0120"/>
        <s v="CUST_0121"/>
        <s v="CUST_0122"/>
        <s v="CUST_0123"/>
        <s v="CUST_0124"/>
        <s v="CUST_0125"/>
        <s v="CUST_0126"/>
        <s v="CUST_0127"/>
        <s v="CUST_0128"/>
        <s v="CUST_0129"/>
        <s v="CUST_0130"/>
        <s v="CUST_0131"/>
        <s v="CUST_0132"/>
        <s v="CUST_0133"/>
        <s v="CUST_0134"/>
        <s v="CUST_0135"/>
        <s v="CUST_0136"/>
        <s v="CUST_0137"/>
        <s v="CUST_0138"/>
        <s v="CUST_0139"/>
        <s v="CUST_0140"/>
        <s v="CUST_0141"/>
        <s v="CUST_0142"/>
        <s v="CUST_0143"/>
        <s v="CUST_0144"/>
        <s v="CUST_0145"/>
        <s v="CUST_0146"/>
        <s v="CUST_0147"/>
        <s v="CUST_0148"/>
        <s v="CUST_0149"/>
        <s v="CUST_0150"/>
        <s v="CUST_0151"/>
        <s v="CUST_0152"/>
        <s v="CUST_0153"/>
        <s v="CUST_0154"/>
        <s v="CUST_0155"/>
        <s v="CUST_0156"/>
        <s v="CUST_0157"/>
        <s v="CUST_0158"/>
        <s v="CUST_0159"/>
        <s v="CUST_0160"/>
        <s v="CUST_0161"/>
        <s v="CUST_0162"/>
        <s v="CUST_0163"/>
        <s v="CUST_0164"/>
        <s v="CUST_0165"/>
        <s v="CUST_0166"/>
        <s v="CUST_0167"/>
        <s v="CUST_0168"/>
        <s v="CUST_0169"/>
        <s v="CUST_0170"/>
        <s v="CUST_0171"/>
        <s v="CUST_0172"/>
        <s v="CUST_0173"/>
        <s v="CUST_0174"/>
        <s v="CUST_0175"/>
        <s v="CUST_0176"/>
        <s v="CUST_0177"/>
        <s v="CUST_0178"/>
        <s v="CUST_0179"/>
        <s v="CUST_0180"/>
        <s v="CUST_0181"/>
        <s v="CUST_0182"/>
        <s v="CUST_0183"/>
        <s v="CUST_0184"/>
        <s v="CUST_0185"/>
        <s v="CUST_0186"/>
        <s v="CUST_0187"/>
        <s v="CUST_0188"/>
        <s v="CUST_0189"/>
        <s v="CUST_0190"/>
        <s v="CUST_0191"/>
        <s v="CUST_0192"/>
        <s v="CUST_0193"/>
        <s v="CUST_0194"/>
        <s v="CUST_0195"/>
        <s v="CUST_0196"/>
        <s v="CUST_0197"/>
        <s v="CUST_0198"/>
        <s v="CUST_0199"/>
        <s v="CUST_0200"/>
        <s v="CUST_0201"/>
        <s v="CUST_0202"/>
        <s v="CUST_0203"/>
        <s v="CUST_0204"/>
        <s v="CUST_0205"/>
        <s v="CUST_0206"/>
        <s v="CUST_0207"/>
        <s v="CUST_0208"/>
        <s v="CUST_0209"/>
        <s v="CUST_0210"/>
        <s v="CUST_0211"/>
        <s v="CUST_0212"/>
        <s v="CUST_0213"/>
        <s v="CUST_0214"/>
        <s v="CUST_0215"/>
        <s v="CUST_0216"/>
        <s v="CUST_0217"/>
        <s v="CUST_0218"/>
        <s v="CUST_0219"/>
        <s v="CUST_0220"/>
        <s v="CUST_0221"/>
        <s v="CUST_0222"/>
        <s v="CUST_0223"/>
        <s v="CUST_0224"/>
        <s v="CUST_0225"/>
        <s v="CUST_0226"/>
        <s v="CUST_0227"/>
        <s v="CUST_0228"/>
        <s v="CUST_0229"/>
        <s v="CUST_0230"/>
        <s v="CUST_0231"/>
        <s v="CUST_0232"/>
        <s v="CUST_0233"/>
        <s v="CUST_0234"/>
        <s v="CUST_0235"/>
        <s v="CUST_0236"/>
        <s v="CUST_0237"/>
        <s v="CUST_0238"/>
        <s v="CUST_0239"/>
        <s v="CUST_0240"/>
        <s v="CUST_0241"/>
        <s v="CUST_0242"/>
        <s v="CUST_0243"/>
        <s v="CUST_0244"/>
        <s v="CUST_0245"/>
        <s v="CUST_0246"/>
        <s v="CUST_0247"/>
        <s v="CUST_0248"/>
        <s v="CUST_0249"/>
        <s v="CUST_0250"/>
        <s v="CUST_0251"/>
        <s v="CUST_0252"/>
        <s v="CUST_0253"/>
        <s v="CUST_0254"/>
        <s v="CUST_0255"/>
        <s v="CUST_0256"/>
        <s v="CUST_0257"/>
        <s v="CUST_0258"/>
        <s v="CUST_0259"/>
        <s v="CUST_0260"/>
        <s v="CUST_0261"/>
        <s v="CUST_0262"/>
        <s v="CUST_0263"/>
        <s v="CUST_0264"/>
        <s v="CUST_0265"/>
        <s v="CUST_0266"/>
        <s v="CUST_0267"/>
        <s v="CUST_0268"/>
        <s v="CUST_0269"/>
        <s v="CUST_0270"/>
        <s v="CUST_0271"/>
        <s v="CUST_0272"/>
        <s v="CUST_0273"/>
        <s v="CUST_0274"/>
        <s v="CUST_0275"/>
        <s v="CUST_0276"/>
        <s v="CUST_0277"/>
        <s v="CUST_0278"/>
        <s v="CUST_0279"/>
        <s v="CUST_0280"/>
        <s v="CUST_0281"/>
        <s v="CUST_0282"/>
        <s v="CUST_0283"/>
        <s v="CUST_0284"/>
        <s v="CUST_0285"/>
        <s v="CUST_0286"/>
        <s v="CUST_0287"/>
        <s v="CUST_0288"/>
        <s v="CUST_0289"/>
        <s v="CUST_0290"/>
        <s v="CUST_0291"/>
        <s v="CUST_0292"/>
        <s v="CUST_0293"/>
        <s v="CUST_0294"/>
        <s v="CUST_0295"/>
        <s v="CUST_0296"/>
        <s v="CUST_0297"/>
        <s v="CUST_0298"/>
        <s v="CUST_0299"/>
        <s v="CUST_0300"/>
        <s v="CUST_0301"/>
        <s v="CUST_0302"/>
        <s v="CUST_0303"/>
        <s v="CUST_0304"/>
        <s v="CUST_0305"/>
        <s v="CUST_0306"/>
        <s v="CUST_0307"/>
        <s v="CUST_0308"/>
        <s v="CUST_0309"/>
        <s v="CUST_0310"/>
        <s v="CUST_0311"/>
        <s v="CUST_0312"/>
        <s v="CUST_0313"/>
        <s v="CUST_0314"/>
        <s v="CUST_0315"/>
        <s v="CUST_0316"/>
        <s v="CUST_0317"/>
        <s v="CUST_0318"/>
        <s v="CUST_0319"/>
        <s v="CUST_0320"/>
        <s v="CUST_0321"/>
        <s v="CUST_0322"/>
        <s v="CUST_0323"/>
        <s v="CUST_0324"/>
        <s v="CUST_0325"/>
        <s v="CUST_0326"/>
        <s v="CUST_0327"/>
        <s v="CUST_0328"/>
        <s v="CUST_0329"/>
        <s v="CUST_0330"/>
        <s v="CUST_0331"/>
        <s v="CUST_0332"/>
        <s v="CUST_0333"/>
        <s v="CUST_0334"/>
        <s v="CUST_0335"/>
        <s v="CUST_0336"/>
        <s v="CUST_0337"/>
        <s v="CUST_0338"/>
        <s v="CUST_0339"/>
        <s v="CUST_0340"/>
        <s v="CUST_0341"/>
        <s v="CUST_0342"/>
        <s v="CUST_0343"/>
        <s v="CUST_0344"/>
        <s v="CUST_0345"/>
        <s v="CUST_0346"/>
        <s v="CUST_0347"/>
        <s v="CUST_0348"/>
        <s v="CUST_0349"/>
        <s v="CUST_0350"/>
        <s v="CUST_0351"/>
        <s v="CUST_0352"/>
        <s v="CUST_0353"/>
        <s v="CUST_0354"/>
        <s v="CUST_0355"/>
        <s v="CUST_0356"/>
        <s v="CUST_0357"/>
        <s v="CUST_0358"/>
        <s v="CUST_0359"/>
        <s v="CUST_0360"/>
        <s v="CUST_0361"/>
        <s v="CUST_0362"/>
        <s v="CUST_0363"/>
        <s v="CUST_0364"/>
        <s v="CUST_0365"/>
        <s v="CUST_0366"/>
        <s v="CUST_0367"/>
        <s v="CUST_0368"/>
        <s v="CUST_0369"/>
        <s v="CUST_0370"/>
        <s v="CUST_0371"/>
        <s v="CUST_0372"/>
        <s v="CUST_0373"/>
        <s v="CUST_0374"/>
        <s v="CUST_0375"/>
        <s v="CUST_0376"/>
        <s v="CUST_0377"/>
        <s v="CUST_0378"/>
        <s v="CUST_0379"/>
        <s v="CUST_0380"/>
        <s v="CUST_0381"/>
        <s v="CUST_0382"/>
        <s v="CUST_0383"/>
        <s v="CUST_0384"/>
        <s v="CUST_0385"/>
        <s v="CUST_0386"/>
        <s v="CUST_0387"/>
        <s v="CUST_0388"/>
        <s v="CUST_0389"/>
        <s v="CUST_0390"/>
        <s v="CUST_0391"/>
        <s v="CUST_0392"/>
        <s v="CUST_0393"/>
        <s v="CUST_0394"/>
        <s v="CUST_0395"/>
        <s v="CUST_0396"/>
        <s v="CUST_0397"/>
        <s v="CUST_0398"/>
        <s v="CUST_0399"/>
        <s v="CUST_0400"/>
        <s v="CUST_0401"/>
        <s v="CUST_0402"/>
        <s v="CUST_0403"/>
        <s v="CUST_0404"/>
        <s v="CUST_0405"/>
        <s v="CUST_0406"/>
        <s v="CUST_0407"/>
        <s v="CUST_0408"/>
        <s v="CUST_0409"/>
        <s v="CUST_0410"/>
        <s v="CUST_0411"/>
        <s v="CUST_0412"/>
        <s v="CUST_0413"/>
        <s v="CUST_0414"/>
        <s v="CUST_0415"/>
        <s v="CUST_0416"/>
        <s v="CUST_0417"/>
        <s v="CUST_0418"/>
        <s v="CUST_0419"/>
        <s v="CUST_0420"/>
        <s v="CUST_0421"/>
        <s v="CUST_0422"/>
        <s v="CUST_0423"/>
        <s v="CUST_0424"/>
        <s v="CUST_0425"/>
        <s v="CUST_0426"/>
        <s v="CUST_0427"/>
        <s v="CUST_0428"/>
        <s v="CUST_0429"/>
        <s v="CUST_0430"/>
        <s v="CUST_0431"/>
        <s v="CUST_0432"/>
        <s v="CUST_0433"/>
        <s v="CUST_0434"/>
        <s v="CUST_0435"/>
        <s v="CUST_0436"/>
        <s v="CUST_0437"/>
        <s v="CUST_0438"/>
        <s v="CUST_0439"/>
        <s v="CUST_0440"/>
        <s v="CUST_0441"/>
        <s v="CUST_0442"/>
        <s v="CUST_0443"/>
        <s v="CUST_0444"/>
        <s v="CUST_0445"/>
        <s v="CUST_0446"/>
        <s v="CUST_0447"/>
        <s v="CUST_0448"/>
        <s v="CUST_0449"/>
        <s v="CUST_0450"/>
        <s v="CUST_0451"/>
        <s v="CUST_0452"/>
        <s v="CUST_0453"/>
        <s v="CUST_0454"/>
        <s v="CUST_0455"/>
        <s v="CUST_0456"/>
        <s v="CUST_0457"/>
        <s v="CUST_0458"/>
        <s v="CUST_0459"/>
        <s v="CUST_0460"/>
        <s v="CUST_0461"/>
        <s v="CUST_0462"/>
        <s v="CUST_0463"/>
        <s v="CUST_0464"/>
        <s v="CUST_0465"/>
        <s v="CUST_0466"/>
        <s v="CUST_0467"/>
        <s v="CUST_0468"/>
        <s v="CUST_0469"/>
        <s v="CUST_0470"/>
        <s v="CUST_0471"/>
        <s v="CUST_0472"/>
        <s v="CUST_0473"/>
        <s v="CUST_0474"/>
        <s v="CUST_0475"/>
        <s v="CUST_0476"/>
        <s v="CUST_0477"/>
        <s v="CUST_0478"/>
        <s v="CUST_0479"/>
        <s v="CUST_0480"/>
        <s v="CUST_0481"/>
        <s v="CUST_0482"/>
        <s v="CUST_0483"/>
        <s v="CUST_0484"/>
        <s v="CUST_0485"/>
        <s v="CUST_0486"/>
        <s v="CUST_0487"/>
        <s v="CUST_0488"/>
        <s v="CUST_0489"/>
        <s v="CUST_0490"/>
        <s v="CUST_0491"/>
        <s v="CUST_0492"/>
        <s v="CUST_0493"/>
        <s v="CUST_0494"/>
        <s v="CUST_0495"/>
        <s v="CUST_0496"/>
        <s v="CUST_0497"/>
        <s v="CUST_0498"/>
        <s v="CUST_0499"/>
        <s v="CUST_0500"/>
        <s v="CUST_0501"/>
        <s v="CUST_0502"/>
        <s v="CUST_0503"/>
        <s v="CUST_0504"/>
        <s v="CUST_0505"/>
        <s v="CUST_0506"/>
        <s v="CUST_0507"/>
        <s v="CUST_0508"/>
        <s v="CUST_0509"/>
        <s v="CUST_0510"/>
        <s v="CUST_0511"/>
        <s v="CUST_0512"/>
        <s v="CUST_0513"/>
        <s v="CUST_0514"/>
        <s v="CUST_0515"/>
        <s v="CUST_0516"/>
        <s v="CUST_0517"/>
        <s v="CUST_0518"/>
        <s v="CUST_0519"/>
        <s v="CUST_0520"/>
        <s v="CUST_0521"/>
        <s v="CUST_0522"/>
        <s v="CUST_0523"/>
        <s v="CUST_0524"/>
        <s v="CUST_0525"/>
        <s v="CUST_0526"/>
        <s v="CUST_0527"/>
        <s v="CUST_0528"/>
        <s v="CUST_0529"/>
        <s v="CUST_0530"/>
        <s v="CUST_0531"/>
        <s v="CUST_0532"/>
        <s v="CUST_0533"/>
        <s v="CUST_0534"/>
        <s v="CUST_0535"/>
        <s v="CUST_0536"/>
        <s v="CUST_0537"/>
        <s v="CUST_0538"/>
        <s v="CUST_0539"/>
        <s v="CUST_0540"/>
        <s v="CUST_0541"/>
        <s v="CUST_0542"/>
        <s v="CUST_0543"/>
        <s v="CUST_0544"/>
        <s v="CUST_0545"/>
        <s v="CUST_0546"/>
        <s v="CUST_0547"/>
        <s v="CUST_0548"/>
        <s v="CUST_0549"/>
        <s v="CUST_0550"/>
        <s v="CUST_0551"/>
        <s v="CUST_0552"/>
        <s v="CUST_0553"/>
        <s v="CUST_0554"/>
        <s v="CUST_0555"/>
        <s v="CUST_0556"/>
        <s v="CUST_0557"/>
        <s v="CUST_0558"/>
        <s v="CUST_0559"/>
        <s v="CUST_0560"/>
        <s v="CUST_0561"/>
        <s v="CUST_0562"/>
        <s v="CUST_0563"/>
        <s v="CUST_0564"/>
        <s v="CUST_0565"/>
        <s v="CUST_0566"/>
        <s v="CUST_0567"/>
        <s v="CUST_0568"/>
        <s v="CUST_0569"/>
        <s v="CUST_0570"/>
        <s v="CUST_0571"/>
        <s v="CUST_0572"/>
        <s v="CUST_0573"/>
        <s v="CUST_0574"/>
        <s v="CUST_0575"/>
        <s v="CUST_0576"/>
        <s v="CUST_0577"/>
        <s v="CUST_0578"/>
        <s v="CUST_0579"/>
        <s v="CUST_0580"/>
        <s v="CUST_0581"/>
        <s v="CUST_0582"/>
        <s v="CUST_0583"/>
        <s v="CUST_0584"/>
        <s v="CUST_0585"/>
        <s v="CUST_0586"/>
        <s v="CUST_0587"/>
        <s v="CUST_0588"/>
        <s v="CUST_0589"/>
        <s v="CUST_0590"/>
        <s v="CUST_0591"/>
        <s v="CUST_0592"/>
        <s v="CUST_0593"/>
        <s v="CUST_0594"/>
        <s v="CUST_0595"/>
        <s v="CUST_0596"/>
        <s v="CUST_0597"/>
        <s v="CUST_0598"/>
        <s v="CUST_0599"/>
        <s v="CUST_0600"/>
        <s v="CUST_0601"/>
        <s v="CUST_0602"/>
        <s v="CUST_0603"/>
        <s v="CUST_0604"/>
        <s v="CUST_0605"/>
        <s v="CUST_0606"/>
        <s v="CUST_0607"/>
        <s v="CUST_0608"/>
        <s v="CUST_0609"/>
        <s v="CUST_0610"/>
        <s v="CUST_0611"/>
        <s v="CUST_0612"/>
        <s v="CUST_0613"/>
        <s v="CUST_0614"/>
        <s v="CUST_0615"/>
        <s v="CUST_0616"/>
        <s v="CUST_0617"/>
        <s v="CUST_0618"/>
        <s v="CUST_0619"/>
        <s v="CUST_0620"/>
        <s v="CUST_0621"/>
        <s v="CUST_0622"/>
        <s v="CUST_0623"/>
        <s v="CUST_0624"/>
        <s v="CUST_0625"/>
        <s v="CUST_0626"/>
        <s v="CUST_0627"/>
        <s v="CUST_0628"/>
        <s v="CUST_0629"/>
        <s v="CUST_0630"/>
        <s v="CUST_0631"/>
        <s v="CUST_0632"/>
        <s v="CUST_0633"/>
        <s v="CUST_0634"/>
        <s v="CUST_0635"/>
        <s v="CUST_0636"/>
        <s v="CUST_0637"/>
        <s v="CUST_0638"/>
        <s v="CUST_0639"/>
        <s v="CUST_0640"/>
        <s v="CUST_0641"/>
        <s v="CUST_0642"/>
        <s v="CUST_0643"/>
        <s v="CUST_0644"/>
        <s v="CUST_0645"/>
        <s v="CUST_0646"/>
        <s v="CUST_0647"/>
        <s v="CUST_0648"/>
        <s v="CUST_0649"/>
        <s v="CUST_0650"/>
        <s v="CUST_0651"/>
        <s v="CUST_0652"/>
        <s v="CUST_0653"/>
        <s v="CUST_0654"/>
        <s v="CUST_0655"/>
        <s v="CUST_0656"/>
        <s v="CUST_0657"/>
        <s v="CUST_0658"/>
        <s v="CUST_0659"/>
        <s v="CUST_0660"/>
        <s v="CUST_0661"/>
        <s v="CUST_0662"/>
        <s v="CUST_0663"/>
        <s v="CUST_0664"/>
        <s v="CUST_0665"/>
        <s v="CUST_0666"/>
        <s v="CUST_0667"/>
        <s v="CUST_0668"/>
        <s v="CUST_0669"/>
        <s v="CUST_0670"/>
        <s v="CUST_0671"/>
        <s v="CUST_0672"/>
        <s v="CUST_0673"/>
        <s v="CUST_0674"/>
        <s v="CUST_0675"/>
        <s v="CUST_0676"/>
        <s v="CUST_0677"/>
        <s v="CUST_0678"/>
        <s v="CUST_0679"/>
        <s v="CUST_0680"/>
        <s v="CUST_0681"/>
        <s v="CUST_0682"/>
        <s v="CUST_0683"/>
        <s v="CUST_0684"/>
        <s v="CUST_0685"/>
        <s v="CUST_0686"/>
        <s v="CUST_0687"/>
        <s v="CUST_0688"/>
        <s v="CUST_0689"/>
        <s v="CUST_0690"/>
        <s v="CUST_0691"/>
        <s v="CUST_0692"/>
        <s v="CUST_0693"/>
        <s v="CUST_0694"/>
        <s v="CUST_0695"/>
        <s v="CUST_0696"/>
        <s v="CUST_0697"/>
        <s v="CUST_0698"/>
        <s v="CUST_0699"/>
        <s v="CUST_0700"/>
        <s v="CUST_0701"/>
        <s v="CUST_0702"/>
        <s v="CUST_0703"/>
        <s v="CUST_0704"/>
        <s v="CUST_0705"/>
        <s v="CUST_0706"/>
        <s v="CUST_0707"/>
        <s v="CUST_0708"/>
        <s v="CUST_0709"/>
        <s v="CUST_0710"/>
        <s v="CUST_0711"/>
        <s v="CUST_0712"/>
        <s v="CUST_0713"/>
        <s v="CUST_0714"/>
        <s v="CUST_0715"/>
        <s v="CUST_0716"/>
        <s v="CUST_0717"/>
        <s v="CUST_0718"/>
        <s v="CUST_0719"/>
        <s v="CUST_0720"/>
        <s v="CUST_0721"/>
        <s v="CUST_0722"/>
        <s v="CUST_0723"/>
        <s v="CUST_0724"/>
        <s v="CUST_0725"/>
        <s v="CUST_0726"/>
        <s v="CUST_0727"/>
        <s v="CUST_0728"/>
        <s v="CUST_0729"/>
        <s v="CUST_0730"/>
        <s v="CUST_0731"/>
        <s v="CUST_0732"/>
        <s v="CUST_0733"/>
        <s v="CUST_0734"/>
        <s v="CUST_0735"/>
        <s v="CUST_0736"/>
        <s v="CUST_0737"/>
        <s v="CUST_0738"/>
        <s v="CUST_0739"/>
        <s v="CUST_0740"/>
        <s v="CUST_0741"/>
        <s v="CUST_0742"/>
        <s v="CUST_0743"/>
        <s v="CUST_0744"/>
        <s v="CUST_0745"/>
        <s v="CUST_0746"/>
        <s v="CUST_0747"/>
        <s v="CUST_0748"/>
        <s v="CUST_0749"/>
        <s v="CUST_0750"/>
        <s v="CUST_0751"/>
        <s v="CUST_0752"/>
        <s v="CUST_0753"/>
        <s v="CUST_0754"/>
        <s v="CUST_0755"/>
        <s v="CUST_0756"/>
        <s v="CUST_0757"/>
        <s v="CUST_0758"/>
        <s v="CUST_0759"/>
        <s v="CUST_0760"/>
        <s v="CUST_0761"/>
        <s v="CUST_0762"/>
        <s v="CUST_0763"/>
        <s v="CUST_0764"/>
        <s v="CUST_0765"/>
        <s v="CUST_0766"/>
        <s v="CUST_0767"/>
        <s v="CUST_0768"/>
        <s v="CUST_0769"/>
        <s v="CUST_0770"/>
        <s v="CUST_0771"/>
        <s v="CUST_0772"/>
        <s v="CUST_0773"/>
        <s v="CUST_0774"/>
        <s v="CUST_0775"/>
        <s v="CUST_0776"/>
        <s v="CUST_0777"/>
        <s v="CUST_0778"/>
        <s v="CUST_0779"/>
        <s v="CUST_0780"/>
        <s v="CUST_0781"/>
        <s v="CUST_0782"/>
        <s v="CUST_0783"/>
        <s v="CUST_0784"/>
        <s v="CUST_0785"/>
        <s v="CUST_0786"/>
        <s v="CUST_0787"/>
        <s v="CUST_0788"/>
        <s v="CUST_0789"/>
        <s v="CUST_0790"/>
        <s v="CUST_0791"/>
        <s v="CUST_0792"/>
        <s v="CUST_0793"/>
        <s v="CUST_0794"/>
        <s v="CUST_0795"/>
        <s v="CUST_0796"/>
        <s v="CUST_0797"/>
        <s v="CUST_0798"/>
        <s v="CUST_0799"/>
        <s v="CUST_0800"/>
        <s v="CUST_0801"/>
        <s v="CUST_0802"/>
        <s v="CUST_0803"/>
        <s v="CUST_0804"/>
        <s v="CUST_0805"/>
        <s v="CUST_0806"/>
        <s v="CUST_0807"/>
        <s v="CUST_0808"/>
        <s v="CUST_0809"/>
        <s v="CUST_0810"/>
        <s v="CUST_0811"/>
        <s v="CUST_0812"/>
        <s v="CUST_0813"/>
        <s v="CUST_0814"/>
        <s v="CUST_0815"/>
        <s v="CUST_0816"/>
        <s v="CUST_0817"/>
        <s v="CUST_0818"/>
        <s v="CUST_0819"/>
        <s v="CUST_0820"/>
        <s v="CUST_0821"/>
        <s v="CUST_0822"/>
        <s v="CUST_0823"/>
        <s v="CUST_0824"/>
        <s v="CUST_0825"/>
        <s v="CUST_0826"/>
        <s v="CUST_0827"/>
        <s v="CUST_0828"/>
        <s v="CUST_0829"/>
        <s v="CUST_0830"/>
        <s v="CUST_0831"/>
        <s v="CUST_0832"/>
        <s v="CUST_0833"/>
        <s v="CUST_0834"/>
        <s v="CUST_0835"/>
        <s v="CUST_0836"/>
        <s v="CUST_0837"/>
        <s v="CUST_0838"/>
        <s v="CUST_0839"/>
        <s v="CUST_0840"/>
        <s v="CUST_0841"/>
        <s v="CUST_0842"/>
        <s v="CUST_0843"/>
        <s v="CUST_0844"/>
        <s v="CUST_0845"/>
        <s v="CUST_0846"/>
        <s v="CUST_0847"/>
        <s v="CUST_0848"/>
        <s v="CUST_0849"/>
        <s v="CUST_0850"/>
        <s v="CUST_0851"/>
        <s v="CUST_0852"/>
        <s v="CUST_0853"/>
        <s v="CUST_0854"/>
        <s v="CUST_0855"/>
        <s v="CUST_0856"/>
        <s v="CUST_0857"/>
        <s v="CUST_0858"/>
        <s v="CUST_0859"/>
        <s v="CUST_0860"/>
        <s v="CUST_0861"/>
        <s v="CUST_0862"/>
        <s v="CUST_0863"/>
        <s v="CUST_0864"/>
        <s v="CUST_0865"/>
        <s v="CUST_0866"/>
        <s v="CUST_0867"/>
        <s v="CUST_0868"/>
        <s v="CUST_0869"/>
        <s v="CUST_0870"/>
        <s v="CUST_0871"/>
        <s v="CUST_0872"/>
        <s v="CUST_0873"/>
        <s v="CUST_0874"/>
        <s v="CUST_0875"/>
        <s v="CUST_0876"/>
        <s v="CUST_0877"/>
        <s v="CUST_0878"/>
        <s v="CUST_0879"/>
        <s v="CUST_0880"/>
        <s v="CUST_0881"/>
        <s v="CUST_0882"/>
        <s v="CUST_0883"/>
        <s v="CUST_0884"/>
        <s v="CUST_0885"/>
        <s v="CUST_0886"/>
        <s v="CUST_0887"/>
        <s v="CUST_0888"/>
        <s v="CUST_0889"/>
        <s v="CUST_0890"/>
        <s v="CUST_0891"/>
        <s v="CUST_0892"/>
        <s v="CUST_0893"/>
        <s v="CUST_0894"/>
        <s v="CUST_0895"/>
        <s v="CUST_0896"/>
        <s v="CUST_0897"/>
        <s v="CUST_0898"/>
        <s v="CUST_0899"/>
        <s v="CUST_0900"/>
        <s v="CUST_0901"/>
        <s v="CUST_0902"/>
        <s v="CUST_0903"/>
        <s v="CUST_0904"/>
        <s v="CUST_0905"/>
        <s v="CUST_0906"/>
        <s v="CUST_0907"/>
        <s v="CUST_0908"/>
        <s v="CUST_0909"/>
        <s v="CUST_0910"/>
        <s v="CUST_0911"/>
        <s v="CUST_0912"/>
        <s v="CUST_0913"/>
        <s v="CUST_0914"/>
        <s v="CUST_0915"/>
        <s v="CUST_0916"/>
        <s v="CUST_0917"/>
        <s v="CUST_0918"/>
        <s v="CUST_0919"/>
        <s v="CUST_0920"/>
        <s v="CUST_0921"/>
        <s v="CUST_0922"/>
        <s v="CUST_0923"/>
        <s v="CUST_0924"/>
        <s v="CUST_0925"/>
        <s v="CUST_0926"/>
        <s v="CUST_0927"/>
        <s v="CUST_0928"/>
        <s v="CUST_0929"/>
        <s v="CUST_0930"/>
        <s v="CUST_0931"/>
        <s v="CUST_0932"/>
        <s v="CUST_0933"/>
        <s v="CUST_0934"/>
        <s v="CUST_0935"/>
        <s v="CUST_0936"/>
        <s v="CUST_0937"/>
        <s v="CUST_0938"/>
        <s v="CUST_0939"/>
        <s v="CUST_0940"/>
        <s v="CUST_0941"/>
        <s v="CUST_0942"/>
        <s v="CUST_0943"/>
        <s v="CUST_0944"/>
        <s v="CUST_0945"/>
        <s v="CUST_0946"/>
        <s v="CUST_0947"/>
        <s v="CUST_0948"/>
        <s v="CUST_0949"/>
        <s v="CUST_0950"/>
        <s v="CUST_0951"/>
        <s v="CUST_0952"/>
        <s v="CUST_0953"/>
        <s v="CUST_0954"/>
        <s v="CUST_0955"/>
        <s v="CUST_0956"/>
        <s v="CUST_0957"/>
        <s v="CUST_0958"/>
        <s v="CUST_0959"/>
        <s v="CUST_0960"/>
        <s v="CUST_0961"/>
        <s v="CUST_0962"/>
        <s v="CUST_0963"/>
        <s v="CUST_0964"/>
        <s v="CUST_0965"/>
        <s v="CUST_0966"/>
        <s v="CUST_0967"/>
        <s v="CUST_0968"/>
        <s v="CUST_0969"/>
        <s v="CUST_0970"/>
        <s v="CUST_0971"/>
        <s v="CUST_0972"/>
        <s v="CUST_0973"/>
        <s v="CUST_0974"/>
        <s v="CUST_0975"/>
        <s v="CUST_0976"/>
        <s v="CUST_0977"/>
        <s v="CUST_0978"/>
        <s v="CUST_0979"/>
        <s v="CUST_0980"/>
        <s v="CUST_0981"/>
        <s v="CUST_0982"/>
        <s v="CUST_0983"/>
        <s v="CUST_0984"/>
        <s v="CUST_0985"/>
        <s v="CUST_0986"/>
        <s v="CUST_0987"/>
        <s v="CUST_0988"/>
        <s v="CUST_0989"/>
        <s v="CUST_0990"/>
        <s v="CUST_0991"/>
        <s v="CUST_0992"/>
        <s v="CUST_0993"/>
        <s v="CUST_0994"/>
        <s v="CUST_0995"/>
        <s v="CUST_0996"/>
        <s v="CUST_0997"/>
        <s v="CUST_0998"/>
        <s v="CUST_0999"/>
        <s v="CUST_1000"/>
      </sharedItems>
    </cacheField>
    <cacheField name="LastPurchaseDate" numFmtId="181">
      <sharedItems containsSemiMixedTypes="0" containsString="0" containsNonDate="0" containsDate="1" minDate="2023-08-21T00:00:00" maxDate="2024-12-31T00:00:00" count="182">
        <d v="2024-11-22T00:00:00"/>
        <d v="2024-10-22T00:00:00"/>
        <d v="2024-12-08T00:00:00"/>
        <d v="2024-11-01T00:00:00"/>
        <d v="2024-11-16T00:00:00"/>
        <d v="2024-12-01T00:00:00"/>
        <d v="2024-12-20T00:00:00"/>
        <d v="2024-12-31T00:00:00"/>
        <d v="2024-11-29T00:00:00"/>
        <d v="2024-07-07T00:00:00"/>
        <d v="2024-12-09T00:00:00"/>
        <d v="2024-06-19T00:00:00"/>
        <d v="2024-10-30T00:00:00"/>
        <d v="2024-03-30T00:00:00"/>
        <d v="2024-12-29T00:00:00"/>
        <d v="2024-11-26T00:00:00"/>
        <d v="2024-09-26T00:00:00"/>
        <d v="2024-11-23T00:00:00"/>
        <d v="2024-12-22T00:00:00"/>
        <d v="2024-12-28T00:00:00"/>
        <d v="2024-12-30T00:00:00"/>
        <d v="2024-11-17T00:00:00"/>
        <d v="2024-12-10T00:00:00"/>
        <d v="2024-11-14T00:00:00"/>
        <d v="2024-11-28T00:00:00"/>
        <d v="2024-11-03T00:00:00"/>
        <d v="2024-12-16T00:00:00"/>
        <d v="2024-12-21T00:00:00"/>
        <d v="2024-08-03T00:00:00"/>
        <d v="2024-08-08T00:00:00"/>
        <d v="2024-12-24T00:00:00"/>
        <d v="2024-09-10T00:00:00"/>
        <d v="2024-06-12T00:00:00"/>
        <d v="2024-09-19T00:00:00"/>
        <d v="2024-09-17T00:00:00"/>
        <d v="2024-10-16T00:00:00"/>
        <d v="2024-10-10T00:00:00"/>
        <d v="2024-07-09T00:00:00"/>
        <d v="2024-10-25T00:00:00"/>
        <d v="2024-07-26T00:00:00"/>
        <d v="2024-11-18T00:00:00"/>
        <d v="2024-09-18T00:00:00"/>
        <d v="2024-11-21T00:00:00"/>
        <d v="2024-11-15T00:00:00"/>
        <d v="2024-11-12T00:00:00"/>
        <d v="2024-10-14T00:00:00"/>
        <d v="2024-11-20T00:00:00"/>
        <d v="2024-11-04T00:00:00"/>
        <d v="2024-12-12T00:00:00"/>
        <d v="2024-10-17T00:00:00"/>
        <d v="2024-08-20T00:00:00"/>
        <d v="2024-10-18T00:00:00"/>
        <d v="2024-09-09T00:00:00"/>
        <d v="2024-09-16T00:00:00"/>
        <d v="2024-12-13T00:00:00"/>
        <d v="2024-12-27T00:00:00"/>
        <d v="2024-12-03T00:00:00"/>
        <d v="2024-12-23T00:00:00"/>
        <d v="2024-10-26T00:00:00"/>
        <d v="2024-12-07T00:00:00"/>
        <d v="2024-12-05T00:00:00"/>
        <d v="2024-06-25T00:00:00"/>
        <d v="2024-12-25T00:00:00"/>
        <d v="2024-12-04T00:00:00"/>
        <d v="2024-11-07T00:00:00"/>
        <d v="2024-12-17T00:00:00"/>
        <d v="2024-12-14T00:00:00"/>
        <d v="2024-09-06T00:00:00"/>
        <d v="2024-09-07T00:00:00"/>
        <d v="2024-12-19T00:00:00"/>
        <d v="2024-08-30T00:00:00"/>
        <d v="2024-05-14T00:00:00"/>
        <d v="2024-11-05T00:00:00"/>
        <d v="2024-10-23T00:00:00"/>
        <d v="2024-12-18T00:00:00"/>
        <d v="2024-11-19T00:00:00"/>
        <d v="2024-11-11T00:00:00"/>
        <d v="2024-10-08T00:00:00"/>
        <d v="2024-12-11T00:00:00"/>
        <d v="2024-01-30T00:00:00"/>
        <d v="2024-11-13T00:00:00"/>
        <d v="2024-08-16T00:00:00"/>
        <d v="2024-11-30T00:00:00"/>
        <d v="2024-09-28T00:00:00"/>
        <d v="2024-10-07T00:00:00"/>
        <d v="2024-09-25T00:00:00"/>
        <d v="2024-11-09T00:00:00"/>
        <d v="2024-05-26T00:00:00"/>
        <d v="2024-12-02T00:00:00"/>
        <d v="2024-10-24T00:00:00"/>
        <d v="2024-07-20T00:00:00"/>
        <d v="2024-10-29T00:00:00"/>
        <d v="2024-12-15T00:00:00"/>
        <d v="2024-10-05T00:00:00"/>
        <d v="2024-06-20T00:00:00"/>
        <d v="2024-06-03T00:00:00"/>
        <d v="2024-10-04T00:00:00"/>
        <d v="2024-04-11T00:00:00"/>
        <d v="2024-07-28T00:00:00"/>
        <d v="2024-10-09T00:00:00"/>
        <d v="2024-03-14T00:00:00"/>
        <d v="2024-08-27T00:00:00"/>
        <d v="2024-06-26T00:00:00"/>
        <d v="2024-12-06T00:00:00"/>
        <d v="2024-07-14T00:00:00"/>
        <d v="2024-09-05T00:00:00"/>
        <d v="2024-09-01T00:00:00"/>
        <d v="2023-08-21T00:00:00"/>
        <d v="2024-10-20T00:00:00"/>
        <d v="2024-11-02T00:00:00"/>
        <d v="2024-11-27T00:00:00"/>
        <d v="2024-09-15T00:00:00"/>
        <d v="2024-12-26T00:00:00"/>
        <d v="2024-08-04T00:00:00"/>
        <d v="2024-09-21T00:00:00"/>
        <d v="2024-06-14T00:00:00"/>
        <d v="2024-08-28T00:00:00"/>
        <d v="2024-10-28T00:00:00"/>
        <d v="2024-10-31T00:00:00"/>
        <d v="2024-09-30T00:00:00"/>
        <d v="2024-06-15T00:00:00"/>
        <d v="2024-04-08T00:00:00"/>
        <d v="2024-11-25T00:00:00"/>
        <d v="2024-09-29T00:00:00"/>
        <d v="2024-08-02T00:00:00"/>
        <d v="2024-10-03T00:00:00"/>
        <d v="2024-09-27T00:00:00"/>
        <d v="2024-09-23T00:00:00"/>
        <d v="2024-09-20T00:00:00"/>
        <d v="2024-06-10T00:00:00"/>
        <d v="2024-07-27T00:00:00"/>
        <d v="2024-08-19T00:00:00"/>
        <d v="2024-10-15T00:00:00"/>
        <d v="2024-07-25T00:00:00"/>
        <d v="2024-10-27T00:00:00"/>
        <d v="2024-10-02T00:00:00"/>
        <d v="2024-07-16T00:00:00"/>
        <d v="2024-11-08T00:00:00"/>
        <d v="2024-11-10T00:00:00"/>
        <d v="2024-11-24T00:00:00"/>
        <d v="2024-07-13T00:00:00"/>
        <d v="2024-08-23T00:00:00"/>
        <d v="2024-07-22T00:00:00"/>
        <d v="2024-09-11T00:00:00"/>
        <d v="2024-11-06T00:00:00"/>
        <d v="2024-08-11T00:00:00"/>
        <d v="2024-08-15T00:00:00"/>
        <d v="2024-10-13T00:00:00"/>
        <d v="2024-10-21T00:00:00"/>
        <d v="2024-08-13T00:00:00"/>
        <d v="2024-07-08T00:00:00"/>
        <d v="2024-09-24T00:00:00"/>
        <d v="2024-02-18T00:00:00"/>
        <d v="2024-09-13T00:00:00"/>
        <d v="2024-08-18T00:00:00"/>
        <d v="2024-06-17T00:00:00"/>
        <d v="2024-04-24T00:00:00"/>
        <d v="2024-03-06T00:00:00"/>
        <d v="2024-05-16T00:00:00"/>
        <d v="2024-08-09T00:00:00"/>
        <d v="2024-06-06T00:00:00"/>
        <d v="2024-07-17T00:00:00"/>
        <d v="2024-08-10T00:00:00"/>
        <d v="2024-08-29T00:00:00"/>
        <d v="2024-10-06T00:00:00"/>
        <d v="2024-05-10T00:00:00"/>
        <d v="2024-07-02T00:00:00"/>
        <d v="2024-08-26T00:00:00"/>
        <d v="2024-07-30T00:00:00"/>
        <d v="2024-08-14T00:00:00"/>
        <d v="2024-10-01T00:00:00"/>
        <d v="2024-09-04T00:00:00"/>
        <d v="2024-09-08T00:00:00"/>
        <d v="2024-07-23T00:00:00"/>
        <d v="2024-05-07T00:00:00"/>
        <d v="2024-04-18T00:00:00"/>
        <d v="2024-08-05T00:00:00"/>
        <d v="2024-06-07T00:00:00"/>
        <d v="2024-01-22T00:00:00"/>
        <d v="2024-09-02T00:00:00"/>
        <d v="2024-09-14T00:00:00"/>
        <d v="2024-07-19T00:00:00"/>
      </sharedItems>
    </cacheField>
    <cacheField name="Recency" numFmtId="0">
      <sharedItems containsSemiMixedTypes="0" containsString="0" containsNumber="1" containsInteger="1" minValue="178" maxValue="676" count="182">
        <n v="217"/>
        <n v="248"/>
        <n v="201"/>
        <n v="238"/>
        <n v="223"/>
        <n v="208"/>
        <n v="189"/>
        <n v="178"/>
        <n v="210"/>
        <n v="355"/>
        <n v="200"/>
        <n v="373"/>
        <n v="240"/>
        <n v="454"/>
        <n v="180"/>
        <n v="213"/>
        <n v="274"/>
        <n v="216"/>
        <n v="187"/>
        <n v="181"/>
        <n v="179"/>
        <n v="222"/>
        <n v="199"/>
        <n v="225"/>
        <n v="211"/>
        <n v="236"/>
        <n v="193"/>
        <n v="188"/>
        <n v="328"/>
        <n v="323"/>
        <n v="185"/>
        <n v="290"/>
        <n v="380"/>
        <n v="281"/>
        <n v="283"/>
        <n v="254"/>
        <n v="260"/>
        <n v="353"/>
        <n v="245"/>
        <n v="336"/>
        <n v="221"/>
        <n v="282"/>
        <n v="218"/>
        <n v="224"/>
        <n v="227"/>
        <n v="256"/>
        <n v="219"/>
        <n v="235"/>
        <n v="197"/>
        <n v="253"/>
        <n v="311"/>
        <n v="252"/>
        <n v="291"/>
        <n v="284"/>
        <n v="196"/>
        <n v="182"/>
        <n v="206"/>
        <n v="186"/>
        <n v="244"/>
        <n v="202"/>
        <n v="204"/>
        <n v="367"/>
        <n v="184"/>
        <n v="205"/>
        <n v="232"/>
        <n v="192"/>
        <n v="195"/>
        <n v="294"/>
        <n v="293"/>
        <n v="190"/>
        <n v="301"/>
        <n v="409"/>
        <n v="234"/>
        <n v="247"/>
        <n v="191"/>
        <n v="220"/>
        <n v="228"/>
        <n v="262"/>
        <n v="198"/>
        <n v="514"/>
        <n v="226"/>
        <n v="315"/>
        <n v="209"/>
        <n v="272"/>
        <n v="263"/>
        <n v="275"/>
        <n v="230"/>
        <n v="397"/>
        <n v="207"/>
        <n v="246"/>
        <n v="342"/>
        <n v="241"/>
        <n v="194"/>
        <n v="265"/>
        <n v="372"/>
        <n v="389"/>
        <n v="266"/>
        <n v="442"/>
        <n v="334"/>
        <n v="261"/>
        <n v="470"/>
        <n v="304"/>
        <n v="366"/>
        <n v="203"/>
        <n v="348"/>
        <n v="295"/>
        <n v="299"/>
        <n v="676"/>
        <n v="250"/>
        <n v="237"/>
        <n v="212"/>
        <n v="285"/>
        <n v="183"/>
        <n v="327"/>
        <n v="279"/>
        <n v="378"/>
        <n v="303"/>
        <n v="242"/>
        <n v="239"/>
        <n v="270"/>
        <n v="377"/>
        <n v="445"/>
        <n v="214"/>
        <n v="271"/>
        <n v="329"/>
        <n v="267"/>
        <n v="273"/>
        <n v="277"/>
        <n v="280"/>
        <n v="382"/>
        <n v="335"/>
        <n v="312"/>
        <n v="255"/>
        <n v="337"/>
        <n v="243"/>
        <n v="268"/>
        <n v="346"/>
        <n v="231"/>
        <n v="229"/>
        <n v="215"/>
        <n v="349"/>
        <n v="308"/>
        <n v="340"/>
        <n v="289"/>
        <n v="233"/>
        <n v="320"/>
        <n v="316"/>
        <n v="257"/>
        <n v="249"/>
        <n v="318"/>
        <n v="354"/>
        <n v="276"/>
        <n v="495"/>
        <n v="287"/>
        <n v="313"/>
        <n v="375"/>
        <n v="429"/>
        <n v="478"/>
        <n v="407"/>
        <n v="322"/>
        <n v="386"/>
        <n v="345"/>
        <n v="321"/>
        <n v="302"/>
        <n v="264"/>
        <n v="413"/>
        <n v="360"/>
        <n v="305"/>
        <n v="332"/>
        <n v="317"/>
        <n v="269"/>
        <n v="296"/>
        <n v="292"/>
        <n v="339"/>
        <n v="416"/>
        <n v="435"/>
        <n v="326"/>
        <n v="385"/>
        <n v="522"/>
        <n v="298"/>
        <n v="286"/>
        <n v="343"/>
      </sharedItems>
    </cacheField>
    <cacheField name="Frequency" numFmtId="0">
      <sharedItems containsSemiMixedTypes="0" containsString="0" containsNumber="1" containsInteger="1" minValue="1" maxValue="31" count="30">
        <n v="18"/>
        <n v="12"/>
        <n v="14"/>
        <n v="17"/>
        <n v="10"/>
        <n v="13"/>
        <n v="23"/>
        <n v="15"/>
        <n v="7"/>
        <n v="11"/>
        <n v="5"/>
        <n v="16"/>
        <n v="8"/>
        <n v="6"/>
        <n v="21"/>
        <n v="4"/>
        <n v="24"/>
        <n v="20"/>
        <n v="19"/>
        <n v="9"/>
        <n v="25"/>
        <n v="22"/>
        <n v="1"/>
        <n v="3"/>
        <n v="27"/>
        <n v="26"/>
        <n v="31"/>
        <n v="28"/>
        <n v="30"/>
        <n v="2"/>
      </sharedItems>
    </cacheField>
    <cacheField name="Monetary" numFmtId="0">
      <sharedItems containsSemiMixedTypes="0" containsString="0" containsNumber="1" minValue="367.32" maxValue="8775.83" count="998">
        <n v="3326.11"/>
        <n v="3108.53"/>
        <n v="2475.63"/>
        <n v="5213.05"/>
        <n v="3034.05"/>
        <n v="2976.03"/>
        <n v="5924.48"/>
        <n v="4171.7"/>
        <n v="3659.42"/>
        <n v="1679.7"/>
        <n v="3398.15"/>
        <n v="754.66"/>
        <n v="3704.27"/>
        <n v="2288.98"/>
        <n v="2187.56"/>
        <n v="2572.59"/>
        <n v="1924.51"/>
        <n v="3128.3"/>
        <n v="3611.32"/>
        <n v="1889.02"/>
        <n v="1597.15"/>
        <n v="1496.03"/>
        <n v="4108.11"/>
        <n v="3395.73"/>
        <n v="1957.32"/>
        <n v="3891.95"/>
        <n v="5549.19"/>
        <n v="2575.22"/>
        <n v="3796.83"/>
        <n v="4733.15"/>
        <n v="3962.83"/>
        <n v="4639.98"/>
        <n v="1499.35"/>
        <n v="4210.87"/>
        <n v="1468"/>
        <n v="1202.47"/>
        <n v="3804.54"/>
        <n v="4094.22"/>
        <n v="2564.62"/>
        <n v="1027.76"/>
        <n v="4222.7"/>
        <n v="3572.35"/>
        <n v="3225.77"/>
        <n v="6084.36"/>
        <n v="2882.06"/>
        <n v="5329.84"/>
        <n v="5189.04"/>
        <n v="1023.27"/>
        <n v="5159.58"/>
        <n v="2724.36"/>
        <n v="4190.02"/>
        <n v="5253.13"/>
        <n v="5006.41"/>
        <n v="6596.35"/>
        <n v="2430.79"/>
        <n v="3197.26"/>
        <n v="3784.13"/>
        <n v="4942.58"/>
        <n v="5486.5"/>
        <n v="2221.38"/>
        <n v="2287.79"/>
        <n v="2946.98"/>
        <n v="960.92"/>
        <n v="5232.68"/>
        <n v="2438.79"/>
        <n v="4986.43"/>
        <n v="2396.85"/>
        <n v="2213.97"/>
        <n v="3122.09"/>
        <n v="3117.98"/>
        <n v="4714.79"/>
        <n v="2975.73"/>
        <n v="1677.44"/>
        <n v="4446.47"/>
        <n v="6975.4"/>
        <n v="5667.12"/>
        <n v="5028.66"/>
        <n v="3625.56"/>
        <n v="5665.54"/>
        <n v="3884.01"/>
        <n v="3549.86"/>
        <n v="4872.27"/>
        <n v="4924.8"/>
        <n v="4091.38"/>
        <n v="4464.61"/>
        <n v="4485.87"/>
        <n v="1070.54"/>
        <n v="3924.68"/>
        <n v="5177.08"/>
        <n v="2688.34"/>
        <n v="5399.26"/>
        <n v="3361.7"/>
        <n v="4073.96"/>
        <n v="3488.18"/>
        <n v="6165.35"/>
        <n v="2866.83"/>
        <n v="2293.69"/>
        <n v="3120.95"/>
        <n v="2737.25"/>
        <n v="7216.63"/>
        <n v="3361.25"/>
        <n v="5023.88"/>
        <n v="3601.28"/>
        <n v="3145.44"/>
        <n v="2666.94"/>
        <n v="2654.38"/>
        <n v="4763.33"/>
        <n v="2703.77"/>
        <n v="1876.7"/>
        <n v="2721.23"/>
        <n v="4577.63"/>
        <n v="4859.7"/>
        <n v="5302.86"/>
        <n v="2209.24"/>
        <n v="4263.71"/>
        <n v="2625.39"/>
        <n v="4563.37"/>
        <n v="2542.88"/>
        <n v="4182.45"/>
        <n v="5378.66"/>
        <n v="3198.3"/>
        <n v="4975.53"/>
        <n v="1325.76"/>
        <n v="3118.23"/>
        <n v="4735.55"/>
        <n v="3850.48"/>
        <n v="4827.88"/>
        <n v="2988.55"/>
        <n v="5436.22"/>
        <n v="3090.76"/>
        <n v="404.64"/>
        <n v="2738.11"/>
        <n v="4488.43"/>
        <n v="4608.18"/>
        <n v="1132.65"/>
        <n v="5077.06"/>
        <n v="3563.8"/>
        <n v="3168.37"/>
        <n v="3078.17"/>
        <n v="2812.92"/>
        <n v="3792.48"/>
        <n v="2774.44"/>
        <n v="2298.55"/>
        <n v="839.92"/>
        <n v="2594.12"/>
        <n v="3580.46"/>
        <n v="1264.06"/>
        <n v="4026.98"/>
        <n v="3798.73"/>
        <n v="4847.74"/>
        <n v="4794.86"/>
        <n v="2450.38"/>
        <n v="3630.84"/>
        <n v="4084.39"/>
        <n v="4083.48"/>
        <n v="3348.94"/>
        <n v="2696.35"/>
        <n v="2910.8"/>
        <n v="4767.09"/>
        <n v="4287.84"/>
        <n v="3629.41"/>
        <n v="4238.84"/>
        <n v="7547.96"/>
        <n v="3618.4"/>
        <n v="5453.68"/>
        <n v="5717.89"/>
        <n v="2448.89"/>
        <n v="4107.13"/>
        <n v="2242.41"/>
        <n v="1796.51"/>
        <n v="4515.92"/>
        <n v="2314.08"/>
        <n v="5112.36"/>
        <n v="1397.21"/>
        <n v="1982.14"/>
        <n v="3463.78"/>
        <n v="4850.5"/>
        <n v="2589.91"/>
        <n v="4208.94"/>
        <n v="3450.51"/>
        <n v="2781.07"/>
        <n v="4099.98"/>
        <n v="3708.69"/>
        <n v="2549.64"/>
        <n v="3290.99"/>
        <n v="1707.9"/>
        <n v="3355.31"/>
        <n v="3750.51"/>
        <n v="2155.91"/>
        <n v="4798.4"/>
        <n v="2636.51"/>
        <n v="6719.87"/>
        <n v="6252.98"/>
        <n v="4433.28"/>
        <n v="2868.71"/>
        <n v="3456.86"/>
        <n v="6206.59"/>
        <n v="5485.27"/>
        <n v="3310.29"/>
        <n v="1984.27"/>
        <n v="2632.93"/>
        <n v="1394.63"/>
        <n v="3249.3"/>
        <n v="3878.33"/>
        <n v="1973.64"/>
        <n v="2932.55"/>
        <n v="3875.69"/>
        <n v="5219.09"/>
        <n v="2026.76"/>
        <n v="3416.37"/>
        <n v="1907.87"/>
        <n v="2515.72"/>
        <n v="1119.18"/>
        <n v="4692.91"/>
        <n v="5461.84"/>
        <n v="3380.17"/>
        <n v="2568.24"/>
        <n v="3828.87"/>
        <n v="4429.76"/>
        <n v="2852.02"/>
        <n v="2972.76"/>
        <n v="5560.69"/>
        <n v="2866.23"/>
        <n v="2087.12"/>
        <n v="4416.64"/>
        <n v="2329.56"/>
        <n v="5319.51"/>
        <n v="3902.18"/>
        <n v="4179.89"/>
        <n v="835.54"/>
        <n v="367.32"/>
        <n v="4621.04"/>
        <n v="3048.56"/>
        <n v="3992.68"/>
        <n v="3847.1"/>
        <n v="3125.88"/>
        <n v="5631.36"/>
        <n v="1984.4"/>
        <n v="3407.56"/>
        <n v="4047.46"/>
        <n v="6589.02"/>
        <n v="2971"/>
        <n v="3170.74"/>
        <n v="3050.73"/>
        <n v="3657.31"/>
        <n v="3915.68"/>
        <n v="2959.74"/>
        <n v="3655.65"/>
        <n v="2296.29"/>
        <n v="3877.58"/>
        <n v="3746.52"/>
        <n v="3195.37"/>
        <n v="2632.02"/>
        <n v="5547.57"/>
        <n v="2864.92"/>
        <n v="3891.29"/>
        <n v="2809.15"/>
        <n v="3462.72"/>
        <n v="2942.47"/>
        <n v="7026.07"/>
        <n v="4499.16"/>
        <n v="2320.51"/>
        <n v="3272"/>
        <n v="2444.82"/>
        <n v="4017.89"/>
        <n v="3736.2"/>
        <n v="6572.29"/>
        <n v="6091.7"/>
        <n v="3521.67"/>
        <n v="4774.25"/>
        <n v="5614.08"/>
        <n v="3970.28"/>
        <n v="3295.8"/>
        <n v="4377.96"/>
        <n v="2848.9"/>
        <n v="1597.13"/>
        <n v="3525.03"/>
        <n v="2633.83"/>
        <n v="2777.04"/>
        <n v="1880.98"/>
        <n v="3028.7"/>
        <n v="4708.97"/>
        <n v="3536.03"/>
        <n v="4660.08"/>
        <n v="1953.26"/>
        <n v="3710.01"/>
        <n v="3597.38"/>
        <n v="2582.05"/>
        <n v="5028.75"/>
        <n v="5350.56"/>
        <n v="3262.15"/>
        <n v="3288.75"/>
        <n v="7019.62"/>
        <n v="2294.87"/>
        <n v="4025.05"/>
        <n v="3968.24"/>
        <n v="3360.86"/>
        <n v="4994.51"/>
        <n v="2439.82"/>
        <n v="5242.21"/>
        <n v="2899.64"/>
        <n v="3932.94"/>
        <n v="6101.95"/>
        <n v="4806.19"/>
        <n v="2714.16"/>
        <n v="4158.84"/>
        <n v="4801.65"/>
        <n v="3076.9"/>
        <n v="2743.51"/>
        <n v="3012.71"/>
        <n v="2000.86"/>
        <n v="3544.65"/>
        <n v="3593.05"/>
        <n v="3115.22"/>
        <n v="5072.32"/>
        <n v="1144.22"/>
        <n v="3824.96"/>
        <n v="1547.68"/>
        <n v="2120.16"/>
        <n v="2940.04"/>
        <n v="2536.52"/>
        <n v="4388.81"/>
        <n v="4264.16"/>
        <n v="5141.17"/>
        <n v="5058.84"/>
        <n v="3786.8"/>
        <n v="2697.7"/>
        <n v="2938.98"/>
        <n v="4721.85"/>
        <n v="4405.46"/>
        <n v="4398.54"/>
        <n v="1972.57"/>
        <n v="2630.51"/>
        <n v="2341.29"/>
        <n v="6526.3"/>
        <n v="3476.02"/>
        <n v="2580.12"/>
        <n v="589.92"/>
        <n v="2389.95"/>
        <n v="2670.6"/>
        <n v="3214.84"/>
        <n v="4349.91"/>
        <n v="3906.71"/>
        <n v="4865.97"/>
        <n v="4179.41"/>
        <n v="4247.51"/>
        <n v="4964.5"/>
        <n v="4299.16"/>
        <n v="2508.17"/>
        <n v="3996.75"/>
        <n v="5761.88"/>
        <n v="5600.47"/>
        <n v="6783.95"/>
        <n v="3940.05"/>
        <n v="2999.54"/>
        <n v="2412.36"/>
        <n v="4663.44"/>
        <n v="2819.63"/>
        <n v="3044.23"/>
        <n v="2285.37"/>
        <n v="3883.78"/>
        <n v="4090.36"/>
        <n v="3888.49"/>
        <n v="2048.44"/>
        <n v="4364.33"/>
        <n v="4775.17"/>
        <n v="3328.65"/>
        <n v="377.88"/>
        <n v="5641.53"/>
        <n v="3053.91"/>
        <n v="5646.95"/>
        <n v="4130.09"/>
        <n v="4326.3"/>
        <n v="2539.3"/>
        <n v="4155.13"/>
        <n v="3301.68"/>
        <n v="8143.25"/>
        <n v="4788.42"/>
        <n v="3471.7"/>
        <n v="2572.23"/>
        <n v="4143.46"/>
        <n v="2264.12"/>
        <n v="3953.14"/>
        <n v="2107.52"/>
        <n v="5848.79"/>
        <n v="4266.92"/>
        <n v="3725.75"/>
        <n v="3540.1"/>
        <n v="2834.57"/>
        <n v="4223.32"/>
        <n v="3809.78"/>
        <n v="3802.51"/>
        <n v="4196.49"/>
        <n v="4398.89"/>
        <n v="4200.54"/>
        <n v="3823.56"/>
        <n v="4850.73"/>
        <n v="1612.83"/>
        <n v="5906.83"/>
        <n v="6866.91"/>
        <n v="4863.69"/>
        <n v="2404.17"/>
        <n v="3697.47"/>
        <n v="4284.05"/>
        <n v="2211.65"/>
        <n v="4062.51"/>
        <n v="2551.88"/>
        <n v="4351.34"/>
        <n v="4054.55"/>
        <n v="3006.25"/>
        <n v="2695.15"/>
        <n v="5543.49"/>
        <n v="3403.88"/>
        <n v="2701.99"/>
        <n v="3645.2"/>
        <n v="2440.08"/>
        <n v="4658.74"/>
        <n v="4557.22"/>
        <n v="2859.45"/>
        <n v="3296.62"/>
        <n v="3476.26"/>
        <n v="2856.62"/>
        <n v="7075.56"/>
        <n v="4601.46"/>
        <n v="3027.23"/>
        <n v="3357.39"/>
        <n v="4501.13"/>
        <n v="6543.43"/>
        <n v="3735.31"/>
        <n v="2546.22"/>
        <n v="5099.56"/>
        <n v="1167.67"/>
        <n v="3483.95"/>
        <n v="2667.26"/>
        <n v="2216.72"/>
        <n v="5837.18"/>
        <n v="3680.6"/>
        <n v="4294.5"/>
        <n v="4224.8"/>
        <n v="3303.33"/>
        <n v="1846.49"/>
        <n v="1382.7"/>
        <n v="2616"/>
        <n v="4711.32"/>
        <n v="3316.21"/>
        <n v="1983.56"/>
        <n v="2673.73"/>
        <n v="3509.92"/>
        <n v="3587.26"/>
        <n v="4202.34"/>
        <n v="3391.14"/>
        <n v="2979.05"/>
        <n v="3119.11"/>
        <n v="2265.57"/>
        <n v="2887.88"/>
        <n v="6838.26"/>
        <n v="3581.44"/>
        <n v="5256.65"/>
        <n v="5600.89"/>
        <n v="5040.5"/>
        <n v="3370.44"/>
        <n v="1161.65"/>
        <n v="4152.53"/>
        <n v="2755.64"/>
        <n v="942.66"/>
        <n v="2835.59"/>
        <n v="4405.37"/>
        <n v="2873.35"/>
        <n v="4111.75"/>
        <n v="3098.54"/>
        <n v="4326.01"/>
        <n v="1277.09"/>
        <n v="4149.08"/>
        <n v="3277.36"/>
        <n v="2802.88"/>
        <n v="3349.35"/>
        <n v="1685.6"/>
        <n v="5006.22"/>
        <n v="4950.42"/>
        <n v="4846.86"/>
        <n v="2661.96"/>
        <n v="2678.63"/>
        <n v="4245.74"/>
        <n v="4292.74"/>
        <n v="2972.38"/>
        <n v="2535.47"/>
        <n v="3878.08"/>
        <n v="6012.47"/>
        <n v="3209.72"/>
        <n v="4557.46"/>
        <n v="2107.6"/>
        <n v="2709.46"/>
        <n v="3501.62"/>
        <n v="2845.16"/>
        <n v="3514.81"/>
        <n v="5847.3"/>
        <n v="4759.3"/>
        <n v="1551.71"/>
        <n v="4350"/>
        <n v="4313.91"/>
        <n v="7199.36"/>
        <n v="8775.83"/>
        <n v="3303.22"/>
        <n v="5801.66"/>
        <n v="4247.76"/>
        <n v="4098.82"/>
        <n v="3230.55"/>
        <n v="3645.63"/>
        <n v="4184.34"/>
        <n v="2580.72"/>
        <n v="2819.13"/>
        <n v="3230.35"/>
        <n v="6272.7"/>
        <n v="3248.36"/>
        <n v="2980.3"/>
        <n v="2831.65"/>
        <n v="5051.26"/>
        <n v="3642.21"/>
        <n v="3999.12"/>
        <n v="3647.61"/>
        <n v="4571.82"/>
        <n v="4287.55"/>
        <n v="4456.16"/>
        <n v="3578.91"/>
        <n v="4334.58"/>
        <n v="1438.25"/>
        <n v="5239.85"/>
        <n v="6235.29"/>
        <n v="5938.57"/>
        <n v="4457.16"/>
        <n v="5305.98"/>
        <n v="2502.48"/>
        <n v="4819.46"/>
        <n v="5766.91"/>
        <n v="3626.56"/>
        <n v="6305.94"/>
        <n v="4949"/>
        <n v="3018.49"/>
        <n v="2759.06"/>
        <n v="6854.82"/>
        <n v="3547.99"/>
        <n v="3473.17"/>
        <n v="3949.5"/>
        <n v="2387.4"/>
        <n v="2676.93"/>
        <n v="4838.99"/>
        <n v="2912.44"/>
        <n v="6272.88"/>
        <n v="4812.64"/>
        <n v="2071.85"/>
        <n v="3234.75"/>
        <n v="2274.18"/>
        <n v="2925.03"/>
        <n v="4888.92"/>
        <n v="3762.88"/>
        <n v="3971.95"/>
        <n v="4206.01"/>
        <n v="516.37"/>
        <n v="6599.87"/>
        <n v="4701.89"/>
        <n v="1926.72"/>
        <n v="2655.76"/>
        <n v="573.25"/>
        <n v="2119.82"/>
        <n v="4714.01"/>
        <n v="4831.27"/>
        <n v="6152.39"/>
        <n v="2004.63"/>
        <n v="2905.45"/>
        <n v="2753.38"/>
        <n v="2141.11"/>
        <n v="4296.59"/>
        <n v="1930.98"/>
        <n v="3546.4"/>
        <n v="3849.69"/>
        <n v="6912.74"/>
        <n v="3342.81"/>
        <n v="4588.39"/>
        <n v="4994.5"/>
        <n v="4399.39"/>
        <n v="5341.56"/>
        <n v="3394.81"/>
        <n v="2567.61"/>
        <n v="3538.16"/>
        <n v="5862.88"/>
        <n v="5133.86"/>
        <n v="4846.25"/>
        <n v="1897.5"/>
        <n v="1911.21"/>
        <n v="4058.28"/>
        <n v="4440.78"/>
        <n v="3865.29"/>
        <n v="4416.58"/>
        <n v="3403.69"/>
        <n v="1923.2"/>
        <n v="4639.02"/>
        <n v="3007.13"/>
        <n v="5611.11"/>
        <n v="2195.81"/>
        <n v="3550.38"/>
        <n v="2572.18"/>
        <n v="2653.91"/>
        <n v="3467.98"/>
        <n v="3263.23"/>
        <n v="5836.44"/>
        <n v="6585"/>
        <n v="1508.65"/>
        <n v="1126.22"/>
        <n v="3062.78"/>
        <n v="4478.13"/>
        <n v="2454.82"/>
        <n v="3413.76"/>
        <n v="3858.26"/>
        <n v="5289.04"/>
        <n v="3237.31"/>
        <n v="4088.52"/>
        <n v="2927.62"/>
        <n v="2733.81"/>
        <n v="3732.47"/>
        <n v="2166.67"/>
        <n v="6659.82"/>
        <n v="7693.82"/>
        <n v="3471.91"/>
        <n v="4420.84"/>
        <n v="3575.73"/>
        <n v="1422.15"/>
        <n v="3969.6"/>
        <n v="2230.23"/>
        <n v="3130.75"/>
        <n v="975.99"/>
        <n v="3228.69"/>
        <n v="1196.81"/>
        <n v="4465.5"/>
        <n v="2828.31"/>
        <n v="4831.31"/>
        <n v="4543.29"/>
        <n v="3364.87"/>
        <n v="4784.32"/>
        <n v="3697.57"/>
        <n v="3837.84"/>
        <n v="3836.29"/>
        <n v="4029.1"/>
        <n v="4687.66"/>
        <n v="1478.99"/>
        <n v="1643.16"/>
        <n v="1710.37"/>
        <n v="3372.34"/>
        <n v="3402.29"/>
        <n v="3180"/>
        <n v="1830.26"/>
        <n v="3846.15"/>
        <n v="2235.46"/>
        <n v="2783.65"/>
        <n v="3777.79"/>
        <n v="3251.95"/>
        <n v="4032.34"/>
        <n v="3165.6"/>
        <n v="1195"/>
        <n v="4296.03"/>
        <n v="2706.34"/>
        <n v="7794.23"/>
        <n v="2342.3"/>
        <n v="4125.98"/>
        <n v="1975.58"/>
        <n v="2224.27"/>
        <n v="4711.42"/>
        <n v="4079.63"/>
        <n v="6559.17"/>
        <n v="2206.75"/>
        <n v="4449.91"/>
        <n v="3407.52"/>
        <n v="1524.75"/>
        <n v="4340.64"/>
        <n v="2166.96"/>
        <n v="4584.76"/>
        <n v="2760.03"/>
        <n v="4845.2"/>
        <n v="2472.59"/>
        <n v="2863.03"/>
        <n v="2834.94"/>
        <n v="2759.7"/>
        <n v="3397.86"/>
        <n v="1932.08"/>
        <n v="2843.29"/>
        <n v="4081.33"/>
        <n v="4117.97"/>
        <n v="4514.53"/>
        <n v="2844.71"/>
        <n v="2349.47"/>
        <n v="3723.04"/>
        <n v="1671.03"/>
        <n v="5548.05"/>
        <n v="5712.75"/>
        <n v="5454.9"/>
        <n v="2497.65"/>
        <n v="2586.02"/>
        <n v="3108.37"/>
        <n v="4742.16"/>
        <n v="3138.02"/>
        <n v="2882.08"/>
        <n v="6091.67"/>
        <n v="4140.97"/>
        <n v="5239.8"/>
        <n v="6359.11"/>
        <n v="3834.97"/>
        <n v="2491.48"/>
        <n v="3612.49"/>
        <n v="4556.79"/>
        <n v="5479.05"/>
        <n v="4199.74"/>
        <n v="3930.81"/>
        <n v="2815.14"/>
        <n v="6807.5"/>
        <n v="1971.56"/>
        <n v="2109.27"/>
        <n v="5079.22"/>
        <n v="1763.18"/>
        <n v="5404.26"/>
        <n v="2628.03"/>
        <n v="3157.25"/>
        <n v="2916.02"/>
        <n v="3627.31"/>
        <n v="2846.65"/>
        <n v="3528.16"/>
        <n v="3370.64"/>
        <n v="4089.05"/>
        <n v="2300.08"/>
        <n v="3921.23"/>
        <n v="3063.57"/>
        <n v="6362.14"/>
        <n v="3093.88"/>
        <n v="3697.13"/>
        <n v="3155.69"/>
        <n v="4552.31"/>
        <n v="3674.06"/>
        <n v="3066.37"/>
        <n v="2547.35"/>
        <n v="2227.71"/>
        <n v="1472.21"/>
        <n v="5298.34"/>
        <n v="5364.73"/>
        <n v="3492.84"/>
        <n v="5226.66"/>
        <n v="3453.89"/>
        <n v="3424.68"/>
        <n v="4071.62"/>
        <n v="4837.46"/>
        <n v="2767.62"/>
        <n v="5487.07"/>
        <n v="2195.17"/>
        <n v="4877.84"/>
        <n v="3285.59"/>
        <n v="4357.57"/>
        <n v="3895.82"/>
        <n v="3200.18"/>
        <n v="4863.7"/>
        <n v="4871.11"/>
        <n v="2816.57"/>
        <n v="4444.23"/>
        <n v="3345.68"/>
        <n v="3063.52"/>
        <n v="2926.11"/>
        <n v="4333.82"/>
        <n v="639.18"/>
        <n v="5006.29"/>
        <n v="3065.02"/>
        <n v="3350.78"/>
        <n v="1374.65"/>
        <n v="3754.93"/>
        <n v="3976.15"/>
        <n v="3921.58"/>
        <n v="4797.48"/>
        <n v="5494.81"/>
        <n v="3393.2"/>
        <n v="3367.46"/>
        <n v="3018.61"/>
        <n v="3551.15"/>
        <n v="4196.25"/>
        <n v="1041.53"/>
        <n v="5489.69"/>
        <n v="4135.21"/>
        <n v="3463.74"/>
        <n v="4230.14"/>
        <n v="3537.37"/>
        <n v="4514.43"/>
        <n v="4986.94"/>
        <n v="4790.74"/>
        <n v="3248"/>
        <n v="5778.9"/>
        <n v="3565.93"/>
        <n v="3739.15"/>
        <n v="3771.57"/>
        <n v="2884.19"/>
        <n v="3472.34"/>
        <n v="4553.61"/>
        <n v="2729.69"/>
        <n v="6216.7"/>
        <n v="2935.67"/>
        <n v="2342.56"/>
        <n v="3325.13"/>
        <n v="5042.99"/>
        <n v="1835.67"/>
        <n v="2093.44"/>
        <n v="4933.84"/>
        <n v="5578.55"/>
        <n v="3286.1"/>
        <n v="2463.87"/>
        <n v="3970.95"/>
        <n v="4316.68"/>
        <n v="1547.46"/>
        <n v="4946.79"/>
        <n v="3187.51"/>
        <n v="3058.07"/>
        <n v="3145.38"/>
        <n v="5817.09"/>
        <n v="2296.38"/>
        <n v="3038.56"/>
        <n v="4001.54"/>
        <n v="5757.05"/>
        <n v="3368.43"/>
        <n v="4864.87"/>
        <n v="4823.46"/>
        <n v="2699.65"/>
        <n v="4486.42"/>
        <n v="3618.18"/>
        <n v="4294.6"/>
        <n v="2671.83"/>
        <n v="4983.2"/>
        <n v="4033.19"/>
        <n v="3648.88"/>
        <n v="1410.29"/>
        <n v="2750.99"/>
        <n v="5947.74"/>
        <n v="2974.27"/>
        <n v="5046.07"/>
        <n v="3552.69"/>
        <n v="4546.25"/>
        <n v="2390.26"/>
        <n v="4968.77"/>
        <n v="5103.59"/>
        <n v="5086.83"/>
        <n v="8247.79"/>
        <n v="1539.02"/>
        <n v="2671.45"/>
        <n v="4255.97"/>
        <n v="2837.99"/>
        <n v="4935.87"/>
        <n v="2221.39"/>
        <n v="5517.69"/>
        <n v="4550.37"/>
        <n v="3256.47"/>
        <n v="1482.57"/>
        <n v="3854.04"/>
        <n v="4325.03"/>
        <n v="7093.81"/>
        <n v="5023.12"/>
        <n v="4432.2"/>
        <n v="2868.89"/>
        <n v="1586.19"/>
        <n v="4389.27"/>
        <n v="3977.91"/>
        <n v="1841.47"/>
        <n v="3492.61"/>
        <n v="2763.74"/>
        <n v="3948.63"/>
        <n v="2401.32"/>
        <n v="5941.92"/>
        <n v="5330.95"/>
        <n v="1227.5"/>
        <n v="3383.26"/>
        <n v="2088.42"/>
        <n v="5840.87"/>
        <n v="4156.4"/>
        <n v="3109.96"/>
        <n v="1005.27"/>
        <n v="3228.99"/>
        <n v="4166.8"/>
        <n v="3417.1"/>
        <n v="2770.19"/>
        <n v="5813.18"/>
        <n v="3744.77"/>
        <n v="2004.93"/>
        <n v="3352.03"/>
        <n v="1872.94"/>
        <n v="4214.72"/>
        <n v="4864.38"/>
        <n v="4961.44"/>
        <n v="1691.8"/>
        <n v="3140"/>
        <n v="2323.25"/>
        <n v="2550.26"/>
        <n v="2450.18"/>
        <n v="3851.25"/>
        <n v="5429.7"/>
        <n v="3904.24"/>
        <n v="5851.83"/>
        <n v="2718.84"/>
        <n v="4047.98"/>
        <n v="4025.01"/>
        <n v="2994.06"/>
        <n v="2475.53"/>
        <n v="859.24"/>
        <n v="2545.88"/>
        <n v="2361.49"/>
        <n v="2383.93"/>
        <n v="4320.94"/>
        <n v="2626.27"/>
        <n v="5913.31"/>
        <n v="2544.58"/>
        <n v="4012.08"/>
        <n v="4128.75"/>
        <n v="3214.83"/>
        <n v="2082.01"/>
        <n v="3855.06"/>
        <n v="4910.7"/>
        <n v="4756.1"/>
        <n v="4390"/>
        <n v="3978.7"/>
        <n v="4097.62"/>
        <n v="1439.27"/>
        <n v="2963.2"/>
        <n v="2909.44"/>
        <n v="2742.01"/>
        <n v="3044.56"/>
        <n v="2725.28"/>
        <n v="3971.65"/>
        <n v="7109"/>
        <n v="4238.2"/>
        <n v="462.04"/>
        <n v="3393.12"/>
        <n v="4599.81"/>
        <n v="5098.27"/>
        <n v="5423.49"/>
        <n v="5026.93"/>
        <n v="6358.71"/>
        <n v="5024.11"/>
        <n v="3275.14"/>
        <n v="3078.56"/>
        <n v="2577.76"/>
        <n v="3665.61"/>
        <n v="3938.88"/>
        <n v="2877.52"/>
        <n v="5106.01"/>
        <n v="3886.91"/>
        <n v="4658.43"/>
        <n v="5409.82"/>
        <n v="3852.09"/>
        <n v="5047.35"/>
        <n v="3836.54"/>
        <n v="5240.88"/>
        <n v="1364.38"/>
        <n v="4095.52"/>
        <n v="4249.84"/>
        <n v="4072.98"/>
        <n v="3297.47"/>
        <n v="2215.44"/>
        <n v="3629.82"/>
        <n v="3024.48"/>
        <n v="4215.51"/>
        <n v="1878.91"/>
        <n v="7683.57"/>
        <n v="6660.78"/>
        <n v="3662.22"/>
        <n v="3315.97"/>
        <n v="2714.27"/>
        <n v="5365.44"/>
        <n v="1563.22"/>
        <n v="3263.05"/>
        <n v="6063.89"/>
        <n v="3155.32"/>
        <n v="5001.15"/>
        <n v="6217.19"/>
        <n v="1642.88"/>
        <n v="7422.14"/>
        <n v="2536.29"/>
        <n v="5778.18"/>
        <n v="4905.48"/>
        <n v="2637.35"/>
        <n v="8276.3"/>
        <n v="930.92"/>
        <n v="1836.17"/>
        <n v="5211.27"/>
        <n v="4146.93"/>
        <n v="1323.32"/>
        <n v="4719.75"/>
        <n v="4575.54"/>
        <n v="441.31"/>
        <n v="2231.85"/>
        <n v="5772.34"/>
        <n v="7315.18"/>
        <n v="6591.92"/>
        <n v="2419.79"/>
        <n v="3859.32"/>
        <n v="3195.55"/>
        <n v="3039.62"/>
        <n v="3991.03"/>
        <n v="1943.75"/>
        <n v="3475.91"/>
      </sharedItems>
    </cacheField>
    <cacheField name="Gender" numFmtId="0">
      <sharedItems count="3">
        <s v="Male"/>
        <s v="Female"/>
        <s v="Other"/>
      </sharedItems>
    </cacheField>
    <cacheField name="City" numFmtId="0">
      <sharedItems count="8">
        <s v="Delhi"/>
        <s v="Bengaluru"/>
        <s v="Pune"/>
        <s v="Ahmedabad"/>
        <s v="Kolkata"/>
        <s v="Hyderabad"/>
        <s v="Chennai"/>
        <s v="Mumbai"/>
      </sharedItems>
    </cacheField>
    <cacheField name="AgeGroup" numFmtId="0">
      <sharedItems count="5">
        <s v="45-54"/>
        <s v="55+"/>
        <s v="18-24"/>
        <s v="25-34"/>
        <s v="35-44"/>
      </sharedItems>
    </cacheField>
    <cacheField name="Catagery" numFmtId="0">
      <sharedItems count="4">
        <s v="Adult"/>
        <s v="Senior"/>
        <s v="Teen"/>
        <s v="Youth"/>
      </sharedItems>
    </cacheField>
    <cacheField name="store" numFmtId="0">
      <sharedItems count="4">
        <s v="Laptop"/>
        <s v="Medicine"/>
        <s v="Mobile"/>
        <s v="Earpods"/>
      </sharedItems>
    </cacheField>
  </cacheFields>
</pivotCacheDefinition>
</file>

<file path=xl/pivotCache/pivotCacheRecords1.xml><?xml version="1.0" encoding="utf-8"?>
<pivotCacheRecords xmlns="http://schemas.openxmlformats.org/spreadsheetml/2006/main" xmlns:r="http://schemas.openxmlformats.org/officeDocument/2006/relationships" count="1000">
  <r>
    <x v="0"/>
    <x v="0"/>
    <x v="0"/>
    <x v="0"/>
    <x v="0"/>
    <x v="0"/>
    <x v="0"/>
    <x v="0"/>
    <x v="0"/>
    <x v="0"/>
  </r>
  <r>
    <x v="1"/>
    <x v="0"/>
    <x v="0"/>
    <x v="1"/>
    <x v="1"/>
    <x v="1"/>
    <x v="1"/>
    <x v="1"/>
    <x v="1"/>
    <x v="1"/>
  </r>
  <r>
    <x v="2"/>
    <x v="1"/>
    <x v="1"/>
    <x v="2"/>
    <x v="2"/>
    <x v="0"/>
    <x v="2"/>
    <x v="2"/>
    <x v="2"/>
    <x v="2"/>
  </r>
  <r>
    <x v="3"/>
    <x v="2"/>
    <x v="2"/>
    <x v="3"/>
    <x v="3"/>
    <x v="1"/>
    <x v="3"/>
    <x v="3"/>
    <x v="3"/>
    <x v="3"/>
  </r>
  <r>
    <x v="4"/>
    <x v="3"/>
    <x v="3"/>
    <x v="4"/>
    <x v="4"/>
    <x v="0"/>
    <x v="4"/>
    <x v="2"/>
    <x v="2"/>
    <x v="2"/>
  </r>
  <r>
    <x v="5"/>
    <x v="4"/>
    <x v="4"/>
    <x v="5"/>
    <x v="5"/>
    <x v="0"/>
    <x v="3"/>
    <x v="0"/>
    <x v="0"/>
    <x v="0"/>
  </r>
  <r>
    <x v="6"/>
    <x v="5"/>
    <x v="5"/>
    <x v="6"/>
    <x v="6"/>
    <x v="2"/>
    <x v="5"/>
    <x v="3"/>
    <x v="3"/>
    <x v="3"/>
  </r>
  <r>
    <x v="7"/>
    <x v="6"/>
    <x v="6"/>
    <x v="2"/>
    <x v="7"/>
    <x v="2"/>
    <x v="6"/>
    <x v="2"/>
    <x v="2"/>
    <x v="2"/>
  </r>
  <r>
    <x v="8"/>
    <x v="7"/>
    <x v="7"/>
    <x v="7"/>
    <x v="8"/>
    <x v="0"/>
    <x v="7"/>
    <x v="2"/>
    <x v="2"/>
    <x v="2"/>
  </r>
  <r>
    <x v="9"/>
    <x v="5"/>
    <x v="5"/>
    <x v="8"/>
    <x v="9"/>
    <x v="2"/>
    <x v="5"/>
    <x v="4"/>
    <x v="0"/>
    <x v="0"/>
  </r>
  <r>
    <x v="10"/>
    <x v="8"/>
    <x v="8"/>
    <x v="9"/>
    <x v="10"/>
    <x v="0"/>
    <x v="4"/>
    <x v="1"/>
    <x v="1"/>
    <x v="1"/>
  </r>
  <r>
    <x v="11"/>
    <x v="9"/>
    <x v="9"/>
    <x v="10"/>
    <x v="11"/>
    <x v="2"/>
    <x v="7"/>
    <x v="1"/>
    <x v="1"/>
    <x v="1"/>
  </r>
  <r>
    <x v="12"/>
    <x v="10"/>
    <x v="10"/>
    <x v="11"/>
    <x v="12"/>
    <x v="2"/>
    <x v="1"/>
    <x v="2"/>
    <x v="2"/>
    <x v="2"/>
  </r>
  <r>
    <x v="13"/>
    <x v="11"/>
    <x v="11"/>
    <x v="4"/>
    <x v="13"/>
    <x v="1"/>
    <x v="5"/>
    <x v="4"/>
    <x v="0"/>
    <x v="0"/>
  </r>
  <r>
    <x v="14"/>
    <x v="12"/>
    <x v="12"/>
    <x v="5"/>
    <x v="14"/>
    <x v="2"/>
    <x v="4"/>
    <x v="2"/>
    <x v="2"/>
    <x v="2"/>
  </r>
  <r>
    <x v="15"/>
    <x v="5"/>
    <x v="5"/>
    <x v="1"/>
    <x v="15"/>
    <x v="1"/>
    <x v="5"/>
    <x v="3"/>
    <x v="3"/>
    <x v="3"/>
  </r>
  <r>
    <x v="16"/>
    <x v="13"/>
    <x v="13"/>
    <x v="12"/>
    <x v="16"/>
    <x v="2"/>
    <x v="6"/>
    <x v="2"/>
    <x v="2"/>
    <x v="2"/>
  </r>
  <r>
    <x v="17"/>
    <x v="14"/>
    <x v="14"/>
    <x v="4"/>
    <x v="17"/>
    <x v="2"/>
    <x v="6"/>
    <x v="3"/>
    <x v="3"/>
    <x v="3"/>
  </r>
  <r>
    <x v="18"/>
    <x v="15"/>
    <x v="15"/>
    <x v="2"/>
    <x v="18"/>
    <x v="0"/>
    <x v="5"/>
    <x v="1"/>
    <x v="1"/>
    <x v="1"/>
  </r>
  <r>
    <x v="19"/>
    <x v="16"/>
    <x v="16"/>
    <x v="8"/>
    <x v="19"/>
    <x v="1"/>
    <x v="0"/>
    <x v="1"/>
    <x v="1"/>
    <x v="1"/>
  </r>
  <r>
    <x v="20"/>
    <x v="17"/>
    <x v="17"/>
    <x v="8"/>
    <x v="20"/>
    <x v="2"/>
    <x v="3"/>
    <x v="2"/>
    <x v="2"/>
    <x v="2"/>
  </r>
  <r>
    <x v="21"/>
    <x v="18"/>
    <x v="18"/>
    <x v="13"/>
    <x v="21"/>
    <x v="0"/>
    <x v="2"/>
    <x v="0"/>
    <x v="0"/>
    <x v="0"/>
  </r>
  <r>
    <x v="22"/>
    <x v="19"/>
    <x v="19"/>
    <x v="0"/>
    <x v="22"/>
    <x v="2"/>
    <x v="3"/>
    <x v="1"/>
    <x v="1"/>
    <x v="1"/>
  </r>
  <r>
    <x v="23"/>
    <x v="20"/>
    <x v="20"/>
    <x v="7"/>
    <x v="23"/>
    <x v="2"/>
    <x v="1"/>
    <x v="2"/>
    <x v="2"/>
    <x v="2"/>
  </r>
  <r>
    <x v="24"/>
    <x v="21"/>
    <x v="21"/>
    <x v="4"/>
    <x v="24"/>
    <x v="1"/>
    <x v="7"/>
    <x v="0"/>
    <x v="0"/>
    <x v="0"/>
  </r>
  <r>
    <x v="25"/>
    <x v="22"/>
    <x v="22"/>
    <x v="0"/>
    <x v="25"/>
    <x v="1"/>
    <x v="4"/>
    <x v="2"/>
    <x v="2"/>
    <x v="2"/>
  </r>
  <r>
    <x v="26"/>
    <x v="7"/>
    <x v="7"/>
    <x v="6"/>
    <x v="26"/>
    <x v="0"/>
    <x v="0"/>
    <x v="3"/>
    <x v="3"/>
    <x v="3"/>
  </r>
  <r>
    <x v="27"/>
    <x v="23"/>
    <x v="23"/>
    <x v="9"/>
    <x v="27"/>
    <x v="1"/>
    <x v="3"/>
    <x v="2"/>
    <x v="2"/>
    <x v="2"/>
  </r>
  <r>
    <x v="28"/>
    <x v="24"/>
    <x v="24"/>
    <x v="3"/>
    <x v="28"/>
    <x v="0"/>
    <x v="1"/>
    <x v="1"/>
    <x v="1"/>
    <x v="1"/>
  </r>
  <r>
    <x v="29"/>
    <x v="25"/>
    <x v="25"/>
    <x v="3"/>
    <x v="29"/>
    <x v="0"/>
    <x v="6"/>
    <x v="4"/>
    <x v="0"/>
    <x v="0"/>
  </r>
  <r>
    <x v="30"/>
    <x v="26"/>
    <x v="26"/>
    <x v="11"/>
    <x v="30"/>
    <x v="1"/>
    <x v="2"/>
    <x v="3"/>
    <x v="3"/>
    <x v="3"/>
  </r>
  <r>
    <x v="31"/>
    <x v="27"/>
    <x v="27"/>
    <x v="14"/>
    <x v="31"/>
    <x v="1"/>
    <x v="3"/>
    <x v="1"/>
    <x v="1"/>
    <x v="1"/>
  </r>
  <r>
    <x v="32"/>
    <x v="28"/>
    <x v="28"/>
    <x v="13"/>
    <x v="32"/>
    <x v="2"/>
    <x v="0"/>
    <x v="0"/>
    <x v="0"/>
    <x v="0"/>
  </r>
  <r>
    <x v="33"/>
    <x v="6"/>
    <x v="6"/>
    <x v="11"/>
    <x v="33"/>
    <x v="0"/>
    <x v="3"/>
    <x v="4"/>
    <x v="0"/>
    <x v="0"/>
  </r>
  <r>
    <x v="34"/>
    <x v="29"/>
    <x v="29"/>
    <x v="12"/>
    <x v="34"/>
    <x v="2"/>
    <x v="1"/>
    <x v="4"/>
    <x v="0"/>
    <x v="0"/>
  </r>
  <r>
    <x v="35"/>
    <x v="6"/>
    <x v="6"/>
    <x v="13"/>
    <x v="35"/>
    <x v="0"/>
    <x v="6"/>
    <x v="0"/>
    <x v="0"/>
    <x v="0"/>
  </r>
  <r>
    <x v="36"/>
    <x v="30"/>
    <x v="30"/>
    <x v="2"/>
    <x v="36"/>
    <x v="2"/>
    <x v="3"/>
    <x v="1"/>
    <x v="1"/>
    <x v="1"/>
  </r>
  <r>
    <x v="37"/>
    <x v="5"/>
    <x v="5"/>
    <x v="11"/>
    <x v="37"/>
    <x v="2"/>
    <x v="5"/>
    <x v="4"/>
    <x v="0"/>
    <x v="0"/>
  </r>
  <r>
    <x v="38"/>
    <x v="31"/>
    <x v="31"/>
    <x v="1"/>
    <x v="38"/>
    <x v="0"/>
    <x v="4"/>
    <x v="1"/>
    <x v="1"/>
    <x v="1"/>
  </r>
  <r>
    <x v="39"/>
    <x v="32"/>
    <x v="32"/>
    <x v="15"/>
    <x v="39"/>
    <x v="1"/>
    <x v="6"/>
    <x v="3"/>
    <x v="3"/>
    <x v="3"/>
  </r>
  <r>
    <x v="40"/>
    <x v="33"/>
    <x v="33"/>
    <x v="7"/>
    <x v="40"/>
    <x v="0"/>
    <x v="7"/>
    <x v="0"/>
    <x v="0"/>
    <x v="0"/>
  </r>
  <r>
    <x v="41"/>
    <x v="20"/>
    <x v="20"/>
    <x v="7"/>
    <x v="41"/>
    <x v="1"/>
    <x v="1"/>
    <x v="1"/>
    <x v="1"/>
    <x v="1"/>
  </r>
  <r>
    <x v="42"/>
    <x v="34"/>
    <x v="34"/>
    <x v="5"/>
    <x v="42"/>
    <x v="2"/>
    <x v="5"/>
    <x v="1"/>
    <x v="1"/>
    <x v="1"/>
  </r>
  <r>
    <x v="43"/>
    <x v="35"/>
    <x v="35"/>
    <x v="16"/>
    <x v="43"/>
    <x v="2"/>
    <x v="0"/>
    <x v="1"/>
    <x v="1"/>
    <x v="1"/>
  </r>
  <r>
    <x v="44"/>
    <x v="36"/>
    <x v="36"/>
    <x v="4"/>
    <x v="44"/>
    <x v="0"/>
    <x v="3"/>
    <x v="3"/>
    <x v="3"/>
    <x v="3"/>
  </r>
  <r>
    <x v="45"/>
    <x v="37"/>
    <x v="37"/>
    <x v="17"/>
    <x v="45"/>
    <x v="0"/>
    <x v="2"/>
    <x v="4"/>
    <x v="0"/>
    <x v="0"/>
  </r>
  <r>
    <x v="46"/>
    <x v="38"/>
    <x v="38"/>
    <x v="0"/>
    <x v="46"/>
    <x v="0"/>
    <x v="6"/>
    <x v="2"/>
    <x v="2"/>
    <x v="2"/>
  </r>
  <r>
    <x v="47"/>
    <x v="39"/>
    <x v="39"/>
    <x v="13"/>
    <x v="47"/>
    <x v="2"/>
    <x v="3"/>
    <x v="1"/>
    <x v="1"/>
    <x v="1"/>
  </r>
  <r>
    <x v="48"/>
    <x v="40"/>
    <x v="40"/>
    <x v="7"/>
    <x v="48"/>
    <x v="2"/>
    <x v="6"/>
    <x v="3"/>
    <x v="3"/>
    <x v="3"/>
  </r>
  <r>
    <x v="49"/>
    <x v="41"/>
    <x v="41"/>
    <x v="4"/>
    <x v="49"/>
    <x v="2"/>
    <x v="0"/>
    <x v="3"/>
    <x v="3"/>
    <x v="3"/>
  </r>
  <r>
    <x v="50"/>
    <x v="42"/>
    <x v="42"/>
    <x v="11"/>
    <x v="50"/>
    <x v="2"/>
    <x v="4"/>
    <x v="0"/>
    <x v="0"/>
    <x v="0"/>
  </r>
  <r>
    <x v="51"/>
    <x v="43"/>
    <x v="43"/>
    <x v="17"/>
    <x v="51"/>
    <x v="0"/>
    <x v="7"/>
    <x v="4"/>
    <x v="0"/>
    <x v="0"/>
  </r>
  <r>
    <x v="52"/>
    <x v="44"/>
    <x v="44"/>
    <x v="0"/>
    <x v="52"/>
    <x v="1"/>
    <x v="0"/>
    <x v="3"/>
    <x v="3"/>
    <x v="3"/>
  </r>
  <r>
    <x v="53"/>
    <x v="4"/>
    <x v="4"/>
    <x v="18"/>
    <x v="53"/>
    <x v="0"/>
    <x v="4"/>
    <x v="0"/>
    <x v="0"/>
    <x v="0"/>
  </r>
  <r>
    <x v="54"/>
    <x v="45"/>
    <x v="45"/>
    <x v="9"/>
    <x v="54"/>
    <x v="0"/>
    <x v="7"/>
    <x v="2"/>
    <x v="2"/>
    <x v="2"/>
  </r>
  <r>
    <x v="55"/>
    <x v="46"/>
    <x v="46"/>
    <x v="1"/>
    <x v="55"/>
    <x v="2"/>
    <x v="5"/>
    <x v="2"/>
    <x v="2"/>
    <x v="2"/>
  </r>
  <r>
    <x v="56"/>
    <x v="47"/>
    <x v="47"/>
    <x v="11"/>
    <x v="56"/>
    <x v="1"/>
    <x v="6"/>
    <x v="3"/>
    <x v="3"/>
    <x v="3"/>
  </r>
  <r>
    <x v="57"/>
    <x v="30"/>
    <x v="30"/>
    <x v="17"/>
    <x v="57"/>
    <x v="2"/>
    <x v="2"/>
    <x v="3"/>
    <x v="3"/>
    <x v="3"/>
  </r>
  <r>
    <x v="58"/>
    <x v="48"/>
    <x v="48"/>
    <x v="6"/>
    <x v="58"/>
    <x v="1"/>
    <x v="7"/>
    <x v="1"/>
    <x v="1"/>
    <x v="1"/>
  </r>
  <r>
    <x v="59"/>
    <x v="24"/>
    <x v="24"/>
    <x v="19"/>
    <x v="59"/>
    <x v="1"/>
    <x v="5"/>
    <x v="1"/>
    <x v="1"/>
    <x v="1"/>
  </r>
  <r>
    <x v="60"/>
    <x v="49"/>
    <x v="49"/>
    <x v="4"/>
    <x v="60"/>
    <x v="0"/>
    <x v="6"/>
    <x v="2"/>
    <x v="2"/>
    <x v="2"/>
  </r>
  <r>
    <x v="61"/>
    <x v="50"/>
    <x v="50"/>
    <x v="1"/>
    <x v="61"/>
    <x v="1"/>
    <x v="5"/>
    <x v="4"/>
    <x v="0"/>
    <x v="0"/>
  </r>
  <r>
    <x v="62"/>
    <x v="51"/>
    <x v="51"/>
    <x v="10"/>
    <x v="62"/>
    <x v="0"/>
    <x v="6"/>
    <x v="3"/>
    <x v="3"/>
    <x v="3"/>
  </r>
  <r>
    <x v="63"/>
    <x v="52"/>
    <x v="52"/>
    <x v="17"/>
    <x v="63"/>
    <x v="0"/>
    <x v="0"/>
    <x v="4"/>
    <x v="0"/>
    <x v="0"/>
  </r>
  <r>
    <x v="64"/>
    <x v="53"/>
    <x v="53"/>
    <x v="4"/>
    <x v="64"/>
    <x v="2"/>
    <x v="1"/>
    <x v="1"/>
    <x v="1"/>
    <x v="1"/>
  </r>
  <r>
    <x v="65"/>
    <x v="54"/>
    <x v="54"/>
    <x v="18"/>
    <x v="65"/>
    <x v="0"/>
    <x v="2"/>
    <x v="4"/>
    <x v="0"/>
    <x v="0"/>
  </r>
  <r>
    <x v="66"/>
    <x v="30"/>
    <x v="30"/>
    <x v="12"/>
    <x v="66"/>
    <x v="1"/>
    <x v="6"/>
    <x v="3"/>
    <x v="3"/>
    <x v="3"/>
  </r>
  <r>
    <x v="67"/>
    <x v="5"/>
    <x v="5"/>
    <x v="19"/>
    <x v="67"/>
    <x v="0"/>
    <x v="2"/>
    <x v="2"/>
    <x v="2"/>
    <x v="2"/>
  </r>
  <r>
    <x v="68"/>
    <x v="55"/>
    <x v="55"/>
    <x v="2"/>
    <x v="68"/>
    <x v="1"/>
    <x v="3"/>
    <x v="0"/>
    <x v="0"/>
    <x v="0"/>
  </r>
  <r>
    <x v="69"/>
    <x v="24"/>
    <x v="24"/>
    <x v="7"/>
    <x v="69"/>
    <x v="1"/>
    <x v="1"/>
    <x v="4"/>
    <x v="0"/>
    <x v="0"/>
  </r>
  <r>
    <x v="70"/>
    <x v="15"/>
    <x v="15"/>
    <x v="0"/>
    <x v="70"/>
    <x v="0"/>
    <x v="3"/>
    <x v="3"/>
    <x v="3"/>
    <x v="3"/>
  </r>
  <r>
    <x v="71"/>
    <x v="6"/>
    <x v="6"/>
    <x v="5"/>
    <x v="71"/>
    <x v="0"/>
    <x v="1"/>
    <x v="1"/>
    <x v="1"/>
    <x v="1"/>
  </r>
  <r>
    <x v="72"/>
    <x v="56"/>
    <x v="56"/>
    <x v="10"/>
    <x v="72"/>
    <x v="1"/>
    <x v="0"/>
    <x v="4"/>
    <x v="0"/>
    <x v="0"/>
  </r>
  <r>
    <x v="73"/>
    <x v="57"/>
    <x v="57"/>
    <x v="3"/>
    <x v="73"/>
    <x v="1"/>
    <x v="1"/>
    <x v="1"/>
    <x v="1"/>
    <x v="1"/>
  </r>
  <r>
    <x v="74"/>
    <x v="31"/>
    <x v="31"/>
    <x v="20"/>
    <x v="74"/>
    <x v="2"/>
    <x v="4"/>
    <x v="2"/>
    <x v="2"/>
    <x v="2"/>
  </r>
  <r>
    <x v="75"/>
    <x v="58"/>
    <x v="58"/>
    <x v="6"/>
    <x v="75"/>
    <x v="0"/>
    <x v="3"/>
    <x v="0"/>
    <x v="0"/>
    <x v="0"/>
  </r>
  <r>
    <x v="76"/>
    <x v="55"/>
    <x v="55"/>
    <x v="18"/>
    <x v="76"/>
    <x v="2"/>
    <x v="2"/>
    <x v="4"/>
    <x v="0"/>
    <x v="0"/>
  </r>
  <r>
    <x v="77"/>
    <x v="38"/>
    <x v="38"/>
    <x v="9"/>
    <x v="77"/>
    <x v="2"/>
    <x v="7"/>
    <x v="4"/>
    <x v="0"/>
    <x v="0"/>
  </r>
  <r>
    <x v="78"/>
    <x v="57"/>
    <x v="57"/>
    <x v="14"/>
    <x v="78"/>
    <x v="2"/>
    <x v="7"/>
    <x v="2"/>
    <x v="2"/>
    <x v="2"/>
  </r>
  <r>
    <x v="79"/>
    <x v="5"/>
    <x v="5"/>
    <x v="5"/>
    <x v="79"/>
    <x v="0"/>
    <x v="7"/>
    <x v="2"/>
    <x v="2"/>
    <x v="2"/>
  </r>
  <r>
    <x v="80"/>
    <x v="48"/>
    <x v="48"/>
    <x v="11"/>
    <x v="80"/>
    <x v="1"/>
    <x v="7"/>
    <x v="2"/>
    <x v="2"/>
    <x v="2"/>
  </r>
  <r>
    <x v="81"/>
    <x v="54"/>
    <x v="54"/>
    <x v="18"/>
    <x v="81"/>
    <x v="1"/>
    <x v="1"/>
    <x v="4"/>
    <x v="0"/>
    <x v="0"/>
  </r>
  <r>
    <x v="82"/>
    <x v="59"/>
    <x v="59"/>
    <x v="2"/>
    <x v="82"/>
    <x v="0"/>
    <x v="2"/>
    <x v="3"/>
    <x v="3"/>
    <x v="3"/>
  </r>
  <r>
    <x v="83"/>
    <x v="60"/>
    <x v="60"/>
    <x v="0"/>
    <x v="83"/>
    <x v="0"/>
    <x v="2"/>
    <x v="3"/>
    <x v="3"/>
    <x v="3"/>
  </r>
  <r>
    <x v="84"/>
    <x v="18"/>
    <x v="18"/>
    <x v="11"/>
    <x v="84"/>
    <x v="2"/>
    <x v="7"/>
    <x v="0"/>
    <x v="0"/>
    <x v="0"/>
  </r>
  <r>
    <x v="85"/>
    <x v="6"/>
    <x v="6"/>
    <x v="14"/>
    <x v="85"/>
    <x v="0"/>
    <x v="2"/>
    <x v="2"/>
    <x v="2"/>
    <x v="2"/>
  </r>
  <r>
    <x v="86"/>
    <x v="61"/>
    <x v="61"/>
    <x v="10"/>
    <x v="86"/>
    <x v="1"/>
    <x v="5"/>
    <x v="0"/>
    <x v="0"/>
    <x v="0"/>
  </r>
  <r>
    <x v="87"/>
    <x v="0"/>
    <x v="0"/>
    <x v="5"/>
    <x v="87"/>
    <x v="2"/>
    <x v="1"/>
    <x v="3"/>
    <x v="3"/>
    <x v="3"/>
  </r>
  <r>
    <x v="88"/>
    <x v="60"/>
    <x v="60"/>
    <x v="18"/>
    <x v="88"/>
    <x v="1"/>
    <x v="7"/>
    <x v="1"/>
    <x v="1"/>
    <x v="1"/>
  </r>
  <r>
    <x v="89"/>
    <x v="62"/>
    <x v="62"/>
    <x v="5"/>
    <x v="89"/>
    <x v="0"/>
    <x v="1"/>
    <x v="1"/>
    <x v="1"/>
    <x v="1"/>
  </r>
  <r>
    <x v="90"/>
    <x v="63"/>
    <x v="63"/>
    <x v="14"/>
    <x v="90"/>
    <x v="0"/>
    <x v="0"/>
    <x v="2"/>
    <x v="2"/>
    <x v="2"/>
  </r>
  <r>
    <x v="91"/>
    <x v="64"/>
    <x v="64"/>
    <x v="11"/>
    <x v="91"/>
    <x v="1"/>
    <x v="0"/>
    <x v="2"/>
    <x v="2"/>
    <x v="2"/>
  </r>
  <r>
    <x v="92"/>
    <x v="54"/>
    <x v="54"/>
    <x v="1"/>
    <x v="92"/>
    <x v="2"/>
    <x v="1"/>
    <x v="0"/>
    <x v="0"/>
    <x v="0"/>
  </r>
  <r>
    <x v="93"/>
    <x v="18"/>
    <x v="18"/>
    <x v="5"/>
    <x v="93"/>
    <x v="0"/>
    <x v="5"/>
    <x v="3"/>
    <x v="3"/>
    <x v="3"/>
  </r>
  <r>
    <x v="94"/>
    <x v="65"/>
    <x v="65"/>
    <x v="21"/>
    <x v="94"/>
    <x v="1"/>
    <x v="1"/>
    <x v="1"/>
    <x v="1"/>
    <x v="1"/>
  </r>
  <r>
    <x v="95"/>
    <x v="54"/>
    <x v="54"/>
    <x v="5"/>
    <x v="95"/>
    <x v="2"/>
    <x v="6"/>
    <x v="4"/>
    <x v="0"/>
    <x v="0"/>
  </r>
  <r>
    <x v="96"/>
    <x v="58"/>
    <x v="58"/>
    <x v="4"/>
    <x v="96"/>
    <x v="2"/>
    <x v="4"/>
    <x v="0"/>
    <x v="0"/>
    <x v="0"/>
  </r>
  <r>
    <x v="97"/>
    <x v="66"/>
    <x v="66"/>
    <x v="9"/>
    <x v="97"/>
    <x v="1"/>
    <x v="5"/>
    <x v="1"/>
    <x v="1"/>
    <x v="1"/>
  </r>
  <r>
    <x v="98"/>
    <x v="60"/>
    <x v="60"/>
    <x v="19"/>
    <x v="98"/>
    <x v="2"/>
    <x v="6"/>
    <x v="3"/>
    <x v="3"/>
    <x v="3"/>
  </r>
  <r>
    <x v="99"/>
    <x v="14"/>
    <x v="14"/>
    <x v="16"/>
    <x v="99"/>
    <x v="1"/>
    <x v="2"/>
    <x v="1"/>
    <x v="1"/>
    <x v="1"/>
  </r>
  <r>
    <x v="100"/>
    <x v="24"/>
    <x v="24"/>
    <x v="1"/>
    <x v="100"/>
    <x v="2"/>
    <x v="1"/>
    <x v="3"/>
    <x v="3"/>
    <x v="3"/>
  </r>
  <r>
    <x v="101"/>
    <x v="67"/>
    <x v="67"/>
    <x v="17"/>
    <x v="101"/>
    <x v="2"/>
    <x v="0"/>
    <x v="0"/>
    <x v="0"/>
    <x v="0"/>
  </r>
  <r>
    <x v="102"/>
    <x v="68"/>
    <x v="68"/>
    <x v="2"/>
    <x v="102"/>
    <x v="2"/>
    <x v="4"/>
    <x v="0"/>
    <x v="0"/>
    <x v="0"/>
  </r>
  <r>
    <x v="103"/>
    <x v="34"/>
    <x v="34"/>
    <x v="4"/>
    <x v="103"/>
    <x v="1"/>
    <x v="6"/>
    <x v="0"/>
    <x v="0"/>
    <x v="0"/>
  </r>
  <r>
    <x v="104"/>
    <x v="10"/>
    <x v="10"/>
    <x v="1"/>
    <x v="104"/>
    <x v="2"/>
    <x v="3"/>
    <x v="3"/>
    <x v="3"/>
    <x v="3"/>
  </r>
  <r>
    <x v="105"/>
    <x v="69"/>
    <x v="69"/>
    <x v="9"/>
    <x v="105"/>
    <x v="0"/>
    <x v="0"/>
    <x v="3"/>
    <x v="3"/>
    <x v="3"/>
  </r>
  <r>
    <x v="106"/>
    <x v="30"/>
    <x v="30"/>
    <x v="17"/>
    <x v="106"/>
    <x v="0"/>
    <x v="3"/>
    <x v="1"/>
    <x v="1"/>
    <x v="1"/>
  </r>
  <r>
    <x v="107"/>
    <x v="70"/>
    <x v="70"/>
    <x v="19"/>
    <x v="107"/>
    <x v="1"/>
    <x v="5"/>
    <x v="2"/>
    <x v="2"/>
    <x v="2"/>
  </r>
  <r>
    <x v="108"/>
    <x v="71"/>
    <x v="71"/>
    <x v="13"/>
    <x v="108"/>
    <x v="2"/>
    <x v="5"/>
    <x v="4"/>
    <x v="0"/>
    <x v="0"/>
  </r>
  <r>
    <x v="109"/>
    <x v="72"/>
    <x v="72"/>
    <x v="4"/>
    <x v="109"/>
    <x v="0"/>
    <x v="2"/>
    <x v="1"/>
    <x v="1"/>
    <x v="1"/>
  </r>
  <r>
    <x v="110"/>
    <x v="43"/>
    <x v="43"/>
    <x v="11"/>
    <x v="110"/>
    <x v="0"/>
    <x v="6"/>
    <x v="0"/>
    <x v="0"/>
    <x v="0"/>
  </r>
  <r>
    <x v="111"/>
    <x v="7"/>
    <x v="7"/>
    <x v="6"/>
    <x v="111"/>
    <x v="0"/>
    <x v="1"/>
    <x v="4"/>
    <x v="0"/>
    <x v="0"/>
  </r>
  <r>
    <x v="112"/>
    <x v="73"/>
    <x v="73"/>
    <x v="14"/>
    <x v="112"/>
    <x v="1"/>
    <x v="3"/>
    <x v="2"/>
    <x v="2"/>
    <x v="2"/>
  </r>
  <r>
    <x v="113"/>
    <x v="57"/>
    <x v="57"/>
    <x v="19"/>
    <x v="113"/>
    <x v="0"/>
    <x v="7"/>
    <x v="1"/>
    <x v="1"/>
    <x v="1"/>
  </r>
  <r>
    <x v="114"/>
    <x v="40"/>
    <x v="40"/>
    <x v="11"/>
    <x v="114"/>
    <x v="2"/>
    <x v="6"/>
    <x v="4"/>
    <x v="0"/>
    <x v="0"/>
  </r>
  <r>
    <x v="115"/>
    <x v="74"/>
    <x v="74"/>
    <x v="5"/>
    <x v="115"/>
    <x v="2"/>
    <x v="1"/>
    <x v="4"/>
    <x v="0"/>
    <x v="0"/>
  </r>
  <r>
    <x v="116"/>
    <x v="56"/>
    <x v="56"/>
    <x v="11"/>
    <x v="116"/>
    <x v="0"/>
    <x v="2"/>
    <x v="3"/>
    <x v="3"/>
    <x v="3"/>
  </r>
  <r>
    <x v="117"/>
    <x v="18"/>
    <x v="18"/>
    <x v="2"/>
    <x v="117"/>
    <x v="1"/>
    <x v="7"/>
    <x v="0"/>
    <x v="0"/>
    <x v="0"/>
  </r>
  <r>
    <x v="118"/>
    <x v="75"/>
    <x v="75"/>
    <x v="2"/>
    <x v="118"/>
    <x v="2"/>
    <x v="0"/>
    <x v="2"/>
    <x v="2"/>
    <x v="2"/>
  </r>
  <r>
    <x v="119"/>
    <x v="76"/>
    <x v="76"/>
    <x v="14"/>
    <x v="119"/>
    <x v="2"/>
    <x v="4"/>
    <x v="3"/>
    <x v="3"/>
    <x v="3"/>
  </r>
  <r>
    <x v="120"/>
    <x v="19"/>
    <x v="19"/>
    <x v="2"/>
    <x v="120"/>
    <x v="1"/>
    <x v="7"/>
    <x v="1"/>
    <x v="1"/>
    <x v="1"/>
  </r>
  <r>
    <x v="121"/>
    <x v="2"/>
    <x v="2"/>
    <x v="3"/>
    <x v="121"/>
    <x v="1"/>
    <x v="4"/>
    <x v="1"/>
    <x v="1"/>
    <x v="1"/>
  </r>
  <r>
    <x v="122"/>
    <x v="35"/>
    <x v="35"/>
    <x v="13"/>
    <x v="122"/>
    <x v="1"/>
    <x v="2"/>
    <x v="3"/>
    <x v="3"/>
    <x v="3"/>
  </r>
  <r>
    <x v="123"/>
    <x v="62"/>
    <x v="62"/>
    <x v="9"/>
    <x v="123"/>
    <x v="0"/>
    <x v="1"/>
    <x v="3"/>
    <x v="3"/>
    <x v="3"/>
  </r>
  <r>
    <x v="124"/>
    <x v="23"/>
    <x v="23"/>
    <x v="17"/>
    <x v="124"/>
    <x v="2"/>
    <x v="3"/>
    <x v="4"/>
    <x v="0"/>
    <x v="0"/>
  </r>
  <r>
    <x v="125"/>
    <x v="19"/>
    <x v="19"/>
    <x v="2"/>
    <x v="125"/>
    <x v="2"/>
    <x v="0"/>
    <x v="4"/>
    <x v="0"/>
    <x v="0"/>
  </r>
  <r>
    <x v="126"/>
    <x v="68"/>
    <x v="68"/>
    <x v="0"/>
    <x v="126"/>
    <x v="1"/>
    <x v="7"/>
    <x v="0"/>
    <x v="0"/>
    <x v="0"/>
  </r>
  <r>
    <x v="127"/>
    <x v="77"/>
    <x v="77"/>
    <x v="9"/>
    <x v="127"/>
    <x v="2"/>
    <x v="1"/>
    <x v="4"/>
    <x v="0"/>
    <x v="0"/>
  </r>
  <r>
    <x v="128"/>
    <x v="78"/>
    <x v="78"/>
    <x v="14"/>
    <x v="128"/>
    <x v="0"/>
    <x v="7"/>
    <x v="3"/>
    <x v="3"/>
    <x v="3"/>
  </r>
  <r>
    <x v="129"/>
    <x v="6"/>
    <x v="6"/>
    <x v="9"/>
    <x v="129"/>
    <x v="1"/>
    <x v="0"/>
    <x v="4"/>
    <x v="0"/>
    <x v="0"/>
  </r>
  <r>
    <x v="130"/>
    <x v="79"/>
    <x v="79"/>
    <x v="22"/>
    <x v="130"/>
    <x v="0"/>
    <x v="1"/>
    <x v="2"/>
    <x v="2"/>
    <x v="2"/>
  </r>
  <r>
    <x v="131"/>
    <x v="5"/>
    <x v="5"/>
    <x v="4"/>
    <x v="131"/>
    <x v="1"/>
    <x v="6"/>
    <x v="3"/>
    <x v="3"/>
    <x v="3"/>
  </r>
  <r>
    <x v="132"/>
    <x v="72"/>
    <x v="72"/>
    <x v="14"/>
    <x v="132"/>
    <x v="1"/>
    <x v="5"/>
    <x v="2"/>
    <x v="2"/>
    <x v="2"/>
  </r>
  <r>
    <x v="133"/>
    <x v="80"/>
    <x v="80"/>
    <x v="7"/>
    <x v="133"/>
    <x v="0"/>
    <x v="4"/>
    <x v="0"/>
    <x v="0"/>
    <x v="0"/>
  </r>
  <r>
    <x v="134"/>
    <x v="81"/>
    <x v="81"/>
    <x v="13"/>
    <x v="134"/>
    <x v="0"/>
    <x v="7"/>
    <x v="2"/>
    <x v="2"/>
    <x v="2"/>
  </r>
  <r>
    <x v="135"/>
    <x v="55"/>
    <x v="55"/>
    <x v="17"/>
    <x v="135"/>
    <x v="2"/>
    <x v="0"/>
    <x v="0"/>
    <x v="0"/>
    <x v="0"/>
  </r>
  <r>
    <x v="136"/>
    <x v="55"/>
    <x v="55"/>
    <x v="3"/>
    <x v="136"/>
    <x v="2"/>
    <x v="2"/>
    <x v="0"/>
    <x v="0"/>
    <x v="0"/>
  </r>
  <r>
    <x v="137"/>
    <x v="82"/>
    <x v="82"/>
    <x v="3"/>
    <x v="137"/>
    <x v="0"/>
    <x v="0"/>
    <x v="1"/>
    <x v="1"/>
    <x v="1"/>
  </r>
  <r>
    <x v="138"/>
    <x v="75"/>
    <x v="75"/>
    <x v="1"/>
    <x v="138"/>
    <x v="0"/>
    <x v="4"/>
    <x v="0"/>
    <x v="0"/>
    <x v="0"/>
  </r>
  <r>
    <x v="139"/>
    <x v="83"/>
    <x v="83"/>
    <x v="9"/>
    <x v="139"/>
    <x v="0"/>
    <x v="3"/>
    <x v="2"/>
    <x v="2"/>
    <x v="2"/>
  </r>
  <r>
    <x v="140"/>
    <x v="21"/>
    <x v="21"/>
    <x v="7"/>
    <x v="140"/>
    <x v="2"/>
    <x v="0"/>
    <x v="4"/>
    <x v="0"/>
    <x v="0"/>
  </r>
  <r>
    <x v="141"/>
    <x v="2"/>
    <x v="2"/>
    <x v="4"/>
    <x v="141"/>
    <x v="2"/>
    <x v="2"/>
    <x v="3"/>
    <x v="3"/>
    <x v="3"/>
  </r>
  <r>
    <x v="142"/>
    <x v="59"/>
    <x v="59"/>
    <x v="9"/>
    <x v="142"/>
    <x v="1"/>
    <x v="6"/>
    <x v="4"/>
    <x v="0"/>
    <x v="0"/>
  </r>
  <r>
    <x v="143"/>
    <x v="84"/>
    <x v="84"/>
    <x v="8"/>
    <x v="143"/>
    <x v="1"/>
    <x v="7"/>
    <x v="2"/>
    <x v="2"/>
    <x v="2"/>
  </r>
  <r>
    <x v="144"/>
    <x v="85"/>
    <x v="85"/>
    <x v="19"/>
    <x v="144"/>
    <x v="2"/>
    <x v="2"/>
    <x v="4"/>
    <x v="0"/>
    <x v="0"/>
  </r>
  <r>
    <x v="145"/>
    <x v="82"/>
    <x v="82"/>
    <x v="2"/>
    <x v="145"/>
    <x v="0"/>
    <x v="3"/>
    <x v="1"/>
    <x v="1"/>
    <x v="1"/>
  </r>
  <r>
    <x v="146"/>
    <x v="86"/>
    <x v="86"/>
    <x v="23"/>
    <x v="146"/>
    <x v="2"/>
    <x v="4"/>
    <x v="4"/>
    <x v="0"/>
    <x v="0"/>
  </r>
  <r>
    <x v="147"/>
    <x v="0"/>
    <x v="0"/>
    <x v="7"/>
    <x v="147"/>
    <x v="2"/>
    <x v="3"/>
    <x v="4"/>
    <x v="0"/>
    <x v="0"/>
  </r>
  <r>
    <x v="148"/>
    <x v="65"/>
    <x v="65"/>
    <x v="0"/>
    <x v="148"/>
    <x v="1"/>
    <x v="3"/>
    <x v="4"/>
    <x v="0"/>
    <x v="0"/>
  </r>
  <r>
    <x v="149"/>
    <x v="87"/>
    <x v="87"/>
    <x v="17"/>
    <x v="149"/>
    <x v="0"/>
    <x v="0"/>
    <x v="3"/>
    <x v="3"/>
    <x v="3"/>
  </r>
  <r>
    <x v="150"/>
    <x v="74"/>
    <x v="74"/>
    <x v="7"/>
    <x v="150"/>
    <x v="0"/>
    <x v="0"/>
    <x v="1"/>
    <x v="1"/>
    <x v="1"/>
  </r>
  <r>
    <x v="151"/>
    <x v="75"/>
    <x v="75"/>
    <x v="9"/>
    <x v="151"/>
    <x v="1"/>
    <x v="7"/>
    <x v="1"/>
    <x v="1"/>
    <x v="1"/>
  </r>
  <r>
    <x v="152"/>
    <x v="88"/>
    <x v="88"/>
    <x v="2"/>
    <x v="152"/>
    <x v="1"/>
    <x v="5"/>
    <x v="4"/>
    <x v="0"/>
    <x v="0"/>
  </r>
  <r>
    <x v="153"/>
    <x v="42"/>
    <x v="42"/>
    <x v="7"/>
    <x v="153"/>
    <x v="1"/>
    <x v="1"/>
    <x v="3"/>
    <x v="3"/>
    <x v="3"/>
  </r>
  <r>
    <x v="154"/>
    <x v="89"/>
    <x v="89"/>
    <x v="11"/>
    <x v="154"/>
    <x v="1"/>
    <x v="0"/>
    <x v="4"/>
    <x v="0"/>
    <x v="0"/>
  </r>
  <r>
    <x v="155"/>
    <x v="70"/>
    <x v="70"/>
    <x v="11"/>
    <x v="155"/>
    <x v="1"/>
    <x v="7"/>
    <x v="1"/>
    <x v="1"/>
    <x v="1"/>
  </r>
  <r>
    <x v="156"/>
    <x v="24"/>
    <x v="24"/>
    <x v="9"/>
    <x v="156"/>
    <x v="0"/>
    <x v="5"/>
    <x v="3"/>
    <x v="3"/>
    <x v="3"/>
  </r>
  <r>
    <x v="157"/>
    <x v="90"/>
    <x v="90"/>
    <x v="2"/>
    <x v="157"/>
    <x v="2"/>
    <x v="5"/>
    <x v="0"/>
    <x v="0"/>
    <x v="0"/>
  </r>
  <r>
    <x v="158"/>
    <x v="45"/>
    <x v="45"/>
    <x v="0"/>
    <x v="158"/>
    <x v="0"/>
    <x v="0"/>
    <x v="4"/>
    <x v="0"/>
    <x v="0"/>
  </r>
  <r>
    <x v="159"/>
    <x v="91"/>
    <x v="91"/>
    <x v="3"/>
    <x v="159"/>
    <x v="2"/>
    <x v="5"/>
    <x v="0"/>
    <x v="0"/>
    <x v="0"/>
  </r>
  <r>
    <x v="160"/>
    <x v="6"/>
    <x v="6"/>
    <x v="2"/>
    <x v="160"/>
    <x v="2"/>
    <x v="6"/>
    <x v="3"/>
    <x v="3"/>
    <x v="3"/>
  </r>
  <r>
    <x v="161"/>
    <x v="27"/>
    <x v="27"/>
    <x v="11"/>
    <x v="161"/>
    <x v="0"/>
    <x v="6"/>
    <x v="4"/>
    <x v="0"/>
    <x v="0"/>
  </r>
  <r>
    <x v="162"/>
    <x v="24"/>
    <x v="24"/>
    <x v="24"/>
    <x v="162"/>
    <x v="0"/>
    <x v="0"/>
    <x v="3"/>
    <x v="3"/>
    <x v="3"/>
  </r>
  <r>
    <x v="163"/>
    <x v="47"/>
    <x v="47"/>
    <x v="2"/>
    <x v="163"/>
    <x v="2"/>
    <x v="5"/>
    <x v="3"/>
    <x v="3"/>
    <x v="3"/>
  </r>
  <r>
    <x v="164"/>
    <x v="92"/>
    <x v="92"/>
    <x v="16"/>
    <x v="164"/>
    <x v="0"/>
    <x v="7"/>
    <x v="2"/>
    <x v="2"/>
    <x v="2"/>
  </r>
  <r>
    <x v="165"/>
    <x v="6"/>
    <x v="6"/>
    <x v="14"/>
    <x v="165"/>
    <x v="2"/>
    <x v="6"/>
    <x v="2"/>
    <x v="2"/>
    <x v="2"/>
  </r>
  <r>
    <x v="166"/>
    <x v="93"/>
    <x v="93"/>
    <x v="9"/>
    <x v="166"/>
    <x v="1"/>
    <x v="2"/>
    <x v="3"/>
    <x v="3"/>
    <x v="3"/>
  </r>
  <r>
    <x v="167"/>
    <x v="27"/>
    <x v="27"/>
    <x v="17"/>
    <x v="167"/>
    <x v="2"/>
    <x v="2"/>
    <x v="1"/>
    <x v="1"/>
    <x v="1"/>
  </r>
  <r>
    <x v="168"/>
    <x v="94"/>
    <x v="94"/>
    <x v="4"/>
    <x v="168"/>
    <x v="2"/>
    <x v="0"/>
    <x v="0"/>
    <x v="0"/>
    <x v="0"/>
  </r>
  <r>
    <x v="169"/>
    <x v="95"/>
    <x v="95"/>
    <x v="10"/>
    <x v="169"/>
    <x v="0"/>
    <x v="0"/>
    <x v="3"/>
    <x v="3"/>
    <x v="3"/>
  </r>
  <r>
    <x v="170"/>
    <x v="60"/>
    <x v="60"/>
    <x v="0"/>
    <x v="170"/>
    <x v="0"/>
    <x v="5"/>
    <x v="0"/>
    <x v="0"/>
    <x v="0"/>
  </r>
  <r>
    <x v="171"/>
    <x v="96"/>
    <x v="96"/>
    <x v="19"/>
    <x v="171"/>
    <x v="0"/>
    <x v="0"/>
    <x v="0"/>
    <x v="0"/>
    <x v="0"/>
  </r>
  <r>
    <x v="172"/>
    <x v="2"/>
    <x v="2"/>
    <x v="6"/>
    <x v="172"/>
    <x v="1"/>
    <x v="2"/>
    <x v="0"/>
    <x v="0"/>
    <x v="0"/>
  </r>
  <r>
    <x v="173"/>
    <x v="85"/>
    <x v="85"/>
    <x v="12"/>
    <x v="173"/>
    <x v="0"/>
    <x v="4"/>
    <x v="4"/>
    <x v="0"/>
    <x v="0"/>
  </r>
  <r>
    <x v="174"/>
    <x v="97"/>
    <x v="97"/>
    <x v="12"/>
    <x v="174"/>
    <x v="0"/>
    <x v="0"/>
    <x v="3"/>
    <x v="3"/>
    <x v="3"/>
  </r>
  <r>
    <x v="175"/>
    <x v="86"/>
    <x v="86"/>
    <x v="9"/>
    <x v="175"/>
    <x v="2"/>
    <x v="2"/>
    <x v="3"/>
    <x v="3"/>
    <x v="3"/>
  </r>
  <r>
    <x v="176"/>
    <x v="60"/>
    <x v="60"/>
    <x v="0"/>
    <x v="176"/>
    <x v="1"/>
    <x v="3"/>
    <x v="2"/>
    <x v="2"/>
    <x v="2"/>
  </r>
  <r>
    <x v="177"/>
    <x v="98"/>
    <x v="98"/>
    <x v="4"/>
    <x v="177"/>
    <x v="2"/>
    <x v="3"/>
    <x v="2"/>
    <x v="2"/>
    <x v="2"/>
  </r>
  <r>
    <x v="178"/>
    <x v="82"/>
    <x v="82"/>
    <x v="7"/>
    <x v="178"/>
    <x v="1"/>
    <x v="4"/>
    <x v="0"/>
    <x v="0"/>
    <x v="0"/>
  </r>
  <r>
    <x v="179"/>
    <x v="72"/>
    <x v="72"/>
    <x v="1"/>
    <x v="179"/>
    <x v="0"/>
    <x v="4"/>
    <x v="3"/>
    <x v="3"/>
    <x v="3"/>
  </r>
  <r>
    <x v="180"/>
    <x v="99"/>
    <x v="99"/>
    <x v="4"/>
    <x v="180"/>
    <x v="0"/>
    <x v="1"/>
    <x v="3"/>
    <x v="3"/>
    <x v="3"/>
  </r>
  <r>
    <x v="181"/>
    <x v="65"/>
    <x v="65"/>
    <x v="3"/>
    <x v="181"/>
    <x v="0"/>
    <x v="7"/>
    <x v="2"/>
    <x v="2"/>
    <x v="2"/>
  </r>
  <r>
    <x v="182"/>
    <x v="99"/>
    <x v="99"/>
    <x v="11"/>
    <x v="182"/>
    <x v="1"/>
    <x v="7"/>
    <x v="2"/>
    <x v="2"/>
    <x v="2"/>
  </r>
  <r>
    <x v="183"/>
    <x v="23"/>
    <x v="23"/>
    <x v="9"/>
    <x v="183"/>
    <x v="2"/>
    <x v="6"/>
    <x v="4"/>
    <x v="0"/>
    <x v="0"/>
  </r>
  <r>
    <x v="184"/>
    <x v="5"/>
    <x v="5"/>
    <x v="3"/>
    <x v="184"/>
    <x v="1"/>
    <x v="7"/>
    <x v="4"/>
    <x v="0"/>
    <x v="0"/>
  </r>
  <r>
    <x v="185"/>
    <x v="99"/>
    <x v="99"/>
    <x v="13"/>
    <x v="185"/>
    <x v="0"/>
    <x v="5"/>
    <x v="3"/>
    <x v="3"/>
    <x v="3"/>
  </r>
  <r>
    <x v="186"/>
    <x v="16"/>
    <x v="16"/>
    <x v="1"/>
    <x v="186"/>
    <x v="1"/>
    <x v="6"/>
    <x v="0"/>
    <x v="0"/>
    <x v="0"/>
  </r>
  <r>
    <x v="187"/>
    <x v="48"/>
    <x v="48"/>
    <x v="2"/>
    <x v="187"/>
    <x v="0"/>
    <x v="4"/>
    <x v="4"/>
    <x v="0"/>
    <x v="0"/>
  </r>
  <r>
    <x v="188"/>
    <x v="80"/>
    <x v="80"/>
    <x v="12"/>
    <x v="188"/>
    <x v="1"/>
    <x v="2"/>
    <x v="4"/>
    <x v="0"/>
    <x v="0"/>
  </r>
  <r>
    <x v="189"/>
    <x v="18"/>
    <x v="18"/>
    <x v="18"/>
    <x v="189"/>
    <x v="1"/>
    <x v="7"/>
    <x v="2"/>
    <x v="2"/>
    <x v="2"/>
  </r>
  <r>
    <x v="190"/>
    <x v="0"/>
    <x v="0"/>
    <x v="2"/>
    <x v="190"/>
    <x v="1"/>
    <x v="0"/>
    <x v="3"/>
    <x v="3"/>
    <x v="3"/>
  </r>
  <r>
    <x v="191"/>
    <x v="14"/>
    <x v="14"/>
    <x v="20"/>
    <x v="191"/>
    <x v="2"/>
    <x v="6"/>
    <x v="4"/>
    <x v="0"/>
    <x v="0"/>
  </r>
  <r>
    <x v="192"/>
    <x v="18"/>
    <x v="18"/>
    <x v="25"/>
    <x v="192"/>
    <x v="2"/>
    <x v="6"/>
    <x v="3"/>
    <x v="3"/>
    <x v="3"/>
  </r>
  <r>
    <x v="193"/>
    <x v="29"/>
    <x v="29"/>
    <x v="0"/>
    <x v="193"/>
    <x v="2"/>
    <x v="4"/>
    <x v="2"/>
    <x v="2"/>
    <x v="2"/>
  </r>
  <r>
    <x v="194"/>
    <x v="65"/>
    <x v="65"/>
    <x v="9"/>
    <x v="194"/>
    <x v="2"/>
    <x v="5"/>
    <x v="2"/>
    <x v="2"/>
    <x v="2"/>
  </r>
  <r>
    <x v="195"/>
    <x v="8"/>
    <x v="8"/>
    <x v="9"/>
    <x v="195"/>
    <x v="1"/>
    <x v="1"/>
    <x v="1"/>
    <x v="1"/>
    <x v="1"/>
  </r>
  <r>
    <x v="196"/>
    <x v="40"/>
    <x v="40"/>
    <x v="17"/>
    <x v="196"/>
    <x v="1"/>
    <x v="0"/>
    <x v="1"/>
    <x v="1"/>
    <x v="1"/>
  </r>
  <r>
    <x v="197"/>
    <x v="57"/>
    <x v="57"/>
    <x v="3"/>
    <x v="197"/>
    <x v="0"/>
    <x v="7"/>
    <x v="0"/>
    <x v="0"/>
    <x v="0"/>
  </r>
  <r>
    <x v="198"/>
    <x v="12"/>
    <x v="12"/>
    <x v="9"/>
    <x v="198"/>
    <x v="0"/>
    <x v="0"/>
    <x v="2"/>
    <x v="2"/>
    <x v="2"/>
  </r>
  <r>
    <x v="199"/>
    <x v="100"/>
    <x v="100"/>
    <x v="12"/>
    <x v="199"/>
    <x v="1"/>
    <x v="1"/>
    <x v="2"/>
    <x v="2"/>
    <x v="2"/>
  </r>
  <r>
    <x v="200"/>
    <x v="21"/>
    <x v="21"/>
    <x v="9"/>
    <x v="200"/>
    <x v="0"/>
    <x v="1"/>
    <x v="3"/>
    <x v="3"/>
    <x v="3"/>
  </r>
  <r>
    <x v="201"/>
    <x v="10"/>
    <x v="10"/>
    <x v="13"/>
    <x v="201"/>
    <x v="2"/>
    <x v="0"/>
    <x v="3"/>
    <x v="3"/>
    <x v="3"/>
  </r>
  <r>
    <x v="202"/>
    <x v="101"/>
    <x v="101"/>
    <x v="5"/>
    <x v="202"/>
    <x v="2"/>
    <x v="6"/>
    <x v="4"/>
    <x v="0"/>
    <x v="0"/>
  </r>
  <r>
    <x v="203"/>
    <x v="24"/>
    <x v="24"/>
    <x v="3"/>
    <x v="203"/>
    <x v="0"/>
    <x v="7"/>
    <x v="2"/>
    <x v="2"/>
    <x v="2"/>
  </r>
  <r>
    <x v="204"/>
    <x v="102"/>
    <x v="102"/>
    <x v="8"/>
    <x v="204"/>
    <x v="1"/>
    <x v="1"/>
    <x v="2"/>
    <x v="2"/>
    <x v="2"/>
  </r>
  <r>
    <x v="205"/>
    <x v="103"/>
    <x v="103"/>
    <x v="2"/>
    <x v="205"/>
    <x v="1"/>
    <x v="5"/>
    <x v="3"/>
    <x v="3"/>
    <x v="3"/>
  </r>
  <r>
    <x v="206"/>
    <x v="83"/>
    <x v="83"/>
    <x v="11"/>
    <x v="206"/>
    <x v="1"/>
    <x v="6"/>
    <x v="3"/>
    <x v="3"/>
    <x v="3"/>
  </r>
  <r>
    <x v="207"/>
    <x v="74"/>
    <x v="74"/>
    <x v="20"/>
    <x v="207"/>
    <x v="1"/>
    <x v="6"/>
    <x v="4"/>
    <x v="0"/>
    <x v="0"/>
  </r>
  <r>
    <x v="208"/>
    <x v="104"/>
    <x v="104"/>
    <x v="13"/>
    <x v="208"/>
    <x v="1"/>
    <x v="6"/>
    <x v="1"/>
    <x v="1"/>
    <x v="1"/>
  </r>
  <r>
    <x v="209"/>
    <x v="57"/>
    <x v="57"/>
    <x v="2"/>
    <x v="209"/>
    <x v="0"/>
    <x v="5"/>
    <x v="4"/>
    <x v="0"/>
    <x v="0"/>
  </r>
  <r>
    <x v="210"/>
    <x v="81"/>
    <x v="81"/>
    <x v="12"/>
    <x v="210"/>
    <x v="2"/>
    <x v="6"/>
    <x v="4"/>
    <x v="0"/>
    <x v="0"/>
  </r>
  <r>
    <x v="211"/>
    <x v="96"/>
    <x v="96"/>
    <x v="1"/>
    <x v="211"/>
    <x v="1"/>
    <x v="5"/>
    <x v="1"/>
    <x v="1"/>
    <x v="1"/>
  </r>
  <r>
    <x v="212"/>
    <x v="105"/>
    <x v="105"/>
    <x v="15"/>
    <x v="212"/>
    <x v="0"/>
    <x v="1"/>
    <x v="3"/>
    <x v="3"/>
    <x v="3"/>
  </r>
  <r>
    <x v="213"/>
    <x v="57"/>
    <x v="57"/>
    <x v="17"/>
    <x v="213"/>
    <x v="0"/>
    <x v="2"/>
    <x v="3"/>
    <x v="3"/>
    <x v="3"/>
  </r>
  <r>
    <x v="214"/>
    <x v="2"/>
    <x v="2"/>
    <x v="17"/>
    <x v="214"/>
    <x v="0"/>
    <x v="6"/>
    <x v="0"/>
    <x v="0"/>
    <x v="0"/>
  </r>
  <r>
    <x v="215"/>
    <x v="42"/>
    <x v="42"/>
    <x v="18"/>
    <x v="215"/>
    <x v="1"/>
    <x v="3"/>
    <x v="0"/>
    <x v="0"/>
    <x v="0"/>
  </r>
  <r>
    <x v="216"/>
    <x v="93"/>
    <x v="93"/>
    <x v="8"/>
    <x v="216"/>
    <x v="2"/>
    <x v="3"/>
    <x v="4"/>
    <x v="0"/>
    <x v="0"/>
  </r>
  <r>
    <x v="217"/>
    <x v="74"/>
    <x v="74"/>
    <x v="7"/>
    <x v="217"/>
    <x v="2"/>
    <x v="6"/>
    <x v="4"/>
    <x v="0"/>
    <x v="0"/>
  </r>
  <r>
    <x v="218"/>
    <x v="0"/>
    <x v="0"/>
    <x v="0"/>
    <x v="218"/>
    <x v="0"/>
    <x v="0"/>
    <x v="2"/>
    <x v="2"/>
    <x v="2"/>
  </r>
  <r>
    <x v="219"/>
    <x v="92"/>
    <x v="92"/>
    <x v="19"/>
    <x v="219"/>
    <x v="0"/>
    <x v="2"/>
    <x v="4"/>
    <x v="0"/>
    <x v="0"/>
  </r>
  <r>
    <x v="220"/>
    <x v="106"/>
    <x v="106"/>
    <x v="2"/>
    <x v="220"/>
    <x v="2"/>
    <x v="3"/>
    <x v="4"/>
    <x v="0"/>
    <x v="0"/>
  </r>
  <r>
    <x v="221"/>
    <x v="4"/>
    <x v="4"/>
    <x v="17"/>
    <x v="221"/>
    <x v="0"/>
    <x v="1"/>
    <x v="4"/>
    <x v="0"/>
    <x v="0"/>
  </r>
  <r>
    <x v="222"/>
    <x v="64"/>
    <x v="64"/>
    <x v="9"/>
    <x v="222"/>
    <x v="0"/>
    <x v="6"/>
    <x v="0"/>
    <x v="0"/>
    <x v="0"/>
  </r>
  <r>
    <x v="223"/>
    <x v="107"/>
    <x v="107"/>
    <x v="13"/>
    <x v="223"/>
    <x v="2"/>
    <x v="0"/>
    <x v="2"/>
    <x v="2"/>
    <x v="2"/>
  </r>
  <r>
    <x v="224"/>
    <x v="85"/>
    <x v="85"/>
    <x v="7"/>
    <x v="224"/>
    <x v="1"/>
    <x v="2"/>
    <x v="0"/>
    <x v="0"/>
    <x v="0"/>
  </r>
  <r>
    <x v="225"/>
    <x v="81"/>
    <x v="81"/>
    <x v="19"/>
    <x v="225"/>
    <x v="1"/>
    <x v="1"/>
    <x v="2"/>
    <x v="2"/>
    <x v="2"/>
  </r>
  <r>
    <x v="226"/>
    <x v="54"/>
    <x v="54"/>
    <x v="17"/>
    <x v="226"/>
    <x v="1"/>
    <x v="7"/>
    <x v="1"/>
    <x v="1"/>
    <x v="1"/>
  </r>
  <r>
    <x v="227"/>
    <x v="63"/>
    <x v="63"/>
    <x v="7"/>
    <x v="227"/>
    <x v="0"/>
    <x v="6"/>
    <x v="2"/>
    <x v="2"/>
    <x v="2"/>
  </r>
  <r>
    <x v="228"/>
    <x v="1"/>
    <x v="1"/>
    <x v="18"/>
    <x v="228"/>
    <x v="1"/>
    <x v="1"/>
    <x v="3"/>
    <x v="3"/>
    <x v="3"/>
  </r>
  <r>
    <x v="229"/>
    <x v="108"/>
    <x v="108"/>
    <x v="10"/>
    <x v="229"/>
    <x v="1"/>
    <x v="6"/>
    <x v="3"/>
    <x v="3"/>
    <x v="3"/>
  </r>
  <r>
    <x v="230"/>
    <x v="17"/>
    <x v="17"/>
    <x v="22"/>
    <x v="230"/>
    <x v="2"/>
    <x v="7"/>
    <x v="2"/>
    <x v="2"/>
    <x v="2"/>
  </r>
  <r>
    <x v="231"/>
    <x v="26"/>
    <x v="26"/>
    <x v="11"/>
    <x v="231"/>
    <x v="0"/>
    <x v="5"/>
    <x v="4"/>
    <x v="0"/>
    <x v="0"/>
  </r>
  <r>
    <x v="232"/>
    <x v="109"/>
    <x v="109"/>
    <x v="1"/>
    <x v="232"/>
    <x v="2"/>
    <x v="0"/>
    <x v="0"/>
    <x v="0"/>
    <x v="0"/>
  </r>
  <r>
    <x v="233"/>
    <x v="12"/>
    <x v="12"/>
    <x v="7"/>
    <x v="233"/>
    <x v="0"/>
    <x v="2"/>
    <x v="3"/>
    <x v="3"/>
    <x v="3"/>
  </r>
  <r>
    <x v="234"/>
    <x v="56"/>
    <x v="56"/>
    <x v="11"/>
    <x v="234"/>
    <x v="1"/>
    <x v="0"/>
    <x v="0"/>
    <x v="0"/>
    <x v="0"/>
  </r>
  <r>
    <x v="235"/>
    <x v="0"/>
    <x v="0"/>
    <x v="5"/>
    <x v="235"/>
    <x v="1"/>
    <x v="4"/>
    <x v="3"/>
    <x v="3"/>
    <x v="3"/>
  </r>
  <r>
    <x v="236"/>
    <x v="110"/>
    <x v="110"/>
    <x v="16"/>
    <x v="236"/>
    <x v="1"/>
    <x v="6"/>
    <x v="0"/>
    <x v="0"/>
    <x v="0"/>
  </r>
  <r>
    <x v="237"/>
    <x v="111"/>
    <x v="111"/>
    <x v="19"/>
    <x v="237"/>
    <x v="1"/>
    <x v="2"/>
    <x v="1"/>
    <x v="1"/>
    <x v="1"/>
  </r>
  <r>
    <x v="238"/>
    <x v="112"/>
    <x v="112"/>
    <x v="5"/>
    <x v="238"/>
    <x v="1"/>
    <x v="6"/>
    <x v="3"/>
    <x v="3"/>
    <x v="3"/>
  </r>
  <r>
    <x v="239"/>
    <x v="55"/>
    <x v="55"/>
    <x v="18"/>
    <x v="239"/>
    <x v="2"/>
    <x v="6"/>
    <x v="0"/>
    <x v="0"/>
    <x v="0"/>
  </r>
  <r>
    <x v="240"/>
    <x v="43"/>
    <x v="43"/>
    <x v="21"/>
    <x v="240"/>
    <x v="0"/>
    <x v="5"/>
    <x v="2"/>
    <x v="2"/>
    <x v="2"/>
  </r>
  <r>
    <x v="241"/>
    <x v="113"/>
    <x v="113"/>
    <x v="1"/>
    <x v="241"/>
    <x v="1"/>
    <x v="6"/>
    <x v="1"/>
    <x v="1"/>
    <x v="1"/>
  </r>
  <r>
    <x v="242"/>
    <x v="56"/>
    <x v="56"/>
    <x v="9"/>
    <x v="242"/>
    <x v="2"/>
    <x v="1"/>
    <x v="0"/>
    <x v="0"/>
    <x v="0"/>
  </r>
  <r>
    <x v="243"/>
    <x v="63"/>
    <x v="63"/>
    <x v="5"/>
    <x v="243"/>
    <x v="0"/>
    <x v="2"/>
    <x v="2"/>
    <x v="2"/>
    <x v="2"/>
  </r>
  <r>
    <x v="244"/>
    <x v="114"/>
    <x v="114"/>
    <x v="2"/>
    <x v="244"/>
    <x v="2"/>
    <x v="0"/>
    <x v="4"/>
    <x v="0"/>
    <x v="0"/>
  </r>
  <r>
    <x v="245"/>
    <x v="19"/>
    <x v="19"/>
    <x v="2"/>
    <x v="245"/>
    <x v="1"/>
    <x v="5"/>
    <x v="1"/>
    <x v="1"/>
    <x v="1"/>
  </r>
  <r>
    <x v="246"/>
    <x v="12"/>
    <x v="12"/>
    <x v="5"/>
    <x v="246"/>
    <x v="0"/>
    <x v="1"/>
    <x v="2"/>
    <x v="2"/>
    <x v="2"/>
  </r>
  <r>
    <x v="247"/>
    <x v="115"/>
    <x v="115"/>
    <x v="2"/>
    <x v="247"/>
    <x v="1"/>
    <x v="2"/>
    <x v="4"/>
    <x v="0"/>
    <x v="0"/>
  </r>
  <r>
    <x v="248"/>
    <x v="116"/>
    <x v="116"/>
    <x v="19"/>
    <x v="248"/>
    <x v="0"/>
    <x v="4"/>
    <x v="3"/>
    <x v="3"/>
    <x v="3"/>
  </r>
  <r>
    <x v="249"/>
    <x v="44"/>
    <x v="44"/>
    <x v="11"/>
    <x v="249"/>
    <x v="2"/>
    <x v="4"/>
    <x v="4"/>
    <x v="0"/>
    <x v="0"/>
  </r>
  <r>
    <x v="250"/>
    <x v="53"/>
    <x v="53"/>
    <x v="2"/>
    <x v="250"/>
    <x v="2"/>
    <x v="0"/>
    <x v="4"/>
    <x v="0"/>
    <x v="0"/>
  </r>
  <r>
    <x v="251"/>
    <x v="15"/>
    <x v="15"/>
    <x v="1"/>
    <x v="251"/>
    <x v="1"/>
    <x v="6"/>
    <x v="2"/>
    <x v="2"/>
    <x v="2"/>
  </r>
  <r>
    <x v="252"/>
    <x v="26"/>
    <x v="26"/>
    <x v="1"/>
    <x v="252"/>
    <x v="1"/>
    <x v="2"/>
    <x v="4"/>
    <x v="0"/>
    <x v="0"/>
  </r>
  <r>
    <x v="253"/>
    <x v="117"/>
    <x v="117"/>
    <x v="14"/>
    <x v="253"/>
    <x v="2"/>
    <x v="1"/>
    <x v="2"/>
    <x v="2"/>
    <x v="2"/>
  </r>
  <r>
    <x v="254"/>
    <x v="118"/>
    <x v="118"/>
    <x v="4"/>
    <x v="254"/>
    <x v="0"/>
    <x v="7"/>
    <x v="3"/>
    <x v="3"/>
    <x v="3"/>
  </r>
  <r>
    <x v="255"/>
    <x v="78"/>
    <x v="78"/>
    <x v="11"/>
    <x v="255"/>
    <x v="0"/>
    <x v="6"/>
    <x v="4"/>
    <x v="0"/>
    <x v="0"/>
  </r>
  <r>
    <x v="256"/>
    <x v="18"/>
    <x v="18"/>
    <x v="9"/>
    <x v="256"/>
    <x v="1"/>
    <x v="6"/>
    <x v="2"/>
    <x v="2"/>
    <x v="2"/>
  </r>
  <r>
    <x v="257"/>
    <x v="112"/>
    <x v="112"/>
    <x v="4"/>
    <x v="257"/>
    <x v="2"/>
    <x v="0"/>
    <x v="3"/>
    <x v="3"/>
    <x v="3"/>
  </r>
  <r>
    <x v="258"/>
    <x v="72"/>
    <x v="72"/>
    <x v="3"/>
    <x v="258"/>
    <x v="0"/>
    <x v="3"/>
    <x v="0"/>
    <x v="0"/>
    <x v="0"/>
  </r>
  <r>
    <x v="259"/>
    <x v="110"/>
    <x v="110"/>
    <x v="20"/>
    <x v="259"/>
    <x v="0"/>
    <x v="3"/>
    <x v="4"/>
    <x v="0"/>
    <x v="0"/>
  </r>
  <r>
    <x v="260"/>
    <x v="20"/>
    <x v="20"/>
    <x v="0"/>
    <x v="260"/>
    <x v="1"/>
    <x v="2"/>
    <x v="1"/>
    <x v="1"/>
    <x v="1"/>
  </r>
  <r>
    <x v="261"/>
    <x v="12"/>
    <x v="12"/>
    <x v="1"/>
    <x v="261"/>
    <x v="2"/>
    <x v="5"/>
    <x v="4"/>
    <x v="0"/>
    <x v="0"/>
  </r>
  <r>
    <x v="262"/>
    <x v="119"/>
    <x v="119"/>
    <x v="2"/>
    <x v="262"/>
    <x v="2"/>
    <x v="6"/>
    <x v="2"/>
    <x v="2"/>
    <x v="2"/>
  </r>
  <r>
    <x v="263"/>
    <x v="62"/>
    <x v="62"/>
    <x v="19"/>
    <x v="263"/>
    <x v="2"/>
    <x v="1"/>
    <x v="1"/>
    <x v="1"/>
    <x v="1"/>
  </r>
  <r>
    <x v="264"/>
    <x v="5"/>
    <x v="5"/>
    <x v="0"/>
    <x v="264"/>
    <x v="1"/>
    <x v="6"/>
    <x v="3"/>
    <x v="3"/>
    <x v="3"/>
  </r>
  <r>
    <x v="265"/>
    <x v="26"/>
    <x v="26"/>
    <x v="18"/>
    <x v="265"/>
    <x v="0"/>
    <x v="4"/>
    <x v="2"/>
    <x v="2"/>
    <x v="2"/>
  </r>
  <r>
    <x v="266"/>
    <x v="62"/>
    <x v="62"/>
    <x v="6"/>
    <x v="266"/>
    <x v="1"/>
    <x v="4"/>
    <x v="4"/>
    <x v="0"/>
    <x v="0"/>
  </r>
  <r>
    <x v="267"/>
    <x v="5"/>
    <x v="5"/>
    <x v="6"/>
    <x v="267"/>
    <x v="2"/>
    <x v="4"/>
    <x v="0"/>
    <x v="0"/>
    <x v="0"/>
  </r>
  <r>
    <x v="268"/>
    <x v="60"/>
    <x v="60"/>
    <x v="2"/>
    <x v="268"/>
    <x v="1"/>
    <x v="4"/>
    <x v="2"/>
    <x v="2"/>
    <x v="2"/>
  </r>
  <r>
    <x v="269"/>
    <x v="22"/>
    <x v="22"/>
    <x v="0"/>
    <x v="269"/>
    <x v="2"/>
    <x v="1"/>
    <x v="0"/>
    <x v="0"/>
    <x v="0"/>
  </r>
  <r>
    <x v="270"/>
    <x v="103"/>
    <x v="103"/>
    <x v="3"/>
    <x v="270"/>
    <x v="2"/>
    <x v="1"/>
    <x v="2"/>
    <x v="2"/>
    <x v="2"/>
  </r>
  <r>
    <x v="271"/>
    <x v="14"/>
    <x v="14"/>
    <x v="18"/>
    <x v="271"/>
    <x v="2"/>
    <x v="1"/>
    <x v="2"/>
    <x v="2"/>
    <x v="2"/>
  </r>
  <r>
    <x v="272"/>
    <x v="30"/>
    <x v="30"/>
    <x v="2"/>
    <x v="272"/>
    <x v="1"/>
    <x v="7"/>
    <x v="2"/>
    <x v="2"/>
    <x v="2"/>
  </r>
  <r>
    <x v="273"/>
    <x v="56"/>
    <x v="56"/>
    <x v="18"/>
    <x v="273"/>
    <x v="0"/>
    <x v="2"/>
    <x v="3"/>
    <x v="3"/>
    <x v="3"/>
  </r>
  <r>
    <x v="274"/>
    <x v="120"/>
    <x v="120"/>
    <x v="4"/>
    <x v="274"/>
    <x v="1"/>
    <x v="5"/>
    <x v="2"/>
    <x v="2"/>
    <x v="2"/>
  </r>
  <r>
    <x v="275"/>
    <x v="88"/>
    <x v="88"/>
    <x v="12"/>
    <x v="275"/>
    <x v="0"/>
    <x v="6"/>
    <x v="1"/>
    <x v="1"/>
    <x v="1"/>
  </r>
  <r>
    <x v="276"/>
    <x v="15"/>
    <x v="15"/>
    <x v="5"/>
    <x v="276"/>
    <x v="2"/>
    <x v="1"/>
    <x v="1"/>
    <x v="1"/>
    <x v="1"/>
  </r>
  <r>
    <x v="277"/>
    <x v="75"/>
    <x v="75"/>
    <x v="2"/>
    <x v="277"/>
    <x v="1"/>
    <x v="5"/>
    <x v="0"/>
    <x v="0"/>
    <x v="0"/>
  </r>
  <r>
    <x v="278"/>
    <x v="69"/>
    <x v="69"/>
    <x v="1"/>
    <x v="278"/>
    <x v="2"/>
    <x v="3"/>
    <x v="2"/>
    <x v="2"/>
    <x v="2"/>
  </r>
  <r>
    <x v="279"/>
    <x v="121"/>
    <x v="121"/>
    <x v="8"/>
    <x v="279"/>
    <x v="1"/>
    <x v="7"/>
    <x v="2"/>
    <x v="2"/>
    <x v="2"/>
  </r>
  <r>
    <x v="280"/>
    <x v="62"/>
    <x v="62"/>
    <x v="9"/>
    <x v="280"/>
    <x v="0"/>
    <x v="5"/>
    <x v="1"/>
    <x v="1"/>
    <x v="1"/>
  </r>
  <r>
    <x v="281"/>
    <x v="6"/>
    <x v="6"/>
    <x v="0"/>
    <x v="281"/>
    <x v="2"/>
    <x v="5"/>
    <x v="2"/>
    <x v="2"/>
    <x v="2"/>
  </r>
  <r>
    <x v="282"/>
    <x v="44"/>
    <x v="44"/>
    <x v="11"/>
    <x v="282"/>
    <x v="1"/>
    <x v="2"/>
    <x v="4"/>
    <x v="0"/>
    <x v="0"/>
  </r>
  <r>
    <x v="283"/>
    <x v="122"/>
    <x v="122"/>
    <x v="0"/>
    <x v="283"/>
    <x v="2"/>
    <x v="2"/>
    <x v="4"/>
    <x v="0"/>
    <x v="0"/>
  </r>
  <r>
    <x v="284"/>
    <x v="50"/>
    <x v="50"/>
    <x v="12"/>
    <x v="284"/>
    <x v="1"/>
    <x v="0"/>
    <x v="1"/>
    <x v="1"/>
    <x v="1"/>
  </r>
  <r>
    <x v="285"/>
    <x v="60"/>
    <x v="60"/>
    <x v="7"/>
    <x v="285"/>
    <x v="1"/>
    <x v="0"/>
    <x v="2"/>
    <x v="2"/>
    <x v="2"/>
  </r>
  <r>
    <x v="286"/>
    <x v="123"/>
    <x v="123"/>
    <x v="3"/>
    <x v="286"/>
    <x v="1"/>
    <x v="1"/>
    <x v="2"/>
    <x v="2"/>
    <x v="2"/>
  </r>
  <r>
    <x v="287"/>
    <x v="124"/>
    <x v="124"/>
    <x v="9"/>
    <x v="287"/>
    <x v="1"/>
    <x v="3"/>
    <x v="4"/>
    <x v="0"/>
    <x v="0"/>
  </r>
  <r>
    <x v="288"/>
    <x v="22"/>
    <x v="22"/>
    <x v="11"/>
    <x v="288"/>
    <x v="0"/>
    <x v="4"/>
    <x v="4"/>
    <x v="0"/>
    <x v="0"/>
  </r>
  <r>
    <x v="289"/>
    <x v="60"/>
    <x v="60"/>
    <x v="17"/>
    <x v="289"/>
    <x v="2"/>
    <x v="5"/>
    <x v="4"/>
    <x v="0"/>
    <x v="0"/>
  </r>
  <r>
    <x v="290"/>
    <x v="19"/>
    <x v="19"/>
    <x v="11"/>
    <x v="290"/>
    <x v="1"/>
    <x v="6"/>
    <x v="2"/>
    <x v="2"/>
    <x v="2"/>
  </r>
  <r>
    <x v="291"/>
    <x v="6"/>
    <x v="6"/>
    <x v="1"/>
    <x v="291"/>
    <x v="2"/>
    <x v="4"/>
    <x v="2"/>
    <x v="2"/>
    <x v="2"/>
  </r>
  <r>
    <x v="292"/>
    <x v="56"/>
    <x v="56"/>
    <x v="16"/>
    <x v="292"/>
    <x v="0"/>
    <x v="6"/>
    <x v="1"/>
    <x v="1"/>
    <x v="1"/>
  </r>
  <r>
    <x v="293"/>
    <x v="7"/>
    <x v="7"/>
    <x v="12"/>
    <x v="293"/>
    <x v="1"/>
    <x v="3"/>
    <x v="4"/>
    <x v="0"/>
    <x v="0"/>
  </r>
  <r>
    <x v="294"/>
    <x v="59"/>
    <x v="59"/>
    <x v="11"/>
    <x v="294"/>
    <x v="1"/>
    <x v="6"/>
    <x v="2"/>
    <x v="2"/>
    <x v="2"/>
  </r>
  <r>
    <x v="295"/>
    <x v="43"/>
    <x v="43"/>
    <x v="3"/>
    <x v="295"/>
    <x v="0"/>
    <x v="3"/>
    <x v="0"/>
    <x v="0"/>
    <x v="0"/>
  </r>
  <r>
    <x v="296"/>
    <x v="125"/>
    <x v="125"/>
    <x v="5"/>
    <x v="296"/>
    <x v="2"/>
    <x v="3"/>
    <x v="1"/>
    <x v="1"/>
    <x v="1"/>
  </r>
  <r>
    <x v="297"/>
    <x v="59"/>
    <x v="59"/>
    <x v="3"/>
    <x v="297"/>
    <x v="0"/>
    <x v="6"/>
    <x v="3"/>
    <x v="3"/>
    <x v="3"/>
  </r>
  <r>
    <x v="298"/>
    <x v="126"/>
    <x v="126"/>
    <x v="8"/>
    <x v="298"/>
    <x v="2"/>
    <x v="2"/>
    <x v="2"/>
    <x v="2"/>
    <x v="2"/>
  </r>
  <r>
    <x v="299"/>
    <x v="40"/>
    <x v="40"/>
    <x v="0"/>
    <x v="299"/>
    <x v="2"/>
    <x v="7"/>
    <x v="1"/>
    <x v="1"/>
    <x v="1"/>
  </r>
  <r>
    <x v="300"/>
    <x v="88"/>
    <x v="88"/>
    <x v="1"/>
    <x v="300"/>
    <x v="2"/>
    <x v="6"/>
    <x v="0"/>
    <x v="0"/>
    <x v="0"/>
  </r>
  <r>
    <x v="301"/>
    <x v="127"/>
    <x v="127"/>
    <x v="11"/>
    <x v="301"/>
    <x v="1"/>
    <x v="3"/>
    <x v="1"/>
    <x v="1"/>
    <x v="1"/>
  </r>
  <r>
    <x v="302"/>
    <x v="128"/>
    <x v="128"/>
    <x v="16"/>
    <x v="302"/>
    <x v="1"/>
    <x v="6"/>
    <x v="0"/>
    <x v="0"/>
    <x v="0"/>
  </r>
  <r>
    <x v="303"/>
    <x v="46"/>
    <x v="46"/>
    <x v="0"/>
    <x v="303"/>
    <x v="2"/>
    <x v="7"/>
    <x v="4"/>
    <x v="0"/>
    <x v="0"/>
  </r>
  <r>
    <x v="304"/>
    <x v="42"/>
    <x v="42"/>
    <x v="7"/>
    <x v="304"/>
    <x v="2"/>
    <x v="6"/>
    <x v="0"/>
    <x v="0"/>
    <x v="0"/>
  </r>
  <r>
    <x v="305"/>
    <x v="19"/>
    <x v="19"/>
    <x v="17"/>
    <x v="305"/>
    <x v="1"/>
    <x v="1"/>
    <x v="3"/>
    <x v="3"/>
    <x v="3"/>
  </r>
  <r>
    <x v="306"/>
    <x v="92"/>
    <x v="92"/>
    <x v="17"/>
    <x v="306"/>
    <x v="0"/>
    <x v="0"/>
    <x v="2"/>
    <x v="2"/>
    <x v="2"/>
  </r>
  <r>
    <x v="307"/>
    <x v="129"/>
    <x v="129"/>
    <x v="2"/>
    <x v="307"/>
    <x v="1"/>
    <x v="2"/>
    <x v="2"/>
    <x v="2"/>
    <x v="2"/>
  </r>
  <r>
    <x v="308"/>
    <x v="126"/>
    <x v="126"/>
    <x v="1"/>
    <x v="308"/>
    <x v="0"/>
    <x v="0"/>
    <x v="0"/>
    <x v="0"/>
    <x v="0"/>
  </r>
  <r>
    <x v="309"/>
    <x v="116"/>
    <x v="116"/>
    <x v="19"/>
    <x v="309"/>
    <x v="0"/>
    <x v="3"/>
    <x v="0"/>
    <x v="0"/>
    <x v="0"/>
  </r>
  <r>
    <x v="310"/>
    <x v="89"/>
    <x v="89"/>
    <x v="9"/>
    <x v="310"/>
    <x v="0"/>
    <x v="3"/>
    <x v="2"/>
    <x v="2"/>
    <x v="2"/>
  </r>
  <r>
    <x v="311"/>
    <x v="0"/>
    <x v="0"/>
    <x v="7"/>
    <x v="311"/>
    <x v="1"/>
    <x v="1"/>
    <x v="1"/>
    <x v="1"/>
    <x v="1"/>
  </r>
  <r>
    <x v="312"/>
    <x v="130"/>
    <x v="130"/>
    <x v="5"/>
    <x v="312"/>
    <x v="2"/>
    <x v="4"/>
    <x v="2"/>
    <x v="2"/>
    <x v="2"/>
  </r>
  <r>
    <x v="313"/>
    <x v="112"/>
    <x v="112"/>
    <x v="4"/>
    <x v="313"/>
    <x v="2"/>
    <x v="4"/>
    <x v="4"/>
    <x v="0"/>
    <x v="0"/>
  </r>
  <r>
    <x v="314"/>
    <x v="69"/>
    <x v="69"/>
    <x v="0"/>
    <x v="314"/>
    <x v="0"/>
    <x v="6"/>
    <x v="2"/>
    <x v="2"/>
    <x v="2"/>
  </r>
  <r>
    <x v="315"/>
    <x v="74"/>
    <x v="74"/>
    <x v="10"/>
    <x v="315"/>
    <x v="1"/>
    <x v="5"/>
    <x v="3"/>
    <x v="3"/>
    <x v="3"/>
  </r>
  <r>
    <x v="316"/>
    <x v="110"/>
    <x v="110"/>
    <x v="5"/>
    <x v="316"/>
    <x v="1"/>
    <x v="5"/>
    <x v="3"/>
    <x v="3"/>
    <x v="3"/>
  </r>
  <r>
    <x v="317"/>
    <x v="46"/>
    <x v="46"/>
    <x v="12"/>
    <x v="317"/>
    <x v="1"/>
    <x v="6"/>
    <x v="4"/>
    <x v="0"/>
    <x v="0"/>
  </r>
  <r>
    <x v="318"/>
    <x v="40"/>
    <x v="40"/>
    <x v="1"/>
    <x v="318"/>
    <x v="2"/>
    <x v="6"/>
    <x v="2"/>
    <x v="2"/>
    <x v="2"/>
  </r>
  <r>
    <x v="319"/>
    <x v="15"/>
    <x v="15"/>
    <x v="2"/>
    <x v="319"/>
    <x v="2"/>
    <x v="1"/>
    <x v="3"/>
    <x v="3"/>
    <x v="3"/>
  </r>
  <r>
    <x v="320"/>
    <x v="53"/>
    <x v="53"/>
    <x v="12"/>
    <x v="320"/>
    <x v="2"/>
    <x v="1"/>
    <x v="3"/>
    <x v="3"/>
    <x v="3"/>
  </r>
  <r>
    <x v="321"/>
    <x v="131"/>
    <x v="131"/>
    <x v="0"/>
    <x v="321"/>
    <x v="1"/>
    <x v="6"/>
    <x v="0"/>
    <x v="0"/>
    <x v="0"/>
  </r>
  <r>
    <x v="322"/>
    <x v="112"/>
    <x v="112"/>
    <x v="7"/>
    <x v="322"/>
    <x v="1"/>
    <x v="6"/>
    <x v="1"/>
    <x v="1"/>
    <x v="1"/>
  </r>
  <r>
    <x v="323"/>
    <x v="132"/>
    <x v="132"/>
    <x v="21"/>
    <x v="323"/>
    <x v="0"/>
    <x v="7"/>
    <x v="4"/>
    <x v="0"/>
    <x v="0"/>
  </r>
  <r>
    <x v="324"/>
    <x v="65"/>
    <x v="65"/>
    <x v="18"/>
    <x v="324"/>
    <x v="0"/>
    <x v="2"/>
    <x v="4"/>
    <x v="0"/>
    <x v="0"/>
  </r>
  <r>
    <x v="325"/>
    <x v="43"/>
    <x v="43"/>
    <x v="11"/>
    <x v="325"/>
    <x v="2"/>
    <x v="0"/>
    <x v="0"/>
    <x v="0"/>
    <x v="0"/>
  </r>
  <r>
    <x v="326"/>
    <x v="47"/>
    <x v="47"/>
    <x v="4"/>
    <x v="326"/>
    <x v="2"/>
    <x v="5"/>
    <x v="4"/>
    <x v="0"/>
    <x v="0"/>
  </r>
  <r>
    <x v="327"/>
    <x v="114"/>
    <x v="114"/>
    <x v="4"/>
    <x v="327"/>
    <x v="0"/>
    <x v="3"/>
    <x v="0"/>
    <x v="0"/>
    <x v="0"/>
  </r>
  <r>
    <x v="328"/>
    <x v="7"/>
    <x v="7"/>
    <x v="17"/>
    <x v="328"/>
    <x v="2"/>
    <x v="3"/>
    <x v="3"/>
    <x v="3"/>
    <x v="3"/>
  </r>
  <r>
    <x v="329"/>
    <x v="45"/>
    <x v="45"/>
    <x v="0"/>
    <x v="329"/>
    <x v="0"/>
    <x v="5"/>
    <x v="4"/>
    <x v="0"/>
    <x v="0"/>
  </r>
  <r>
    <x v="330"/>
    <x v="2"/>
    <x v="2"/>
    <x v="0"/>
    <x v="330"/>
    <x v="1"/>
    <x v="5"/>
    <x v="1"/>
    <x v="1"/>
    <x v="1"/>
  </r>
  <r>
    <x v="331"/>
    <x v="60"/>
    <x v="60"/>
    <x v="8"/>
    <x v="331"/>
    <x v="2"/>
    <x v="2"/>
    <x v="0"/>
    <x v="0"/>
    <x v="0"/>
  </r>
  <r>
    <x v="332"/>
    <x v="47"/>
    <x v="47"/>
    <x v="5"/>
    <x v="332"/>
    <x v="0"/>
    <x v="5"/>
    <x v="0"/>
    <x v="0"/>
    <x v="0"/>
  </r>
  <r>
    <x v="333"/>
    <x v="18"/>
    <x v="18"/>
    <x v="9"/>
    <x v="333"/>
    <x v="0"/>
    <x v="4"/>
    <x v="4"/>
    <x v="0"/>
    <x v="0"/>
  </r>
  <r>
    <x v="334"/>
    <x v="26"/>
    <x v="26"/>
    <x v="16"/>
    <x v="334"/>
    <x v="2"/>
    <x v="5"/>
    <x v="1"/>
    <x v="1"/>
    <x v="1"/>
  </r>
  <r>
    <x v="335"/>
    <x v="7"/>
    <x v="7"/>
    <x v="11"/>
    <x v="335"/>
    <x v="2"/>
    <x v="1"/>
    <x v="0"/>
    <x v="0"/>
    <x v="0"/>
  </r>
  <r>
    <x v="336"/>
    <x v="124"/>
    <x v="124"/>
    <x v="4"/>
    <x v="336"/>
    <x v="2"/>
    <x v="5"/>
    <x v="3"/>
    <x v="3"/>
    <x v="3"/>
  </r>
  <r>
    <x v="337"/>
    <x v="30"/>
    <x v="30"/>
    <x v="23"/>
    <x v="337"/>
    <x v="2"/>
    <x v="2"/>
    <x v="1"/>
    <x v="1"/>
    <x v="1"/>
  </r>
  <r>
    <x v="338"/>
    <x v="15"/>
    <x v="15"/>
    <x v="19"/>
    <x v="338"/>
    <x v="1"/>
    <x v="0"/>
    <x v="1"/>
    <x v="1"/>
    <x v="1"/>
  </r>
  <r>
    <x v="339"/>
    <x v="56"/>
    <x v="56"/>
    <x v="4"/>
    <x v="339"/>
    <x v="2"/>
    <x v="0"/>
    <x v="1"/>
    <x v="1"/>
    <x v="1"/>
  </r>
  <r>
    <x v="340"/>
    <x v="119"/>
    <x v="119"/>
    <x v="7"/>
    <x v="340"/>
    <x v="1"/>
    <x v="0"/>
    <x v="0"/>
    <x v="0"/>
    <x v="0"/>
  </r>
  <r>
    <x v="341"/>
    <x v="18"/>
    <x v="18"/>
    <x v="11"/>
    <x v="341"/>
    <x v="0"/>
    <x v="4"/>
    <x v="4"/>
    <x v="0"/>
    <x v="0"/>
  </r>
  <r>
    <x v="342"/>
    <x v="76"/>
    <x v="76"/>
    <x v="7"/>
    <x v="342"/>
    <x v="1"/>
    <x v="1"/>
    <x v="3"/>
    <x v="3"/>
    <x v="3"/>
  </r>
  <r>
    <x v="343"/>
    <x v="7"/>
    <x v="7"/>
    <x v="14"/>
    <x v="343"/>
    <x v="2"/>
    <x v="5"/>
    <x v="4"/>
    <x v="0"/>
    <x v="0"/>
  </r>
  <r>
    <x v="344"/>
    <x v="27"/>
    <x v="27"/>
    <x v="3"/>
    <x v="344"/>
    <x v="0"/>
    <x v="6"/>
    <x v="2"/>
    <x v="2"/>
    <x v="2"/>
  </r>
  <r>
    <x v="345"/>
    <x v="45"/>
    <x v="45"/>
    <x v="2"/>
    <x v="345"/>
    <x v="0"/>
    <x v="4"/>
    <x v="4"/>
    <x v="0"/>
    <x v="0"/>
  </r>
  <r>
    <x v="346"/>
    <x v="3"/>
    <x v="3"/>
    <x v="14"/>
    <x v="346"/>
    <x v="2"/>
    <x v="5"/>
    <x v="0"/>
    <x v="0"/>
    <x v="0"/>
  </r>
  <r>
    <x v="347"/>
    <x v="112"/>
    <x v="112"/>
    <x v="17"/>
    <x v="347"/>
    <x v="0"/>
    <x v="4"/>
    <x v="0"/>
    <x v="0"/>
    <x v="0"/>
  </r>
  <r>
    <x v="348"/>
    <x v="36"/>
    <x v="36"/>
    <x v="19"/>
    <x v="348"/>
    <x v="0"/>
    <x v="4"/>
    <x v="0"/>
    <x v="0"/>
    <x v="0"/>
  </r>
  <r>
    <x v="349"/>
    <x v="92"/>
    <x v="92"/>
    <x v="9"/>
    <x v="349"/>
    <x v="1"/>
    <x v="1"/>
    <x v="2"/>
    <x v="2"/>
    <x v="2"/>
  </r>
  <r>
    <x v="350"/>
    <x v="60"/>
    <x v="60"/>
    <x v="17"/>
    <x v="350"/>
    <x v="2"/>
    <x v="6"/>
    <x v="4"/>
    <x v="0"/>
    <x v="0"/>
  </r>
  <r>
    <x v="351"/>
    <x v="133"/>
    <x v="133"/>
    <x v="17"/>
    <x v="351"/>
    <x v="0"/>
    <x v="4"/>
    <x v="3"/>
    <x v="3"/>
    <x v="3"/>
  </r>
  <r>
    <x v="352"/>
    <x v="38"/>
    <x v="38"/>
    <x v="20"/>
    <x v="352"/>
    <x v="0"/>
    <x v="3"/>
    <x v="1"/>
    <x v="1"/>
    <x v="1"/>
  </r>
  <r>
    <x v="353"/>
    <x v="21"/>
    <x v="21"/>
    <x v="2"/>
    <x v="353"/>
    <x v="2"/>
    <x v="5"/>
    <x v="0"/>
    <x v="0"/>
    <x v="0"/>
  </r>
  <r>
    <x v="354"/>
    <x v="134"/>
    <x v="134"/>
    <x v="1"/>
    <x v="354"/>
    <x v="2"/>
    <x v="1"/>
    <x v="4"/>
    <x v="0"/>
    <x v="0"/>
  </r>
  <r>
    <x v="355"/>
    <x v="65"/>
    <x v="65"/>
    <x v="19"/>
    <x v="355"/>
    <x v="0"/>
    <x v="6"/>
    <x v="1"/>
    <x v="1"/>
    <x v="1"/>
  </r>
  <r>
    <x v="356"/>
    <x v="82"/>
    <x v="82"/>
    <x v="17"/>
    <x v="356"/>
    <x v="2"/>
    <x v="4"/>
    <x v="4"/>
    <x v="0"/>
    <x v="0"/>
  </r>
  <r>
    <x v="357"/>
    <x v="112"/>
    <x v="112"/>
    <x v="2"/>
    <x v="357"/>
    <x v="1"/>
    <x v="6"/>
    <x v="3"/>
    <x v="3"/>
    <x v="3"/>
  </r>
  <r>
    <x v="358"/>
    <x v="14"/>
    <x v="14"/>
    <x v="9"/>
    <x v="358"/>
    <x v="0"/>
    <x v="1"/>
    <x v="2"/>
    <x v="2"/>
    <x v="2"/>
  </r>
  <r>
    <x v="359"/>
    <x v="86"/>
    <x v="86"/>
    <x v="8"/>
    <x v="359"/>
    <x v="1"/>
    <x v="4"/>
    <x v="0"/>
    <x v="0"/>
    <x v="0"/>
  </r>
  <r>
    <x v="360"/>
    <x v="42"/>
    <x v="42"/>
    <x v="7"/>
    <x v="360"/>
    <x v="2"/>
    <x v="5"/>
    <x v="4"/>
    <x v="0"/>
    <x v="0"/>
  </r>
  <r>
    <x v="361"/>
    <x v="135"/>
    <x v="135"/>
    <x v="11"/>
    <x v="361"/>
    <x v="1"/>
    <x v="7"/>
    <x v="0"/>
    <x v="0"/>
    <x v="0"/>
  </r>
  <r>
    <x v="362"/>
    <x v="21"/>
    <x v="21"/>
    <x v="2"/>
    <x v="362"/>
    <x v="1"/>
    <x v="6"/>
    <x v="0"/>
    <x v="0"/>
    <x v="0"/>
  </r>
  <r>
    <x v="363"/>
    <x v="108"/>
    <x v="108"/>
    <x v="12"/>
    <x v="363"/>
    <x v="2"/>
    <x v="1"/>
    <x v="4"/>
    <x v="0"/>
    <x v="0"/>
  </r>
  <r>
    <x v="364"/>
    <x v="89"/>
    <x v="89"/>
    <x v="2"/>
    <x v="364"/>
    <x v="0"/>
    <x v="1"/>
    <x v="0"/>
    <x v="0"/>
    <x v="0"/>
  </r>
  <r>
    <x v="365"/>
    <x v="69"/>
    <x v="69"/>
    <x v="7"/>
    <x v="365"/>
    <x v="2"/>
    <x v="3"/>
    <x v="2"/>
    <x v="2"/>
    <x v="2"/>
  </r>
  <r>
    <x v="366"/>
    <x v="108"/>
    <x v="108"/>
    <x v="5"/>
    <x v="366"/>
    <x v="2"/>
    <x v="5"/>
    <x v="3"/>
    <x v="3"/>
    <x v="3"/>
  </r>
  <r>
    <x v="367"/>
    <x v="136"/>
    <x v="136"/>
    <x v="22"/>
    <x v="367"/>
    <x v="2"/>
    <x v="0"/>
    <x v="4"/>
    <x v="0"/>
    <x v="0"/>
  </r>
  <r>
    <x v="368"/>
    <x v="103"/>
    <x v="103"/>
    <x v="6"/>
    <x v="368"/>
    <x v="2"/>
    <x v="7"/>
    <x v="4"/>
    <x v="0"/>
    <x v="0"/>
  </r>
  <r>
    <x v="369"/>
    <x v="57"/>
    <x v="57"/>
    <x v="5"/>
    <x v="369"/>
    <x v="0"/>
    <x v="3"/>
    <x v="0"/>
    <x v="0"/>
    <x v="0"/>
  </r>
  <r>
    <x v="370"/>
    <x v="48"/>
    <x v="48"/>
    <x v="25"/>
    <x v="370"/>
    <x v="2"/>
    <x v="2"/>
    <x v="0"/>
    <x v="0"/>
    <x v="0"/>
  </r>
  <r>
    <x v="371"/>
    <x v="23"/>
    <x v="23"/>
    <x v="11"/>
    <x v="371"/>
    <x v="1"/>
    <x v="5"/>
    <x v="2"/>
    <x v="2"/>
    <x v="2"/>
  </r>
  <r>
    <x v="372"/>
    <x v="7"/>
    <x v="7"/>
    <x v="0"/>
    <x v="372"/>
    <x v="0"/>
    <x v="3"/>
    <x v="4"/>
    <x v="0"/>
    <x v="0"/>
  </r>
  <r>
    <x v="373"/>
    <x v="48"/>
    <x v="48"/>
    <x v="1"/>
    <x v="373"/>
    <x v="0"/>
    <x v="6"/>
    <x v="1"/>
    <x v="1"/>
    <x v="1"/>
  </r>
  <r>
    <x v="374"/>
    <x v="63"/>
    <x v="63"/>
    <x v="7"/>
    <x v="374"/>
    <x v="1"/>
    <x v="0"/>
    <x v="4"/>
    <x v="0"/>
    <x v="0"/>
  </r>
  <r>
    <x v="375"/>
    <x v="122"/>
    <x v="122"/>
    <x v="5"/>
    <x v="375"/>
    <x v="1"/>
    <x v="7"/>
    <x v="1"/>
    <x v="1"/>
    <x v="1"/>
  </r>
  <r>
    <x v="376"/>
    <x v="57"/>
    <x v="57"/>
    <x v="26"/>
    <x v="376"/>
    <x v="2"/>
    <x v="7"/>
    <x v="2"/>
    <x v="2"/>
    <x v="2"/>
  </r>
  <r>
    <x v="377"/>
    <x v="64"/>
    <x v="64"/>
    <x v="7"/>
    <x v="377"/>
    <x v="2"/>
    <x v="7"/>
    <x v="4"/>
    <x v="0"/>
    <x v="0"/>
  </r>
  <r>
    <x v="378"/>
    <x v="51"/>
    <x v="51"/>
    <x v="1"/>
    <x v="378"/>
    <x v="2"/>
    <x v="3"/>
    <x v="0"/>
    <x v="0"/>
    <x v="0"/>
  </r>
  <r>
    <x v="379"/>
    <x v="24"/>
    <x v="24"/>
    <x v="4"/>
    <x v="379"/>
    <x v="2"/>
    <x v="3"/>
    <x v="1"/>
    <x v="1"/>
    <x v="1"/>
  </r>
  <r>
    <x v="380"/>
    <x v="137"/>
    <x v="137"/>
    <x v="11"/>
    <x v="380"/>
    <x v="1"/>
    <x v="6"/>
    <x v="1"/>
    <x v="1"/>
    <x v="1"/>
  </r>
  <r>
    <x v="381"/>
    <x v="68"/>
    <x v="68"/>
    <x v="8"/>
    <x v="381"/>
    <x v="2"/>
    <x v="0"/>
    <x v="4"/>
    <x v="0"/>
    <x v="0"/>
  </r>
  <r>
    <x v="382"/>
    <x v="138"/>
    <x v="138"/>
    <x v="5"/>
    <x v="382"/>
    <x v="2"/>
    <x v="4"/>
    <x v="4"/>
    <x v="0"/>
    <x v="0"/>
  </r>
  <r>
    <x v="383"/>
    <x v="103"/>
    <x v="103"/>
    <x v="8"/>
    <x v="383"/>
    <x v="1"/>
    <x v="7"/>
    <x v="1"/>
    <x v="1"/>
    <x v="1"/>
  </r>
  <r>
    <x v="384"/>
    <x v="48"/>
    <x v="48"/>
    <x v="14"/>
    <x v="384"/>
    <x v="1"/>
    <x v="6"/>
    <x v="0"/>
    <x v="0"/>
    <x v="0"/>
  </r>
  <r>
    <x v="385"/>
    <x v="78"/>
    <x v="78"/>
    <x v="18"/>
    <x v="385"/>
    <x v="2"/>
    <x v="4"/>
    <x v="4"/>
    <x v="0"/>
    <x v="0"/>
  </r>
  <r>
    <x v="386"/>
    <x v="85"/>
    <x v="85"/>
    <x v="1"/>
    <x v="386"/>
    <x v="0"/>
    <x v="0"/>
    <x v="0"/>
    <x v="0"/>
    <x v="0"/>
  </r>
  <r>
    <x v="387"/>
    <x v="74"/>
    <x v="74"/>
    <x v="2"/>
    <x v="387"/>
    <x v="2"/>
    <x v="2"/>
    <x v="0"/>
    <x v="0"/>
    <x v="0"/>
  </r>
  <r>
    <x v="388"/>
    <x v="5"/>
    <x v="5"/>
    <x v="2"/>
    <x v="388"/>
    <x v="1"/>
    <x v="7"/>
    <x v="2"/>
    <x v="2"/>
    <x v="2"/>
  </r>
  <r>
    <x v="389"/>
    <x v="82"/>
    <x v="82"/>
    <x v="3"/>
    <x v="389"/>
    <x v="1"/>
    <x v="2"/>
    <x v="4"/>
    <x v="0"/>
    <x v="0"/>
  </r>
  <r>
    <x v="390"/>
    <x v="76"/>
    <x v="76"/>
    <x v="2"/>
    <x v="390"/>
    <x v="0"/>
    <x v="2"/>
    <x v="3"/>
    <x v="3"/>
    <x v="3"/>
  </r>
  <r>
    <x v="391"/>
    <x v="139"/>
    <x v="139"/>
    <x v="7"/>
    <x v="391"/>
    <x v="2"/>
    <x v="0"/>
    <x v="1"/>
    <x v="1"/>
    <x v="1"/>
  </r>
  <r>
    <x v="392"/>
    <x v="14"/>
    <x v="14"/>
    <x v="0"/>
    <x v="392"/>
    <x v="0"/>
    <x v="3"/>
    <x v="1"/>
    <x v="1"/>
    <x v="1"/>
  </r>
  <r>
    <x v="393"/>
    <x v="60"/>
    <x v="60"/>
    <x v="2"/>
    <x v="393"/>
    <x v="1"/>
    <x v="3"/>
    <x v="3"/>
    <x v="3"/>
    <x v="3"/>
  </r>
  <r>
    <x v="394"/>
    <x v="55"/>
    <x v="55"/>
    <x v="17"/>
    <x v="394"/>
    <x v="2"/>
    <x v="7"/>
    <x v="0"/>
    <x v="0"/>
    <x v="0"/>
  </r>
  <r>
    <x v="395"/>
    <x v="6"/>
    <x v="6"/>
    <x v="7"/>
    <x v="395"/>
    <x v="0"/>
    <x v="4"/>
    <x v="3"/>
    <x v="3"/>
    <x v="3"/>
  </r>
  <r>
    <x v="396"/>
    <x v="70"/>
    <x v="70"/>
    <x v="11"/>
    <x v="396"/>
    <x v="1"/>
    <x v="3"/>
    <x v="1"/>
    <x v="1"/>
    <x v="1"/>
  </r>
  <r>
    <x v="397"/>
    <x v="38"/>
    <x v="38"/>
    <x v="12"/>
    <x v="397"/>
    <x v="0"/>
    <x v="7"/>
    <x v="3"/>
    <x v="3"/>
    <x v="3"/>
  </r>
  <r>
    <x v="398"/>
    <x v="14"/>
    <x v="14"/>
    <x v="6"/>
    <x v="398"/>
    <x v="2"/>
    <x v="5"/>
    <x v="3"/>
    <x v="3"/>
    <x v="3"/>
  </r>
  <r>
    <x v="399"/>
    <x v="99"/>
    <x v="99"/>
    <x v="21"/>
    <x v="399"/>
    <x v="1"/>
    <x v="1"/>
    <x v="2"/>
    <x v="2"/>
    <x v="2"/>
  </r>
  <r>
    <x v="400"/>
    <x v="47"/>
    <x v="47"/>
    <x v="11"/>
    <x v="400"/>
    <x v="0"/>
    <x v="0"/>
    <x v="1"/>
    <x v="1"/>
    <x v="1"/>
  </r>
  <r>
    <x v="401"/>
    <x v="140"/>
    <x v="140"/>
    <x v="19"/>
    <x v="401"/>
    <x v="0"/>
    <x v="0"/>
    <x v="2"/>
    <x v="2"/>
    <x v="2"/>
  </r>
  <r>
    <x v="402"/>
    <x v="24"/>
    <x v="24"/>
    <x v="5"/>
    <x v="402"/>
    <x v="1"/>
    <x v="4"/>
    <x v="4"/>
    <x v="0"/>
    <x v="0"/>
  </r>
  <r>
    <x v="403"/>
    <x v="75"/>
    <x v="75"/>
    <x v="3"/>
    <x v="403"/>
    <x v="2"/>
    <x v="3"/>
    <x v="2"/>
    <x v="2"/>
    <x v="2"/>
  </r>
  <r>
    <x v="404"/>
    <x v="141"/>
    <x v="141"/>
    <x v="19"/>
    <x v="404"/>
    <x v="2"/>
    <x v="1"/>
    <x v="4"/>
    <x v="0"/>
    <x v="0"/>
  </r>
  <r>
    <x v="405"/>
    <x v="30"/>
    <x v="30"/>
    <x v="3"/>
    <x v="405"/>
    <x v="2"/>
    <x v="7"/>
    <x v="2"/>
    <x v="2"/>
    <x v="2"/>
  </r>
  <r>
    <x v="406"/>
    <x v="48"/>
    <x v="48"/>
    <x v="12"/>
    <x v="406"/>
    <x v="1"/>
    <x v="5"/>
    <x v="1"/>
    <x v="1"/>
    <x v="1"/>
  </r>
  <r>
    <x v="407"/>
    <x v="44"/>
    <x v="44"/>
    <x v="3"/>
    <x v="407"/>
    <x v="2"/>
    <x v="2"/>
    <x v="4"/>
    <x v="0"/>
    <x v="0"/>
  </r>
  <r>
    <x v="408"/>
    <x v="91"/>
    <x v="91"/>
    <x v="2"/>
    <x v="408"/>
    <x v="0"/>
    <x v="7"/>
    <x v="2"/>
    <x v="2"/>
    <x v="2"/>
  </r>
  <r>
    <x v="409"/>
    <x v="58"/>
    <x v="58"/>
    <x v="2"/>
    <x v="409"/>
    <x v="2"/>
    <x v="5"/>
    <x v="1"/>
    <x v="1"/>
    <x v="1"/>
  </r>
  <r>
    <x v="410"/>
    <x v="19"/>
    <x v="19"/>
    <x v="4"/>
    <x v="410"/>
    <x v="1"/>
    <x v="5"/>
    <x v="2"/>
    <x v="2"/>
    <x v="2"/>
  </r>
  <r>
    <x v="411"/>
    <x v="96"/>
    <x v="96"/>
    <x v="0"/>
    <x v="411"/>
    <x v="0"/>
    <x v="0"/>
    <x v="0"/>
    <x v="0"/>
    <x v="0"/>
  </r>
  <r>
    <x v="412"/>
    <x v="54"/>
    <x v="54"/>
    <x v="0"/>
    <x v="412"/>
    <x v="0"/>
    <x v="7"/>
    <x v="3"/>
    <x v="3"/>
    <x v="3"/>
  </r>
  <r>
    <x v="413"/>
    <x v="57"/>
    <x v="57"/>
    <x v="19"/>
    <x v="413"/>
    <x v="0"/>
    <x v="4"/>
    <x v="4"/>
    <x v="0"/>
    <x v="0"/>
  </r>
  <r>
    <x v="414"/>
    <x v="45"/>
    <x v="45"/>
    <x v="7"/>
    <x v="414"/>
    <x v="1"/>
    <x v="2"/>
    <x v="3"/>
    <x v="3"/>
    <x v="3"/>
  </r>
  <r>
    <x v="415"/>
    <x v="119"/>
    <x v="119"/>
    <x v="9"/>
    <x v="415"/>
    <x v="2"/>
    <x v="3"/>
    <x v="2"/>
    <x v="2"/>
    <x v="2"/>
  </r>
  <r>
    <x v="416"/>
    <x v="142"/>
    <x v="142"/>
    <x v="7"/>
    <x v="416"/>
    <x v="0"/>
    <x v="4"/>
    <x v="4"/>
    <x v="0"/>
    <x v="0"/>
  </r>
  <r>
    <x v="417"/>
    <x v="24"/>
    <x v="24"/>
    <x v="17"/>
    <x v="417"/>
    <x v="1"/>
    <x v="6"/>
    <x v="2"/>
    <x v="2"/>
    <x v="2"/>
  </r>
  <r>
    <x v="418"/>
    <x v="143"/>
    <x v="143"/>
    <x v="19"/>
    <x v="418"/>
    <x v="1"/>
    <x v="4"/>
    <x v="0"/>
    <x v="0"/>
    <x v="0"/>
  </r>
  <r>
    <x v="419"/>
    <x v="44"/>
    <x v="44"/>
    <x v="7"/>
    <x v="419"/>
    <x v="1"/>
    <x v="3"/>
    <x v="4"/>
    <x v="0"/>
    <x v="0"/>
  </r>
  <r>
    <x v="420"/>
    <x v="88"/>
    <x v="88"/>
    <x v="2"/>
    <x v="420"/>
    <x v="0"/>
    <x v="6"/>
    <x v="3"/>
    <x v="3"/>
    <x v="3"/>
  </r>
  <r>
    <x v="421"/>
    <x v="144"/>
    <x v="144"/>
    <x v="4"/>
    <x v="421"/>
    <x v="2"/>
    <x v="1"/>
    <x v="3"/>
    <x v="3"/>
    <x v="3"/>
  </r>
  <r>
    <x v="422"/>
    <x v="14"/>
    <x v="14"/>
    <x v="25"/>
    <x v="422"/>
    <x v="1"/>
    <x v="6"/>
    <x v="4"/>
    <x v="0"/>
    <x v="0"/>
  </r>
  <r>
    <x v="423"/>
    <x v="134"/>
    <x v="134"/>
    <x v="3"/>
    <x v="423"/>
    <x v="0"/>
    <x v="3"/>
    <x v="0"/>
    <x v="0"/>
    <x v="0"/>
  </r>
  <r>
    <x v="424"/>
    <x v="4"/>
    <x v="4"/>
    <x v="4"/>
    <x v="424"/>
    <x v="1"/>
    <x v="6"/>
    <x v="0"/>
    <x v="0"/>
    <x v="0"/>
  </r>
  <r>
    <x v="425"/>
    <x v="77"/>
    <x v="77"/>
    <x v="7"/>
    <x v="425"/>
    <x v="0"/>
    <x v="5"/>
    <x v="1"/>
    <x v="1"/>
    <x v="1"/>
  </r>
  <r>
    <x v="426"/>
    <x v="117"/>
    <x v="117"/>
    <x v="7"/>
    <x v="426"/>
    <x v="1"/>
    <x v="5"/>
    <x v="4"/>
    <x v="0"/>
    <x v="0"/>
  </r>
  <r>
    <x v="427"/>
    <x v="112"/>
    <x v="112"/>
    <x v="14"/>
    <x v="427"/>
    <x v="0"/>
    <x v="2"/>
    <x v="2"/>
    <x v="2"/>
    <x v="2"/>
  </r>
  <r>
    <x v="428"/>
    <x v="86"/>
    <x v="86"/>
    <x v="1"/>
    <x v="428"/>
    <x v="2"/>
    <x v="1"/>
    <x v="3"/>
    <x v="3"/>
    <x v="3"/>
  </r>
  <r>
    <x v="429"/>
    <x v="117"/>
    <x v="117"/>
    <x v="1"/>
    <x v="429"/>
    <x v="2"/>
    <x v="2"/>
    <x v="3"/>
    <x v="3"/>
    <x v="3"/>
  </r>
  <r>
    <x v="430"/>
    <x v="56"/>
    <x v="56"/>
    <x v="18"/>
    <x v="430"/>
    <x v="2"/>
    <x v="6"/>
    <x v="4"/>
    <x v="0"/>
    <x v="0"/>
  </r>
  <r>
    <x v="431"/>
    <x v="145"/>
    <x v="145"/>
    <x v="10"/>
    <x v="431"/>
    <x v="0"/>
    <x v="0"/>
    <x v="0"/>
    <x v="0"/>
    <x v="0"/>
  </r>
  <r>
    <x v="432"/>
    <x v="122"/>
    <x v="122"/>
    <x v="7"/>
    <x v="432"/>
    <x v="0"/>
    <x v="1"/>
    <x v="4"/>
    <x v="0"/>
    <x v="0"/>
  </r>
  <r>
    <x v="433"/>
    <x v="15"/>
    <x v="15"/>
    <x v="5"/>
    <x v="433"/>
    <x v="1"/>
    <x v="5"/>
    <x v="2"/>
    <x v="2"/>
    <x v="2"/>
  </r>
  <r>
    <x v="434"/>
    <x v="91"/>
    <x v="91"/>
    <x v="8"/>
    <x v="434"/>
    <x v="2"/>
    <x v="4"/>
    <x v="0"/>
    <x v="0"/>
    <x v="0"/>
  </r>
  <r>
    <x v="435"/>
    <x v="20"/>
    <x v="20"/>
    <x v="18"/>
    <x v="435"/>
    <x v="2"/>
    <x v="1"/>
    <x v="3"/>
    <x v="3"/>
    <x v="3"/>
  </r>
  <r>
    <x v="436"/>
    <x v="2"/>
    <x v="2"/>
    <x v="9"/>
    <x v="436"/>
    <x v="1"/>
    <x v="3"/>
    <x v="3"/>
    <x v="3"/>
    <x v="3"/>
  </r>
  <r>
    <x v="437"/>
    <x v="60"/>
    <x v="60"/>
    <x v="18"/>
    <x v="437"/>
    <x v="1"/>
    <x v="0"/>
    <x v="2"/>
    <x v="2"/>
    <x v="2"/>
  </r>
  <r>
    <x v="438"/>
    <x v="30"/>
    <x v="30"/>
    <x v="0"/>
    <x v="438"/>
    <x v="2"/>
    <x v="5"/>
    <x v="3"/>
    <x v="3"/>
    <x v="3"/>
  </r>
  <r>
    <x v="439"/>
    <x v="103"/>
    <x v="103"/>
    <x v="7"/>
    <x v="439"/>
    <x v="1"/>
    <x v="3"/>
    <x v="4"/>
    <x v="0"/>
    <x v="0"/>
  </r>
  <r>
    <x v="440"/>
    <x v="66"/>
    <x v="66"/>
    <x v="19"/>
    <x v="440"/>
    <x v="2"/>
    <x v="6"/>
    <x v="0"/>
    <x v="0"/>
    <x v="0"/>
  </r>
  <r>
    <x v="441"/>
    <x v="60"/>
    <x v="60"/>
    <x v="19"/>
    <x v="441"/>
    <x v="1"/>
    <x v="6"/>
    <x v="0"/>
    <x v="0"/>
    <x v="0"/>
  </r>
  <r>
    <x v="442"/>
    <x v="24"/>
    <x v="24"/>
    <x v="4"/>
    <x v="442"/>
    <x v="0"/>
    <x v="1"/>
    <x v="4"/>
    <x v="0"/>
    <x v="0"/>
  </r>
  <r>
    <x v="443"/>
    <x v="82"/>
    <x v="82"/>
    <x v="0"/>
    <x v="443"/>
    <x v="2"/>
    <x v="0"/>
    <x v="3"/>
    <x v="3"/>
    <x v="3"/>
  </r>
  <r>
    <x v="444"/>
    <x v="137"/>
    <x v="137"/>
    <x v="5"/>
    <x v="444"/>
    <x v="1"/>
    <x v="6"/>
    <x v="3"/>
    <x v="3"/>
    <x v="3"/>
  </r>
  <r>
    <x v="445"/>
    <x v="108"/>
    <x v="108"/>
    <x v="8"/>
    <x v="445"/>
    <x v="0"/>
    <x v="0"/>
    <x v="4"/>
    <x v="0"/>
    <x v="0"/>
  </r>
  <r>
    <x v="446"/>
    <x v="20"/>
    <x v="20"/>
    <x v="7"/>
    <x v="446"/>
    <x v="1"/>
    <x v="0"/>
    <x v="4"/>
    <x v="0"/>
    <x v="0"/>
  </r>
  <r>
    <x v="447"/>
    <x v="123"/>
    <x v="123"/>
    <x v="2"/>
    <x v="447"/>
    <x v="2"/>
    <x v="2"/>
    <x v="3"/>
    <x v="3"/>
    <x v="3"/>
  </r>
  <r>
    <x v="448"/>
    <x v="55"/>
    <x v="55"/>
    <x v="7"/>
    <x v="448"/>
    <x v="0"/>
    <x v="3"/>
    <x v="4"/>
    <x v="0"/>
    <x v="0"/>
  </r>
  <r>
    <x v="449"/>
    <x v="51"/>
    <x v="51"/>
    <x v="7"/>
    <x v="449"/>
    <x v="0"/>
    <x v="4"/>
    <x v="1"/>
    <x v="1"/>
    <x v="1"/>
  </r>
  <r>
    <x v="450"/>
    <x v="57"/>
    <x v="57"/>
    <x v="2"/>
    <x v="450"/>
    <x v="1"/>
    <x v="6"/>
    <x v="1"/>
    <x v="1"/>
    <x v="1"/>
  </r>
  <r>
    <x v="451"/>
    <x v="25"/>
    <x v="25"/>
    <x v="12"/>
    <x v="451"/>
    <x v="1"/>
    <x v="6"/>
    <x v="2"/>
    <x v="2"/>
    <x v="2"/>
  </r>
  <r>
    <x v="452"/>
    <x v="19"/>
    <x v="19"/>
    <x v="1"/>
    <x v="452"/>
    <x v="2"/>
    <x v="2"/>
    <x v="3"/>
    <x v="3"/>
    <x v="3"/>
  </r>
  <r>
    <x v="453"/>
    <x v="88"/>
    <x v="88"/>
    <x v="12"/>
    <x v="453"/>
    <x v="2"/>
    <x v="7"/>
    <x v="2"/>
    <x v="2"/>
    <x v="2"/>
  </r>
  <r>
    <x v="454"/>
    <x v="91"/>
    <x v="91"/>
    <x v="9"/>
    <x v="454"/>
    <x v="2"/>
    <x v="2"/>
    <x v="1"/>
    <x v="1"/>
    <x v="1"/>
  </r>
  <r>
    <x v="455"/>
    <x v="30"/>
    <x v="30"/>
    <x v="20"/>
    <x v="455"/>
    <x v="2"/>
    <x v="4"/>
    <x v="3"/>
    <x v="3"/>
    <x v="3"/>
  </r>
  <r>
    <x v="456"/>
    <x v="7"/>
    <x v="7"/>
    <x v="2"/>
    <x v="456"/>
    <x v="0"/>
    <x v="5"/>
    <x v="0"/>
    <x v="0"/>
    <x v="0"/>
  </r>
  <r>
    <x v="457"/>
    <x v="26"/>
    <x v="26"/>
    <x v="14"/>
    <x v="457"/>
    <x v="1"/>
    <x v="2"/>
    <x v="2"/>
    <x v="2"/>
    <x v="2"/>
  </r>
  <r>
    <x v="458"/>
    <x v="48"/>
    <x v="48"/>
    <x v="0"/>
    <x v="458"/>
    <x v="2"/>
    <x v="7"/>
    <x v="1"/>
    <x v="1"/>
    <x v="1"/>
  </r>
  <r>
    <x v="459"/>
    <x v="64"/>
    <x v="64"/>
    <x v="17"/>
    <x v="459"/>
    <x v="1"/>
    <x v="6"/>
    <x v="2"/>
    <x v="2"/>
    <x v="2"/>
  </r>
  <r>
    <x v="460"/>
    <x v="28"/>
    <x v="28"/>
    <x v="9"/>
    <x v="460"/>
    <x v="1"/>
    <x v="2"/>
    <x v="4"/>
    <x v="0"/>
    <x v="0"/>
  </r>
  <r>
    <x v="461"/>
    <x v="146"/>
    <x v="146"/>
    <x v="10"/>
    <x v="461"/>
    <x v="2"/>
    <x v="5"/>
    <x v="0"/>
    <x v="0"/>
    <x v="0"/>
  </r>
  <r>
    <x v="462"/>
    <x v="55"/>
    <x v="55"/>
    <x v="2"/>
    <x v="462"/>
    <x v="0"/>
    <x v="4"/>
    <x v="2"/>
    <x v="2"/>
    <x v="2"/>
  </r>
  <r>
    <x v="463"/>
    <x v="54"/>
    <x v="54"/>
    <x v="1"/>
    <x v="463"/>
    <x v="2"/>
    <x v="5"/>
    <x v="0"/>
    <x v="0"/>
    <x v="0"/>
  </r>
  <r>
    <x v="464"/>
    <x v="132"/>
    <x v="132"/>
    <x v="10"/>
    <x v="464"/>
    <x v="0"/>
    <x v="4"/>
    <x v="0"/>
    <x v="0"/>
    <x v="0"/>
  </r>
  <r>
    <x v="465"/>
    <x v="122"/>
    <x v="122"/>
    <x v="4"/>
    <x v="465"/>
    <x v="2"/>
    <x v="3"/>
    <x v="4"/>
    <x v="0"/>
    <x v="0"/>
  </r>
  <r>
    <x v="466"/>
    <x v="38"/>
    <x v="38"/>
    <x v="5"/>
    <x v="466"/>
    <x v="2"/>
    <x v="6"/>
    <x v="4"/>
    <x v="0"/>
    <x v="0"/>
  </r>
  <r>
    <x v="467"/>
    <x v="110"/>
    <x v="110"/>
    <x v="4"/>
    <x v="467"/>
    <x v="0"/>
    <x v="2"/>
    <x v="4"/>
    <x v="0"/>
    <x v="0"/>
  </r>
  <r>
    <x v="468"/>
    <x v="110"/>
    <x v="110"/>
    <x v="3"/>
    <x v="468"/>
    <x v="2"/>
    <x v="0"/>
    <x v="2"/>
    <x v="2"/>
    <x v="2"/>
  </r>
  <r>
    <x v="469"/>
    <x v="22"/>
    <x v="22"/>
    <x v="1"/>
    <x v="469"/>
    <x v="1"/>
    <x v="1"/>
    <x v="3"/>
    <x v="3"/>
    <x v="3"/>
  </r>
  <r>
    <x v="470"/>
    <x v="104"/>
    <x v="104"/>
    <x v="7"/>
    <x v="470"/>
    <x v="0"/>
    <x v="0"/>
    <x v="3"/>
    <x v="3"/>
    <x v="3"/>
  </r>
  <r>
    <x v="471"/>
    <x v="147"/>
    <x v="147"/>
    <x v="19"/>
    <x v="471"/>
    <x v="1"/>
    <x v="7"/>
    <x v="1"/>
    <x v="1"/>
    <x v="1"/>
  </r>
  <r>
    <x v="472"/>
    <x v="41"/>
    <x v="41"/>
    <x v="7"/>
    <x v="472"/>
    <x v="0"/>
    <x v="6"/>
    <x v="1"/>
    <x v="1"/>
    <x v="1"/>
  </r>
  <r>
    <x v="473"/>
    <x v="74"/>
    <x v="74"/>
    <x v="7"/>
    <x v="473"/>
    <x v="1"/>
    <x v="2"/>
    <x v="4"/>
    <x v="0"/>
    <x v="0"/>
  </r>
  <r>
    <x v="474"/>
    <x v="46"/>
    <x v="46"/>
    <x v="4"/>
    <x v="474"/>
    <x v="2"/>
    <x v="6"/>
    <x v="0"/>
    <x v="0"/>
    <x v="0"/>
  </r>
  <r>
    <x v="475"/>
    <x v="55"/>
    <x v="55"/>
    <x v="1"/>
    <x v="475"/>
    <x v="0"/>
    <x v="6"/>
    <x v="4"/>
    <x v="0"/>
    <x v="0"/>
  </r>
  <r>
    <x v="476"/>
    <x v="19"/>
    <x v="19"/>
    <x v="19"/>
    <x v="476"/>
    <x v="1"/>
    <x v="2"/>
    <x v="3"/>
    <x v="3"/>
    <x v="3"/>
  </r>
  <r>
    <x v="477"/>
    <x v="14"/>
    <x v="14"/>
    <x v="21"/>
    <x v="477"/>
    <x v="0"/>
    <x v="6"/>
    <x v="2"/>
    <x v="2"/>
    <x v="2"/>
  </r>
  <r>
    <x v="478"/>
    <x v="7"/>
    <x v="7"/>
    <x v="17"/>
    <x v="478"/>
    <x v="2"/>
    <x v="1"/>
    <x v="0"/>
    <x v="0"/>
    <x v="0"/>
  </r>
  <r>
    <x v="479"/>
    <x v="78"/>
    <x v="78"/>
    <x v="14"/>
    <x v="479"/>
    <x v="0"/>
    <x v="7"/>
    <x v="4"/>
    <x v="0"/>
    <x v="0"/>
  </r>
  <r>
    <x v="480"/>
    <x v="80"/>
    <x v="80"/>
    <x v="9"/>
    <x v="480"/>
    <x v="2"/>
    <x v="4"/>
    <x v="2"/>
    <x v="2"/>
    <x v="2"/>
  </r>
  <r>
    <x v="481"/>
    <x v="116"/>
    <x v="116"/>
    <x v="4"/>
    <x v="481"/>
    <x v="2"/>
    <x v="3"/>
    <x v="4"/>
    <x v="0"/>
    <x v="0"/>
  </r>
  <r>
    <x v="482"/>
    <x v="74"/>
    <x v="74"/>
    <x v="2"/>
    <x v="482"/>
    <x v="0"/>
    <x v="6"/>
    <x v="1"/>
    <x v="1"/>
    <x v="1"/>
  </r>
  <r>
    <x v="483"/>
    <x v="0"/>
    <x v="0"/>
    <x v="11"/>
    <x v="483"/>
    <x v="1"/>
    <x v="1"/>
    <x v="3"/>
    <x v="3"/>
    <x v="3"/>
  </r>
  <r>
    <x v="484"/>
    <x v="116"/>
    <x v="116"/>
    <x v="1"/>
    <x v="484"/>
    <x v="2"/>
    <x v="2"/>
    <x v="2"/>
    <x v="2"/>
    <x v="2"/>
  </r>
  <r>
    <x v="485"/>
    <x v="55"/>
    <x v="55"/>
    <x v="1"/>
    <x v="485"/>
    <x v="0"/>
    <x v="7"/>
    <x v="1"/>
    <x v="1"/>
    <x v="1"/>
  </r>
  <r>
    <x v="486"/>
    <x v="139"/>
    <x v="139"/>
    <x v="11"/>
    <x v="486"/>
    <x v="2"/>
    <x v="1"/>
    <x v="1"/>
    <x v="1"/>
    <x v="1"/>
  </r>
  <r>
    <x v="487"/>
    <x v="54"/>
    <x v="54"/>
    <x v="14"/>
    <x v="487"/>
    <x v="0"/>
    <x v="7"/>
    <x v="3"/>
    <x v="3"/>
    <x v="3"/>
  </r>
  <r>
    <x v="488"/>
    <x v="55"/>
    <x v="55"/>
    <x v="2"/>
    <x v="488"/>
    <x v="0"/>
    <x v="5"/>
    <x v="4"/>
    <x v="0"/>
    <x v="0"/>
  </r>
  <r>
    <x v="489"/>
    <x v="0"/>
    <x v="0"/>
    <x v="7"/>
    <x v="489"/>
    <x v="0"/>
    <x v="0"/>
    <x v="1"/>
    <x v="1"/>
    <x v="1"/>
  </r>
  <r>
    <x v="490"/>
    <x v="148"/>
    <x v="148"/>
    <x v="12"/>
    <x v="490"/>
    <x v="1"/>
    <x v="3"/>
    <x v="1"/>
    <x v="1"/>
    <x v="1"/>
  </r>
  <r>
    <x v="491"/>
    <x v="64"/>
    <x v="64"/>
    <x v="4"/>
    <x v="491"/>
    <x v="1"/>
    <x v="4"/>
    <x v="4"/>
    <x v="0"/>
    <x v="0"/>
  </r>
  <r>
    <x v="492"/>
    <x v="122"/>
    <x v="122"/>
    <x v="2"/>
    <x v="492"/>
    <x v="1"/>
    <x v="4"/>
    <x v="3"/>
    <x v="3"/>
    <x v="3"/>
  </r>
  <r>
    <x v="493"/>
    <x v="46"/>
    <x v="46"/>
    <x v="7"/>
    <x v="493"/>
    <x v="2"/>
    <x v="5"/>
    <x v="2"/>
    <x v="2"/>
    <x v="2"/>
  </r>
  <r>
    <x v="494"/>
    <x v="26"/>
    <x v="26"/>
    <x v="2"/>
    <x v="494"/>
    <x v="0"/>
    <x v="2"/>
    <x v="4"/>
    <x v="0"/>
    <x v="0"/>
  </r>
  <r>
    <x v="495"/>
    <x v="64"/>
    <x v="64"/>
    <x v="14"/>
    <x v="495"/>
    <x v="1"/>
    <x v="2"/>
    <x v="3"/>
    <x v="3"/>
    <x v="3"/>
  </r>
  <r>
    <x v="496"/>
    <x v="112"/>
    <x v="112"/>
    <x v="11"/>
    <x v="496"/>
    <x v="1"/>
    <x v="2"/>
    <x v="4"/>
    <x v="0"/>
    <x v="0"/>
  </r>
  <r>
    <x v="497"/>
    <x v="16"/>
    <x v="16"/>
    <x v="12"/>
    <x v="497"/>
    <x v="2"/>
    <x v="5"/>
    <x v="3"/>
    <x v="3"/>
    <x v="3"/>
  </r>
  <r>
    <x v="498"/>
    <x v="105"/>
    <x v="105"/>
    <x v="3"/>
    <x v="498"/>
    <x v="0"/>
    <x v="3"/>
    <x v="1"/>
    <x v="1"/>
    <x v="1"/>
  </r>
  <r>
    <x v="499"/>
    <x v="69"/>
    <x v="69"/>
    <x v="3"/>
    <x v="499"/>
    <x v="1"/>
    <x v="5"/>
    <x v="3"/>
    <x v="3"/>
    <x v="3"/>
  </r>
  <r>
    <x v="500"/>
    <x v="88"/>
    <x v="88"/>
    <x v="25"/>
    <x v="500"/>
    <x v="1"/>
    <x v="7"/>
    <x v="0"/>
    <x v="0"/>
    <x v="0"/>
  </r>
  <r>
    <x v="501"/>
    <x v="2"/>
    <x v="2"/>
    <x v="26"/>
    <x v="501"/>
    <x v="0"/>
    <x v="3"/>
    <x v="3"/>
    <x v="3"/>
    <x v="3"/>
  </r>
  <r>
    <x v="502"/>
    <x v="103"/>
    <x v="103"/>
    <x v="7"/>
    <x v="502"/>
    <x v="2"/>
    <x v="0"/>
    <x v="4"/>
    <x v="0"/>
    <x v="0"/>
  </r>
  <r>
    <x v="503"/>
    <x v="55"/>
    <x v="55"/>
    <x v="16"/>
    <x v="503"/>
    <x v="0"/>
    <x v="4"/>
    <x v="0"/>
    <x v="0"/>
    <x v="0"/>
  </r>
  <r>
    <x v="504"/>
    <x v="26"/>
    <x v="26"/>
    <x v="18"/>
    <x v="504"/>
    <x v="1"/>
    <x v="4"/>
    <x v="3"/>
    <x v="3"/>
    <x v="3"/>
  </r>
  <r>
    <x v="505"/>
    <x v="10"/>
    <x v="10"/>
    <x v="17"/>
    <x v="505"/>
    <x v="0"/>
    <x v="5"/>
    <x v="3"/>
    <x v="3"/>
    <x v="3"/>
  </r>
  <r>
    <x v="506"/>
    <x v="109"/>
    <x v="109"/>
    <x v="5"/>
    <x v="506"/>
    <x v="2"/>
    <x v="6"/>
    <x v="4"/>
    <x v="0"/>
    <x v="0"/>
  </r>
  <r>
    <x v="507"/>
    <x v="5"/>
    <x v="5"/>
    <x v="11"/>
    <x v="507"/>
    <x v="1"/>
    <x v="2"/>
    <x v="3"/>
    <x v="3"/>
    <x v="3"/>
  </r>
  <r>
    <x v="508"/>
    <x v="8"/>
    <x v="8"/>
    <x v="11"/>
    <x v="508"/>
    <x v="1"/>
    <x v="4"/>
    <x v="3"/>
    <x v="3"/>
    <x v="3"/>
  </r>
  <r>
    <x v="509"/>
    <x v="149"/>
    <x v="149"/>
    <x v="1"/>
    <x v="509"/>
    <x v="0"/>
    <x v="0"/>
    <x v="0"/>
    <x v="0"/>
    <x v="0"/>
  </r>
  <r>
    <x v="510"/>
    <x v="70"/>
    <x v="70"/>
    <x v="4"/>
    <x v="510"/>
    <x v="0"/>
    <x v="4"/>
    <x v="1"/>
    <x v="1"/>
    <x v="1"/>
  </r>
  <r>
    <x v="511"/>
    <x v="0"/>
    <x v="0"/>
    <x v="18"/>
    <x v="511"/>
    <x v="2"/>
    <x v="7"/>
    <x v="1"/>
    <x v="1"/>
    <x v="1"/>
  </r>
  <r>
    <x v="512"/>
    <x v="65"/>
    <x v="65"/>
    <x v="17"/>
    <x v="512"/>
    <x v="0"/>
    <x v="5"/>
    <x v="2"/>
    <x v="2"/>
    <x v="2"/>
  </r>
  <r>
    <x v="513"/>
    <x v="26"/>
    <x v="26"/>
    <x v="2"/>
    <x v="513"/>
    <x v="1"/>
    <x v="2"/>
    <x v="1"/>
    <x v="1"/>
    <x v="1"/>
  </r>
  <r>
    <x v="514"/>
    <x v="74"/>
    <x v="74"/>
    <x v="2"/>
    <x v="514"/>
    <x v="1"/>
    <x v="0"/>
    <x v="1"/>
    <x v="1"/>
    <x v="1"/>
  </r>
  <r>
    <x v="515"/>
    <x v="24"/>
    <x v="24"/>
    <x v="9"/>
    <x v="515"/>
    <x v="0"/>
    <x v="0"/>
    <x v="4"/>
    <x v="0"/>
    <x v="0"/>
  </r>
  <r>
    <x v="516"/>
    <x v="112"/>
    <x v="112"/>
    <x v="14"/>
    <x v="516"/>
    <x v="1"/>
    <x v="4"/>
    <x v="3"/>
    <x v="3"/>
    <x v="3"/>
  </r>
  <r>
    <x v="517"/>
    <x v="7"/>
    <x v="7"/>
    <x v="11"/>
    <x v="517"/>
    <x v="1"/>
    <x v="6"/>
    <x v="2"/>
    <x v="2"/>
    <x v="2"/>
  </r>
  <r>
    <x v="518"/>
    <x v="20"/>
    <x v="20"/>
    <x v="11"/>
    <x v="518"/>
    <x v="1"/>
    <x v="4"/>
    <x v="0"/>
    <x v="0"/>
    <x v="0"/>
  </r>
  <r>
    <x v="519"/>
    <x v="92"/>
    <x v="92"/>
    <x v="11"/>
    <x v="519"/>
    <x v="1"/>
    <x v="1"/>
    <x v="1"/>
    <x v="1"/>
    <x v="1"/>
  </r>
  <r>
    <x v="520"/>
    <x v="63"/>
    <x v="63"/>
    <x v="18"/>
    <x v="520"/>
    <x v="1"/>
    <x v="1"/>
    <x v="3"/>
    <x v="3"/>
    <x v="3"/>
  </r>
  <r>
    <x v="521"/>
    <x v="87"/>
    <x v="87"/>
    <x v="11"/>
    <x v="521"/>
    <x v="0"/>
    <x v="7"/>
    <x v="1"/>
    <x v="1"/>
    <x v="1"/>
  </r>
  <r>
    <x v="522"/>
    <x v="82"/>
    <x v="82"/>
    <x v="11"/>
    <x v="522"/>
    <x v="1"/>
    <x v="4"/>
    <x v="4"/>
    <x v="0"/>
    <x v="0"/>
  </r>
  <r>
    <x v="523"/>
    <x v="139"/>
    <x v="139"/>
    <x v="9"/>
    <x v="523"/>
    <x v="2"/>
    <x v="4"/>
    <x v="1"/>
    <x v="1"/>
    <x v="1"/>
  </r>
  <r>
    <x v="524"/>
    <x v="65"/>
    <x v="65"/>
    <x v="17"/>
    <x v="524"/>
    <x v="1"/>
    <x v="4"/>
    <x v="2"/>
    <x v="2"/>
    <x v="2"/>
  </r>
  <r>
    <x v="525"/>
    <x v="150"/>
    <x v="150"/>
    <x v="13"/>
    <x v="525"/>
    <x v="1"/>
    <x v="3"/>
    <x v="3"/>
    <x v="3"/>
    <x v="3"/>
  </r>
  <r>
    <x v="526"/>
    <x v="82"/>
    <x v="82"/>
    <x v="0"/>
    <x v="526"/>
    <x v="2"/>
    <x v="1"/>
    <x v="4"/>
    <x v="0"/>
    <x v="0"/>
  </r>
  <r>
    <x v="527"/>
    <x v="25"/>
    <x v="25"/>
    <x v="16"/>
    <x v="527"/>
    <x v="0"/>
    <x v="5"/>
    <x v="0"/>
    <x v="0"/>
    <x v="0"/>
  </r>
  <r>
    <x v="528"/>
    <x v="60"/>
    <x v="60"/>
    <x v="21"/>
    <x v="528"/>
    <x v="0"/>
    <x v="1"/>
    <x v="4"/>
    <x v="0"/>
    <x v="0"/>
  </r>
  <r>
    <x v="529"/>
    <x v="64"/>
    <x v="64"/>
    <x v="7"/>
    <x v="529"/>
    <x v="2"/>
    <x v="3"/>
    <x v="1"/>
    <x v="1"/>
    <x v="1"/>
  </r>
  <r>
    <x v="530"/>
    <x v="20"/>
    <x v="20"/>
    <x v="14"/>
    <x v="530"/>
    <x v="0"/>
    <x v="7"/>
    <x v="4"/>
    <x v="0"/>
    <x v="0"/>
  </r>
  <r>
    <x v="531"/>
    <x v="151"/>
    <x v="151"/>
    <x v="9"/>
    <x v="531"/>
    <x v="1"/>
    <x v="2"/>
    <x v="0"/>
    <x v="0"/>
    <x v="0"/>
  </r>
  <r>
    <x v="532"/>
    <x v="138"/>
    <x v="138"/>
    <x v="18"/>
    <x v="532"/>
    <x v="1"/>
    <x v="1"/>
    <x v="2"/>
    <x v="2"/>
    <x v="2"/>
  </r>
  <r>
    <x v="533"/>
    <x v="132"/>
    <x v="132"/>
    <x v="17"/>
    <x v="533"/>
    <x v="1"/>
    <x v="2"/>
    <x v="2"/>
    <x v="2"/>
    <x v="2"/>
  </r>
  <r>
    <x v="534"/>
    <x v="5"/>
    <x v="5"/>
    <x v="7"/>
    <x v="534"/>
    <x v="2"/>
    <x v="3"/>
    <x v="2"/>
    <x v="2"/>
    <x v="2"/>
  </r>
  <r>
    <x v="535"/>
    <x v="6"/>
    <x v="6"/>
    <x v="14"/>
    <x v="535"/>
    <x v="2"/>
    <x v="0"/>
    <x v="2"/>
    <x v="2"/>
    <x v="2"/>
  </r>
  <r>
    <x v="536"/>
    <x v="76"/>
    <x v="76"/>
    <x v="3"/>
    <x v="536"/>
    <x v="2"/>
    <x v="3"/>
    <x v="0"/>
    <x v="0"/>
    <x v="0"/>
  </r>
  <r>
    <x v="537"/>
    <x v="88"/>
    <x v="88"/>
    <x v="7"/>
    <x v="537"/>
    <x v="0"/>
    <x v="0"/>
    <x v="3"/>
    <x v="3"/>
    <x v="3"/>
  </r>
  <r>
    <x v="538"/>
    <x v="63"/>
    <x v="63"/>
    <x v="5"/>
    <x v="538"/>
    <x v="0"/>
    <x v="2"/>
    <x v="4"/>
    <x v="0"/>
    <x v="0"/>
  </r>
  <r>
    <x v="539"/>
    <x v="2"/>
    <x v="2"/>
    <x v="20"/>
    <x v="539"/>
    <x v="1"/>
    <x v="2"/>
    <x v="2"/>
    <x v="2"/>
    <x v="2"/>
  </r>
  <r>
    <x v="540"/>
    <x v="99"/>
    <x v="99"/>
    <x v="0"/>
    <x v="540"/>
    <x v="0"/>
    <x v="7"/>
    <x v="0"/>
    <x v="0"/>
    <x v="0"/>
  </r>
  <r>
    <x v="541"/>
    <x v="63"/>
    <x v="63"/>
    <x v="2"/>
    <x v="541"/>
    <x v="1"/>
    <x v="1"/>
    <x v="0"/>
    <x v="0"/>
    <x v="0"/>
  </r>
  <r>
    <x v="542"/>
    <x v="54"/>
    <x v="54"/>
    <x v="0"/>
    <x v="542"/>
    <x v="1"/>
    <x v="5"/>
    <x v="1"/>
    <x v="1"/>
    <x v="1"/>
  </r>
  <r>
    <x v="543"/>
    <x v="77"/>
    <x v="77"/>
    <x v="19"/>
    <x v="543"/>
    <x v="1"/>
    <x v="5"/>
    <x v="0"/>
    <x v="0"/>
    <x v="0"/>
  </r>
  <r>
    <x v="544"/>
    <x v="17"/>
    <x v="17"/>
    <x v="4"/>
    <x v="544"/>
    <x v="2"/>
    <x v="7"/>
    <x v="1"/>
    <x v="1"/>
    <x v="1"/>
  </r>
  <r>
    <x v="545"/>
    <x v="88"/>
    <x v="88"/>
    <x v="17"/>
    <x v="545"/>
    <x v="0"/>
    <x v="5"/>
    <x v="4"/>
    <x v="0"/>
    <x v="0"/>
  </r>
  <r>
    <x v="546"/>
    <x v="108"/>
    <x v="108"/>
    <x v="9"/>
    <x v="546"/>
    <x v="1"/>
    <x v="2"/>
    <x v="2"/>
    <x v="2"/>
    <x v="2"/>
  </r>
  <r>
    <x v="547"/>
    <x v="3"/>
    <x v="3"/>
    <x v="6"/>
    <x v="547"/>
    <x v="2"/>
    <x v="2"/>
    <x v="1"/>
    <x v="1"/>
    <x v="1"/>
  </r>
  <r>
    <x v="548"/>
    <x v="19"/>
    <x v="19"/>
    <x v="0"/>
    <x v="548"/>
    <x v="0"/>
    <x v="7"/>
    <x v="3"/>
    <x v="3"/>
    <x v="3"/>
  </r>
  <r>
    <x v="549"/>
    <x v="152"/>
    <x v="152"/>
    <x v="13"/>
    <x v="549"/>
    <x v="1"/>
    <x v="1"/>
    <x v="2"/>
    <x v="2"/>
    <x v="2"/>
  </r>
  <r>
    <x v="550"/>
    <x v="92"/>
    <x v="92"/>
    <x v="5"/>
    <x v="550"/>
    <x v="2"/>
    <x v="6"/>
    <x v="4"/>
    <x v="0"/>
    <x v="0"/>
  </r>
  <r>
    <x v="551"/>
    <x v="153"/>
    <x v="153"/>
    <x v="9"/>
    <x v="551"/>
    <x v="1"/>
    <x v="1"/>
    <x v="1"/>
    <x v="1"/>
    <x v="1"/>
  </r>
  <r>
    <x v="552"/>
    <x v="58"/>
    <x v="58"/>
    <x v="9"/>
    <x v="552"/>
    <x v="0"/>
    <x v="0"/>
    <x v="4"/>
    <x v="0"/>
    <x v="0"/>
  </r>
  <r>
    <x v="553"/>
    <x v="124"/>
    <x v="124"/>
    <x v="18"/>
    <x v="553"/>
    <x v="2"/>
    <x v="3"/>
    <x v="4"/>
    <x v="0"/>
    <x v="0"/>
  </r>
  <r>
    <x v="554"/>
    <x v="10"/>
    <x v="10"/>
    <x v="0"/>
    <x v="554"/>
    <x v="0"/>
    <x v="3"/>
    <x v="3"/>
    <x v="3"/>
    <x v="3"/>
  </r>
  <r>
    <x v="555"/>
    <x v="65"/>
    <x v="65"/>
    <x v="2"/>
    <x v="555"/>
    <x v="2"/>
    <x v="1"/>
    <x v="0"/>
    <x v="0"/>
    <x v="0"/>
  </r>
  <r>
    <x v="556"/>
    <x v="109"/>
    <x v="109"/>
    <x v="18"/>
    <x v="556"/>
    <x v="0"/>
    <x v="5"/>
    <x v="3"/>
    <x v="3"/>
    <x v="3"/>
  </r>
  <r>
    <x v="557"/>
    <x v="112"/>
    <x v="112"/>
    <x v="13"/>
    <x v="557"/>
    <x v="2"/>
    <x v="4"/>
    <x v="4"/>
    <x v="0"/>
    <x v="0"/>
  </r>
  <r>
    <x v="558"/>
    <x v="57"/>
    <x v="57"/>
    <x v="17"/>
    <x v="558"/>
    <x v="0"/>
    <x v="4"/>
    <x v="0"/>
    <x v="0"/>
    <x v="0"/>
  </r>
  <r>
    <x v="559"/>
    <x v="3"/>
    <x v="3"/>
    <x v="21"/>
    <x v="559"/>
    <x v="0"/>
    <x v="1"/>
    <x v="1"/>
    <x v="1"/>
    <x v="1"/>
  </r>
  <r>
    <x v="560"/>
    <x v="14"/>
    <x v="14"/>
    <x v="9"/>
    <x v="560"/>
    <x v="0"/>
    <x v="0"/>
    <x v="2"/>
    <x v="2"/>
    <x v="2"/>
  </r>
  <r>
    <x v="561"/>
    <x v="66"/>
    <x v="66"/>
    <x v="19"/>
    <x v="561"/>
    <x v="2"/>
    <x v="2"/>
    <x v="1"/>
    <x v="1"/>
    <x v="1"/>
  </r>
  <r>
    <x v="562"/>
    <x v="83"/>
    <x v="83"/>
    <x v="23"/>
    <x v="562"/>
    <x v="1"/>
    <x v="7"/>
    <x v="1"/>
    <x v="1"/>
    <x v="1"/>
  </r>
  <r>
    <x v="563"/>
    <x v="49"/>
    <x v="49"/>
    <x v="4"/>
    <x v="563"/>
    <x v="0"/>
    <x v="5"/>
    <x v="2"/>
    <x v="2"/>
    <x v="2"/>
  </r>
  <r>
    <x v="564"/>
    <x v="19"/>
    <x v="19"/>
    <x v="3"/>
    <x v="564"/>
    <x v="1"/>
    <x v="7"/>
    <x v="4"/>
    <x v="0"/>
    <x v="0"/>
  </r>
  <r>
    <x v="565"/>
    <x v="30"/>
    <x v="30"/>
    <x v="0"/>
    <x v="565"/>
    <x v="1"/>
    <x v="6"/>
    <x v="3"/>
    <x v="3"/>
    <x v="3"/>
  </r>
  <r>
    <x v="566"/>
    <x v="20"/>
    <x v="20"/>
    <x v="21"/>
    <x v="566"/>
    <x v="0"/>
    <x v="6"/>
    <x v="1"/>
    <x v="1"/>
    <x v="1"/>
  </r>
  <r>
    <x v="567"/>
    <x v="59"/>
    <x v="59"/>
    <x v="9"/>
    <x v="567"/>
    <x v="1"/>
    <x v="6"/>
    <x v="3"/>
    <x v="3"/>
    <x v="3"/>
  </r>
  <r>
    <x v="568"/>
    <x v="64"/>
    <x v="64"/>
    <x v="11"/>
    <x v="568"/>
    <x v="2"/>
    <x v="4"/>
    <x v="3"/>
    <x v="3"/>
    <x v="3"/>
  </r>
  <r>
    <x v="569"/>
    <x v="77"/>
    <x v="77"/>
    <x v="1"/>
    <x v="569"/>
    <x v="2"/>
    <x v="1"/>
    <x v="2"/>
    <x v="2"/>
    <x v="2"/>
  </r>
  <r>
    <x v="570"/>
    <x v="76"/>
    <x v="76"/>
    <x v="8"/>
    <x v="570"/>
    <x v="0"/>
    <x v="1"/>
    <x v="3"/>
    <x v="3"/>
    <x v="3"/>
  </r>
  <r>
    <x v="571"/>
    <x v="48"/>
    <x v="48"/>
    <x v="11"/>
    <x v="571"/>
    <x v="0"/>
    <x v="7"/>
    <x v="4"/>
    <x v="0"/>
    <x v="0"/>
  </r>
  <r>
    <x v="572"/>
    <x v="96"/>
    <x v="96"/>
    <x v="12"/>
    <x v="572"/>
    <x v="0"/>
    <x v="2"/>
    <x v="4"/>
    <x v="0"/>
    <x v="0"/>
  </r>
  <r>
    <x v="573"/>
    <x v="108"/>
    <x v="108"/>
    <x v="7"/>
    <x v="573"/>
    <x v="1"/>
    <x v="6"/>
    <x v="3"/>
    <x v="3"/>
    <x v="3"/>
  </r>
  <r>
    <x v="574"/>
    <x v="18"/>
    <x v="18"/>
    <x v="2"/>
    <x v="574"/>
    <x v="0"/>
    <x v="1"/>
    <x v="2"/>
    <x v="2"/>
    <x v="2"/>
  </r>
  <r>
    <x v="575"/>
    <x v="63"/>
    <x v="63"/>
    <x v="6"/>
    <x v="575"/>
    <x v="0"/>
    <x v="4"/>
    <x v="4"/>
    <x v="0"/>
    <x v="0"/>
  </r>
  <r>
    <x v="576"/>
    <x v="19"/>
    <x v="19"/>
    <x v="11"/>
    <x v="576"/>
    <x v="2"/>
    <x v="6"/>
    <x v="0"/>
    <x v="0"/>
    <x v="0"/>
  </r>
  <r>
    <x v="577"/>
    <x v="27"/>
    <x v="27"/>
    <x v="11"/>
    <x v="577"/>
    <x v="2"/>
    <x v="1"/>
    <x v="0"/>
    <x v="0"/>
    <x v="0"/>
  </r>
  <r>
    <x v="578"/>
    <x v="112"/>
    <x v="112"/>
    <x v="16"/>
    <x v="578"/>
    <x v="1"/>
    <x v="0"/>
    <x v="4"/>
    <x v="0"/>
    <x v="0"/>
  </r>
  <r>
    <x v="579"/>
    <x v="22"/>
    <x v="22"/>
    <x v="21"/>
    <x v="579"/>
    <x v="0"/>
    <x v="1"/>
    <x v="1"/>
    <x v="1"/>
    <x v="1"/>
  </r>
  <r>
    <x v="580"/>
    <x v="60"/>
    <x v="60"/>
    <x v="17"/>
    <x v="580"/>
    <x v="2"/>
    <x v="0"/>
    <x v="1"/>
    <x v="1"/>
    <x v="1"/>
  </r>
  <r>
    <x v="581"/>
    <x v="15"/>
    <x v="15"/>
    <x v="7"/>
    <x v="581"/>
    <x v="2"/>
    <x v="0"/>
    <x v="2"/>
    <x v="2"/>
    <x v="2"/>
  </r>
  <r>
    <x v="582"/>
    <x v="78"/>
    <x v="78"/>
    <x v="4"/>
    <x v="582"/>
    <x v="0"/>
    <x v="5"/>
    <x v="4"/>
    <x v="0"/>
    <x v="0"/>
  </r>
  <r>
    <x v="583"/>
    <x v="19"/>
    <x v="19"/>
    <x v="2"/>
    <x v="583"/>
    <x v="2"/>
    <x v="7"/>
    <x v="1"/>
    <x v="1"/>
    <x v="1"/>
  </r>
  <r>
    <x v="584"/>
    <x v="99"/>
    <x v="99"/>
    <x v="21"/>
    <x v="584"/>
    <x v="0"/>
    <x v="4"/>
    <x v="4"/>
    <x v="0"/>
    <x v="0"/>
  </r>
  <r>
    <x v="585"/>
    <x v="38"/>
    <x v="38"/>
    <x v="11"/>
    <x v="585"/>
    <x v="1"/>
    <x v="7"/>
    <x v="3"/>
    <x v="3"/>
    <x v="3"/>
  </r>
  <r>
    <x v="586"/>
    <x v="19"/>
    <x v="19"/>
    <x v="0"/>
    <x v="586"/>
    <x v="1"/>
    <x v="5"/>
    <x v="1"/>
    <x v="1"/>
    <x v="1"/>
  </r>
  <r>
    <x v="587"/>
    <x v="100"/>
    <x v="100"/>
    <x v="8"/>
    <x v="587"/>
    <x v="0"/>
    <x v="3"/>
    <x v="0"/>
    <x v="0"/>
    <x v="0"/>
  </r>
  <r>
    <x v="588"/>
    <x v="35"/>
    <x v="35"/>
    <x v="4"/>
    <x v="588"/>
    <x v="1"/>
    <x v="2"/>
    <x v="2"/>
    <x v="2"/>
    <x v="2"/>
  </r>
  <r>
    <x v="589"/>
    <x v="139"/>
    <x v="139"/>
    <x v="3"/>
    <x v="589"/>
    <x v="1"/>
    <x v="2"/>
    <x v="1"/>
    <x v="1"/>
    <x v="1"/>
  </r>
  <r>
    <x v="590"/>
    <x v="36"/>
    <x v="36"/>
    <x v="5"/>
    <x v="590"/>
    <x v="2"/>
    <x v="7"/>
    <x v="1"/>
    <x v="1"/>
    <x v="1"/>
  </r>
  <r>
    <x v="591"/>
    <x v="26"/>
    <x v="26"/>
    <x v="2"/>
    <x v="591"/>
    <x v="1"/>
    <x v="1"/>
    <x v="4"/>
    <x v="0"/>
    <x v="0"/>
  </r>
  <r>
    <x v="592"/>
    <x v="138"/>
    <x v="138"/>
    <x v="3"/>
    <x v="592"/>
    <x v="0"/>
    <x v="7"/>
    <x v="1"/>
    <x v="1"/>
    <x v="1"/>
  </r>
  <r>
    <x v="593"/>
    <x v="89"/>
    <x v="89"/>
    <x v="5"/>
    <x v="593"/>
    <x v="2"/>
    <x v="3"/>
    <x v="0"/>
    <x v="0"/>
    <x v="0"/>
  </r>
  <r>
    <x v="594"/>
    <x v="4"/>
    <x v="4"/>
    <x v="4"/>
    <x v="594"/>
    <x v="0"/>
    <x v="6"/>
    <x v="3"/>
    <x v="3"/>
    <x v="3"/>
  </r>
  <r>
    <x v="595"/>
    <x v="57"/>
    <x v="57"/>
    <x v="0"/>
    <x v="595"/>
    <x v="0"/>
    <x v="5"/>
    <x v="0"/>
    <x v="0"/>
    <x v="0"/>
  </r>
  <r>
    <x v="596"/>
    <x v="77"/>
    <x v="77"/>
    <x v="2"/>
    <x v="596"/>
    <x v="0"/>
    <x v="2"/>
    <x v="1"/>
    <x v="1"/>
    <x v="1"/>
  </r>
  <r>
    <x v="597"/>
    <x v="112"/>
    <x v="112"/>
    <x v="14"/>
    <x v="597"/>
    <x v="1"/>
    <x v="7"/>
    <x v="2"/>
    <x v="2"/>
    <x v="2"/>
  </r>
  <r>
    <x v="598"/>
    <x v="56"/>
    <x v="56"/>
    <x v="19"/>
    <x v="598"/>
    <x v="1"/>
    <x v="3"/>
    <x v="2"/>
    <x v="2"/>
    <x v="2"/>
  </r>
  <r>
    <x v="599"/>
    <x v="129"/>
    <x v="129"/>
    <x v="7"/>
    <x v="599"/>
    <x v="1"/>
    <x v="6"/>
    <x v="1"/>
    <x v="1"/>
    <x v="1"/>
  </r>
  <r>
    <x v="600"/>
    <x v="141"/>
    <x v="141"/>
    <x v="9"/>
    <x v="600"/>
    <x v="1"/>
    <x v="1"/>
    <x v="0"/>
    <x v="0"/>
    <x v="0"/>
  </r>
  <r>
    <x v="601"/>
    <x v="59"/>
    <x v="59"/>
    <x v="1"/>
    <x v="601"/>
    <x v="1"/>
    <x v="3"/>
    <x v="0"/>
    <x v="0"/>
    <x v="0"/>
  </r>
  <r>
    <x v="602"/>
    <x v="154"/>
    <x v="154"/>
    <x v="2"/>
    <x v="602"/>
    <x v="2"/>
    <x v="3"/>
    <x v="0"/>
    <x v="0"/>
    <x v="0"/>
  </r>
  <r>
    <x v="603"/>
    <x v="20"/>
    <x v="20"/>
    <x v="1"/>
    <x v="603"/>
    <x v="0"/>
    <x v="3"/>
    <x v="0"/>
    <x v="0"/>
    <x v="0"/>
  </r>
  <r>
    <x v="604"/>
    <x v="23"/>
    <x v="23"/>
    <x v="0"/>
    <x v="604"/>
    <x v="0"/>
    <x v="5"/>
    <x v="1"/>
    <x v="1"/>
    <x v="1"/>
  </r>
  <r>
    <x v="605"/>
    <x v="55"/>
    <x v="55"/>
    <x v="6"/>
    <x v="605"/>
    <x v="2"/>
    <x v="2"/>
    <x v="3"/>
    <x v="3"/>
    <x v="3"/>
  </r>
  <r>
    <x v="606"/>
    <x v="24"/>
    <x v="24"/>
    <x v="13"/>
    <x v="606"/>
    <x v="0"/>
    <x v="7"/>
    <x v="4"/>
    <x v="0"/>
    <x v="0"/>
  </r>
  <r>
    <x v="607"/>
    <x v="111"/>
    <x v="111"/>
    <x v="13"/>
    <x v="607"/>
    <x v="1"/>
    <x v="2"/>
    <x v="4"/>
    <x v="0"/>
    <x v="0"/>
  </r>
  <r>
    <x v="608"/>
    <x v="10"/>
    <x v="10"/>
    <x v="4"/>
    <x v="608"/>
    <x v="1"/>
    <x v="0"/>
    <x v="0"/>
    <x v="0"/>
    <x v="0"/>
  </r>
  <r>
    <x v="609"/>
    <x v="56"/>
    <x v="56"/>
    <x v="11"/>
    <x v="609"/>
    <x v="2"/>
    <x v="2"/>
    <x v="0"/>
    <x v="0"/>
    <x v="0"/>
  </r>
  <r>
    <x v="610"/>
    <x v="56"/>
    <x v="56"/>
    <x v="8"/>
    <x v="610"/>
    <x v="2"/>
    <x v="1"/>
    <x v="3"/>
    <x v="3"/>
    <x v="3"/>
  </r>
  <r>
    <x v="611"/>
    <x v="21"/>
    <x v="21"/>
    <x v="7"/>
    <x v="611"/>
    <x v="1"/>
    <x v="0"/>
    <x v="3"/>
    <x v="3"/>
    <x v="3"/>
  </r>
  <r>
    <x v="612"/>
    <x v="78"/>
    <x v="78"/>
    <x v="5"/>
    <x v="612"/>
    <x v="1"/>
    <x v="3"/>
    <x v="2"/>
    <x v="2"/>
    <x v="2"/>
  </r>
  <r>
    <x v="613"/>
    <x v="82"/>
    <x v="82"/>
    <x v="3"/>
    <x v="613"/>
    <x v="0"/>
    <x v="1"/>
    <x v="3"/>
    <x v="3"/>
    <x v="3"/>
  </r>
  <r>
    <x v="614"/>
    <x v="62"/>
    <x v="62"/>
    <x v="2"/>
    <x v="614"/>
    <x v="0"/>
    <x v="7"/>
    <x v="0"/>
    <x v="0"/>
    <x v="0"/>
  </r>
  <r>
    <x v="615"/>
    <x v="10"/>
    <x v="10"/>
    <x v="0"/>
    <x v="615"/>
    <x v="1"/>
    <x v="7"/>
    <x v="2"/>
    <x v="2"/>
    <x v="2"/>
  </r>
  <r>
    <x v="616"/>
    <x v="133"/>
    <x v="133"/>
    <x v="5"/>
    <x v="616"/>
    <x v="0"/>
    <x v="0"/>
    <x v="1"/>
    <x v="1"/>
    <x v="1"/>
  </r>
  <r>
    <x v="617"/>
    <x v="7"/>
    <x v="7"/>
    <x v="5"/>
    <x v="617"/>
    <x v="0"/>
    <x v="4"/>
    <x v="3"/>
    <x v="3"/>
    <x v="3"/>
  </r>
  <r>
    <x v="618"/>
    <x v="60"/>
    <x v="60"/>
    <x v="7"/>
    <x v="618"/>
    <x v="2"/>
    <x v="1"/>
    <x v="4"/>
    <x v="0"/>
    <x v="0"/>
  </r>
  <r>
    <x v="619"/>
    <x v="57"/>
    <x v="57"/>
    <x v="8"/>
    <x v="619"/>
    <x v="1"/>
    <x v="4"/>
    <x v="2"/>
    <x v="2"/>
    <x v="2"/>
  </r>
  <r>
    <x v="620"/>
    <x v="23"/>
    <x v="23"/>
    <x v="21"/>
    <x v="620"/>
    <x v="0"/>
    <x v="4"/>
    <x v="0"/>
    <x v="0"/>
    <x v="0"/>
  </r>
  <r>
    <x v="621"/>
    <x v="54"/>
    <x v="54"/>
    <x v="25"/>
    <x v="621"/>
    <x v="1"/>
    <x v="2"/>
    <x v="3"/>
    <x v="3"/>
    <x v="3"/>
  </r>
  <r>
    <x v="622"/>
    <x v="10"/>
    <x v="10"/>
    <x v="5"/>
    <x v="622"/>
    <x v="2"/>
    <x v="3"/>
    <x v="2"/>
    <x v="2"/>
    <x v="2"/>
  </r>
  <r>
    <x v="623"/>
    <x v="154"/>
    <x v="154"/>
    <x v="7"/>
    <x v="623"/>
    <x v="1"/>
    <x v="3"/>
    <x v="1"/>
    <x v="1"/>
    <x v="1"/>
  </r>
  <r>
    <x v="624"/>
    <x v="26"/>
    <x v="26"/>
    <x v="7"/>
    <x v="624"/>
    <x v="2"/>
    <x v="3"/>
    <x v="3"/>
    <x v="3"/>
    <x v="3"/>
  </r>
  <r>
    <x v="625"/>
    <x v="3"/>
    <x v="3"/>
    <x v="12"/>
    <x v="625"/>
    <x v="2"/>
    <x v="5"/>
    <x v="0"/>
    <x v="0"/>
    <x v="0"/>
  </r>
  <r>
    <x v="626"/>
    <x v="110"/>
    <x v="110"/>
    <x v="14"/>
    <x v="626"/>
    <x v="2"/>
    <x v="4"/>
    <x v="3"/>
    <x v="3"/>
    <x v="3"/>
  </r>
  <r>
    <x v="627"/>
    <x v="122"/>
    <x v="122"/>
    <x v="1"/>
    <x v="627"/>
    <x v="0"/>
    <x v="4"/>
    <x v="1"/>
    <x v="1"/>
    <x v="1"/>
  </r>
  <r>
    <x v="628"/>
    <x v="86"/>
    <x v="86"/>
    <x v="5"/>
    <x v="628"/>
    <x v="2"/>
    <x v="6"/>
    <x v="2"/>
    <x v="2"/>
    <x v="2"/>
  </r>
  <r>
    <x v="629"/>
    <x v="75"/>
    <x v="75"/>
    <x v="10"/>
    <x v="629"/>
    <x v="0"/>
    <x v="6"/>
    <x v="2"/>
    <x v="2"/>
    <x v="2"/>
  </r>
  <r>
    <x v="630"/>
    <x v="35"/>
    <x v="35"/>
    <x v="5"/>
    <x v="630"/>
    <x v="0"/>
    <x v="1"/>
    <x v="3"/>
    <x v="3"/>
    <x v="3"/>
  </r>
  <r>
    <x v="631"/>
    <x v="155"/>
    <x v="155"/>
    <x v="13"/>
    <x v="631"/>
    <x v="2"/>
    <x v="7"/>
    <x v="1"/>
    <x v="1"/>
    <x v="1"/>
  </r>
  <r>
    <x v="632"/>
    <x v="42"/>
    <x v="42"/>
    <x v="3"/>
    <x v="632"/>
    <x v="1"/>
    <x v="4"/>
    <x v="0"/>
    <x v="0"/>
    <x v="0"/>
  </r>
  <r>
    <x v="633"/>
    <x v="27"/>
    <x v="27"/>
    <x v="2"/>
    <x v="633"/>
    <x v="1"/>
    <x v="2"/>
    <x v="1"/>
    <x v="1"/>
    <x v="1"/>
  </r>
  <r>
    <x v="634"/>
    <x v="110"/>
    <x v="110"/>
    <x v="11"/>
    <x v="634"/>
    <x v="0"/>
    <x v="6"/>
    <x v="2"/>
    <x v="2"/>
    <x v="2"/>
  </r>
  <r>
    <x v="635"/>
    <x v="75"/>
    <x v="75"/>
    <x v="11"/>
    <x v="635"/>
    <x v="0"/>
    <x v="4"/>
    <x v="4"/>
    <x v="0"/>
    <x v="0"/>
  </r>
  <r>
    <x v="636"/>
    <x v="82"/>
    <x v="82"/>
    <x v="5"/>
    <x v="636"/>
    <x v="1"/>
    <x v="3"/>
    <x v="0"/>
    <x v="0"/>
    <x v="0"/>
  </r>
  <r>
    <x v="637"/>
    <x v="55"/>
    <x v="55"/>
    <x v="3"/>
    <x v="637"/>
    <x v="1"/>
    <x v="0"/>
    <x v="2"/>
    <x v="2"/>
    <x v="2"/>
  </r>
  <r>
    <x v="638"/>
    <x v="1"/>
    <x v="1"/>
    <x v="3"/>
    <x v="638"/>
    <x v="2"/>
    <x v="1"/>
    <x v="1"/>
    <x v="1"/>
    <x v="1"/>
  </r>
  <r>
    <x v="639"/>
    <x v="62"/>
    <x v="62"/>
    <x v="3"/>
    <x v="639"/>
    <x v="2"/>
    <x v="1"/>
    <x v="2"/>
    <x v="2"/>
    <x v="2"/>
  </r>
  <r>
    <x v="640"/>
    <x v="119"/>
    <x v="119"/>
    <x v="11"/>
    <x v="640"/>
    <x v="2"/>
    <x v="7"/>
    <x v="0"/>
    <x v="0"/>
    <x v="0"/>
  </r>
  <r>
    <x v="641"/>
    <x v="14"/>
    <x v="14"/>
    <x v="0"/>
    <x v="641"/>
    <x v="0"/>
    <x v="6"/>
    <x v="2"/>
    <x v="2"/>
    <x v="2"/>
  </r>
  <r>
    <x v="642"/>
    <x v="15"/>
    <x v="15"/>
    <x v="18"/>
    <x v="642"/>
    <x v="1"/>
    <x v="0"/>
    <x v="0"/>
    <x v="0"/>
    <x v="0"/>
  </r>
  <r>
    <x v="643"/>
    <x v="156"/>
    <x v="156"/>
    <x v="15"/>
    <x v="643"/>
    <x v="0"/>
    <x v="2"/>
    <x v="2"/>
    <x v="2"/>
    <x v="2"/>
  </r>
  <r>
    <x v="644"/>
    <x v="23"/>
    <x v="23"/>
    <x v="10"/>
    <x v="644"/>
    <x v="2"/>
    <x v="0"/>
    <x v="1"/>
    <x v="1"/>
    <x v="1"/>
  </r>
  <r>
    <x v="645"/>
    <x v="24"/>
    <x v="24"/>
    <x v="8"/>
    <x v="645"/>
    <x v="2"/>
    <x v="3"/>
    <x v="4"/>
    <x v="0"/>
    <x v="0"/>
  </r>
  <r>
    <x v="646"/>
    <x v="16"/>
    <x v="16"/>
    <x v="11"/>
    <x v="646"/>
    <x v="0"/>
    <x v="7"/>
    <x v="1"/>
    <x v="1"/>
    <x v="1"/>
  </r>
  <r>
    <x v="647"/>
    <x v="157"/>
    <x v="157"/>
    <x v="19"/>
    <x v="647"/>
    <x v="1"/>
    <x v="1"/>
    <x v="0"/>
    <x v="0"/>
    <x v="0"/>
  </r>
  <r>
    <x v="648"/>
    <x v="51"/>
    <x v="51"/>
    <x v="2"/>
    <x v="648"/>
    <x v="1"/>
    <x v="7"/>
    <x v="2"/>
    <x v="2"/>
    <x v="2"/>
  </r>
  <r>
    <x v="649"/>
    <x v="158"/>
    <x v="158"/>
    <x v="12"/>
    <x v="649"/>
    <x v="0"/>
    <x v="5"/>
    <x v="1"/>
    <x v="1"/>
    <x v="1"/>
  </r>
  <r>
    <x v="650"/>
    <x v="6"/>
    <x v="6"/>
    <x v="0"/>
    <x v="650"/>
    <x v="1"/>
    <x v="6"/>
    <x v="2"/>
    <x v="2"/>
    <x v="2"/>
  </r>
  <r>
    <x v="651"/>
    <x v="47"/>
    <x v="47"/>
    <x v="4"/>
    <x v="651"/>
    <x v="1"/>
    <x v="4"/>
    <x v="1"/>
    <x v="1"/>
    <x v="1"/>
  </r>
  <r>
    <x v="652"/>
    <x v="62"/>
    <x v="62"/>
    <x v="1"/>
    <x v="652"/>
    <x v="1"/>
    <x v="7"/>
    <x v="2"/>
    <x v="2"/>
    <x v="2"/>
  </r>
  <r>
    <x v="653"/>
    <x v="24"/>
    <x v="24"/>
    <x v="1"/>
    <x v="653"/>
    <x v="2"/>
    <x v="2"/>
    <x v="4"/>
    <x v="0"/>
    <x v="0"/>
  </r>
  <r>
    <x v="654"/>
    <x v="159"/>
    <x v="159"/>
    <x v="2"/>
    <x v="654"/>
    <x v="0"/>
    <x v="6"/>
    <x v="3"/>
    <x v="3"/>
    <x v="3"/>
  </r>
  <r>
    <x v="655"/>
    <x v="144"/>
    <x v="144"/>
    <x v="3"/>
    <x v="655"/>
    <x v="0"/>
    <x v="2"/>
    <x v="4"/>
    <x v="0"/>
    <x v="0"/>
  </r>
  <r>
    <x v="656"/>
    <x v="82"/>
    <x v="82"/>
    <x v="5"/>
    <x v="656"/>
    <x v="2"/>
    <x v="2"/>
    <x v="4"/>
    <x v="0"/>
    <x v="0"/>
  </r>
  <r>
    <x v="657"/>
    <x v="91"/>
    <x v="91"/>
    <x v="13"/>
    <x v="657"/>
    <x v="2"/>
    <x v="3"/>
    <x v="4"/>
    <x v="0"/>
    <x v="0"/>
  </r>
  <r>
    <x v="658"/>
    <x v="64"/>
    <x v="64"/>
    <x v="7"/>
    <x v="658"/>
    <x v="0"/>
    <x v="0"/>
    <x v="3"/>
    <x v="3"/>
    <x v="3"/>
  </r>
  <r>
    <x v="659"/>
    <x v="141"/>
    <x v="141"/>
    <x v="4"/>
    <x v="659"/>
    <x v="1"/>
    <x v="2"/>
    <x v="2"/>
    <x v="2"/>
    <x v="2"/>
  </r>
  <r>
    <x v="660"/>
    <x v="20"/>
    <x v="20"/>
    <x v="25"/>
    <x v="660"/>
    <x v="0"/>
    <x v="4"/>
    <x v="4"/>
    <x v="0"/>
    <x v="0"/>
  </r>
  <r>
    <x v="661"/>
    <x v="34"/>
    <x v="34"/>
    <x v="4"/>
    <x v="661"/>
    <x v="2"/>
    <x v="1"/>
    <x v="1"/>
    <x v="1"/>
    <x v="1"/>
  </r>
  <r>
    <x v="662"/>
    <x v="27"/>
    <x v="27"/>
    <x v="11"/>
    <x v="662"/>
    <x v="2"/>
    <x v="4"/>
    <x v="1"/>
    <x v="1"/>
    <x v="1"/>
  </r>
  <r>
    <x v="663"/>
    <x v="118"/>
    <x v="118"/>
    <x v="19"/>
    <x v="663"/>
    <x v="0"/>
    <x v="2"/>
    <x v="4"/>
    <x v="0"/>
    <x v="0"/>
  </r>
  <r>
    <x v="664"/>
    <x v="105"/>
    <x v="105"/>
    <x v="4"/>
    <x v="664"/>
    <x v="0"/>
    <x v="3"/>
    <x v="1"/>
    <x v="1"/>
    <x v="1"/>
  </r>
  <r>
    <x v="665"/>
    <x v="72"/>
    <x v="72"/>
    <x v="0"/>
    <x v="665"/>
    <x v="2"/>
    <x v="3"/>
    <x v="2"/>
    <x v="2"/>
    <x v="2"/>
  </r>
  <r>
    <x v="666"/>
    <x v="92"/>
    <x v="92"/>
    <x v="5"/>
    <x v="666"/>
    <x v="1"/>
    <x v="4"/>
    <x v="3"/>
    <x v="3"/>
    <x v="3"/>
  </r>
  <r>
    <x v="667"/>
    <x v="55"/>
    <x v="55"/>
    <x v="24"/>
    <x v="667"/>
    <x v="1"/>
    <x v="7"/>
    <x v="4"/>
    <x v="0"/>
    <x v="0"/>
  </r>
  <r>
    <x v="668"/>
    <x v="80"/>
    <x v="80"/>
    <x v="19"/>
    <x v="668"/>
    <x v="0"/>
    <x v="5"/>
    <x v="2"/>
    <x v="2"/>
    <x v="2"/>
  </r>
  <r>
    <x v="669"/>
    <x v="27"/>
    <x v="27"/>
    <x v="11"/>
    <x v="669"/>
    <x v="2"/>
    <x v="7"/>
    <x v="4"/>
    <x v="0"/>
    <x v="0"/>
  </r>
  <r>
    <x v="670"/>
    <x v="70"/>
    <x v="70"/>
    <x v="5"/>
    <x v="670"/>
    <x v="2"/>
    <x v="7"/>
    <x v="0"/>
    <x v="0"/>
    <x v="0"/>
  </r>
  <r>
    <x v="671"/>
    <x v="54"/>
    <x v="54"/>
    <x v="12"/>
    <x v="671"/>
    <x v="0"/>
    <x v="4"/>
    <x v="2"/>
    <x v="2"/>
    <x v="2"/>
  </r>
  <r>
    <x v="672"/>
    <x v="60"/>
    <x v="60"/>
    <x v="5"/>
    <x v="672"/>
    <x v="2"/>
    <x v="0"/>
    <x v="4"/>
    <x v="0"/>
    <x v="0"/>
  </r>
  <r>
    <x v="673"/>
    <x v="112"/>
    <x v="112"/>
    <x v="8"/>
    <x v="673"/>
    <x v="2"/>
    <x v="7"/>
    <x v="2"/>
    <x v="2"/>
    <x v="2"/>
  </r>
  <r>
    <x v="674"/>
    <x v="62"/>
    <x v="62"/>
    <x v="17"/>
    <x v="674"/>
    <x v="0"/>
    <x v="0"/>
    <x v="0"/>
    <x v="0"/>
    <x v="0"/>
  </r>
  <r>
    <x v="675"/>
    <x v="87"/>
    <x v="87"/>
    <x v="5"/>
    <x v="675"/>
    <x v="1"/>
    <x v="1"/>
    <x v="0"/>
    <x v="0"/>
    <x v="0"/>
  </r>
  <r>
    <x v="676"/>
    <x v="37"/>
    <x v="37"/>
    <x v="3"/>
    <x v="676"/>
    <x v="2"/>
    <x v="0"/>
    <x v="1"/>
    <x v="1"/>
    <x v="1"/>
  </r>
  <r>
    <x v="677"/>
    <x v="62"/>
    <x v="62"/>
    <x v="9"/>
    <x v="677"/>
    <x v="0"/>
    <x v="3"/>
    <x v="2"/>
    <x v="2"/>
    <x v="2"/>
  </r>
  <r>
    <x v="678"/>
    <x v="55"/>
    <x v="55"/>
    <x v="9"/>
    <x v="678"/>
    <x v="2"/>
    <x v="6"/>
    <x v="2"/>
    <x v="2"/>
    <x v="2"/>
  </r>
  <r>
    <x v="679"/>
    <x v="7"/>
    <x v="7"/>
    <x v="1"/>
    <x v="679"/>
    <x v="2"/>
    <x v="3"/>
    <x v="3"/>
    <x v="3"/>
    <x v="3"/>
  </r>
  <r>
    <x v="680"/>
    <x v="64"/>
    <x v="64"/>
    <x v="19"/>
    <x v="680"/>
    <x v="2"/>
    <x v="4"/>
    <x v="1"/>
    <x v="1"/>
    <x v="1"/>
  </r>
  <r>
    <x v="681"/>
    <x v="118"/>
    <x v="118"/>
    <x v="2"/>
    <x v="681"/>
    <x v="1"/>
    <x v="0"/>
    <x v="3"/>
    <x v="3"/>
    <x v="3"/>
  </r>
  <r>
    <x v="682"/>
    <x v="134"/>
    <x v="134"/>
    <x v="19"/>
    <x v="682"/>
    <x v="1"/>
    <x v="1"/>
    <x v="2"/>
    <x v="2"/>
    <x v="2"/>
  </r>
  <r>
    <x v="683"/>
    <x v="103"/>
    <x v="103"/>
    <x v="19"/>
    <x v="683"/>
    <x v="1"/>
    <x v="4"/>
    <x v="1"/>
    <x v="1"/>
    <x v="1"/>
  </r>
  <r>
    <x v="684"/>
    <x v="30"/>
    <x v="30"/>
    <x v="3"/>
    <x v="684"/>
    <x v="0"/>
    <x v="3"/>
    <x v="2"/>
    <x v="2"/>
    <x v="2"/>
  </r>
  <r>
    <x v="685"/>
    <x v="6"/>
    <x v="6"/>
    <x v="2"/>
    <x v="685"/>
    <x v="0"/>
    <x v="6"/>
    <x v="4"/>
    <x v="0"/>
    <x v="0"/>
  </r>
  <r>
    <x v="686"/>
    <x v="7"/>
    <x v="7"/>
    <x v="14"/>
    <x v="686"/>
    <x v="0"/>
    <x v="0"/>
    <x v="0"/>
    <x v="0"/>
    <x v="0"/>
  </r>
  <r>
    <x v="687"/>
    <x v="19"/>
    <x v="19"/>
    <x v="11"/>
    <x v="687"/>
    <x v="1"/>
    <x v="5"/>
    <x v="2"/>
    <x v="2"/>
    <x v="2"/>
  </r>
  <r>
    <x v="688"/>
    <x v="66"/>
    <x v="66"/>
    <x v="9"/>
    <x v="688"/>
    <x v="1"/>
    <x v="1"/>
    <x v="1"/>
    <x v="1"/>
    <x v="1"/>
  </r>
  <r>
    <x v="689"/>
    <x v="23"/>
    <x v="23"/>
    <x v="3"/>
    <x v="689"/>
    <x v="2"/>
    <x v="6"/>
    <x v="0"/>
    <x v="0"/>
    <x v="0"/>
  </r>
  <r>
    <x v="690"/>
    <x v="160"/>
    <x v="160"/>
    <x v="12"/>
    <x v="690"/>
    <x v="0"/>
    <x v="7"/>
    <x v="4"/>
    <x v="0"/>
    <x v="0"/>
  </r>
  <r>
    <x v="691"/>
    <x v="69"/>
    <x v="69"/>
    <x v="21"/>
    <x v="691"/>
    <x v="1"/>
    <x v="4"/>
    <x v="4"/>
    <x v="0"/>
    <x v="0"/>
  </r>
  <r>
    <x v="692"/>
    <x v="38"/>
    <x v="38"/>
    <x v="6"/>
    <x v="692"/>
    <x v="0"/>
    <x v="1"/>
    <x v="0"/>
    <x v="0"/>
    <x v="0"/>
  </r>
  <r>
    <x v="693"/>
    <x v="22"/>
    <x v="22"/>
    <x v="18"/>
    <x v="693"/>
    <x v="0"/>
    <x v="6"/>
    <x v="4"/>
    <x v="0"/>
    <x v="0"/>
  </r>
  <r>
    <x v="694"/>
    <x v="22"/>
    <x v="22"/>
    <x v="19"/>
    <x v="694"/>
    <x v="2"/>
    <x v="5"/>
    <x v="1"/>
    <x v="1"/>
    <x v="1"/>
  </r>
  <r>
    <x v="695"/>
    <x v="161"/>
    <x v="161"/>
    <x v="9"/>
    <x v="695"/>
    <x v="2"/>
    <x v="0"/>
    <x v="0"/>
    <x v="0"/>
    <x v="0"/>
  </r>
  <r>
    <x v="696"/>
    <x v="27"/>
    <x v="27"/>
    <x v="4"/>
    <x v="696"/>
    <x v="2"/>
    <x v="3"/>
    <x v="2"/>
    <x v="2"/>
    <x v="2"/>
  </r>
  <r>
    <x v="697"/>
    <x v="62"/>
    <x v="62"/>
    <x v="11"/>
    <x v="697"/>
    <x v="2"/>
    <x v="7"/>
    <x v="2"/>
    <x v="2"/>
    <x v="2"/>
  </r>
  <r>
    <x v="698"/>
    <x v="109"/>
    <x v="109"/>
    <x v="5"/>
    <x v="698"/>
    <x v="2"/>
    <x v="5"/>
    <x v="1"/>
    <x v="1"/>
    <x v="1"/>
  </r>
  <r>
    <x v="699"/>
    <x v="1"/>
    <x v="1"/>
    <x v="7"/>
    <x v="699"/>
    <x v="0"/>
    <x v="4"/>
    <x v="3"/>
    <x v="3"/>
    <x v="3"/>
  </r>
  <r>
    <x v="700"/>
    <x v="56"/>
    <x v="56"/>
    <x v="16"/>
    <x v="700"/>
    <x v="0"/>
    <x v="5"/>
    <x v="3"/>
    <x v="3"/>
    <x v="3"/>
  </r>
  <r>
    <x v="701"/>
    <x v="60"/>
    <x v="60"/>
    <x v="18"/>
    <x v="701"/>
    <x v="0"/>
    <x v="5"/>
    <x v="0"/>
    <x v="0"/>
    <x v="0"/>
  </r>
  <r>
    <x v="702"/>
    <x v="74"/>
    <x v="74"/>
    <x v="6"/>
    <x v="702"/>
    <x v="2"/>
    <x v="2"/>
    <x v="0"/>
    <x v="0"/>
    <x v="0"/>
  </r>
  <r>
    <x v="703"/>
    <x v="6"/>
    <x v="6"/>
    <x v="21"/>
    <x v="703"/>
    <x v="2"/>
    <x v="5"/>
    <x v="3"/>
    <x v="3"/>
    <x v="3"/>
  </r>
  <r>
    <x v="704"/>
    <x v="89"/>
    <x v="89"/>
    <x v="7"/>
    <x v="704"/>
    <x v="2"/>
    <x v="6"/>
    <x v="0"/>
    <x v="0"/>
    <x v="0"/>
  </r>
  <r>
    <x v="705"/>
    <x v="82"/>
    <x v="82"/>
    <x v="12"/>
    <x v="705"/>
    <x v="0"/>
    <x v="2"/>
    <x v="1"/>
    <x v="1"/>
    <x v="1"/>
  </r>
  <r>
    <x v="706"/>
    <x v="30"/>
    <x v="30"/>
    <x v="9"/>
    <x v="706"/>
    <x v="1"/>
    <x v="0"/>
    <x v="1"/>
    <x v="1"/>
    <x v="1"/>
  </r>
  <r>
    <x v="707"/>
    <x v="25"/>
    <x v="25"/>
    <x v="0"/>
    <x v="707"/>
    <x v="2"/>
    <x v="0"/>
    <x v="3"/>
    <x v="3"/>
    <x v="3"/>
  </r>
  <r>
    <x v="708"/>
    <x v="78"/>
    <x v="78"/>
    <x v="16"/>
    <x v="708"/>
    <x v="2"/>
    <x v="4"/>
    <x v="0"/>
    <x v="0"/>
    <x v="0"/>
  </r>
  <r>
    <x v="709"/>
    <x v="1"/>
    <x v="1"/>
    <x v="7"/>
    <x v="709"/>
    <x v="0"/>
    <x v="3"/>
    <x v="1"/>
    <x v="1"/>
    <x v="1"/>
  </r>
  <r>
    <x v="710"/>
    <x v="117"/>
    <x v="117"/>
    <x v="18"/>
    <x v="710"/>
    <x v="1"/>
    <x v="2"/>
    <x v="0"/>
    <x v="0"/>
    <x v="0"/>
  </r>
  <r>
    <x v="711"/>
    <x v="55"/>
    <x v="55"/>
    <x v="2"/>
    <x v="711"/>
    <x v="1"/>
    <x v="1"/>
    <x v="0"/>
    <x v="0"/>
    <x v="0"/>
  </r>
  <r>
    <x v="712"/>
    <x v="74"/>
    <x v="74"/>
    <x v="16"/>
    <x v="712"/>
    <x v="1"/>
    <x v="3"/>
    <x v="0"/>
    <x v="0"/>
    <x v="0"/>
  </r>
  <r>
    <x v="713"/>
    <x v="63"/>
    <x v="63"/>
    <x v="12"/>
    <x v="713"/>
    <x v="0"/>
    <x v="5"/>
    <x v="0"/>
    <x v="0"/>
    <x v="0"/>
  </r>
  <r>
    <x v="714"/>
    <x v="162"/>
    <x v="162"/>
    <x v="4"/>
    <x v="714"/>
    <x v="2"/>
    <x v="0"/>
    <x v="0"/>
    <x v="0"/>
    <x v="0"/>
  </r>
  <r>
    <x v="715"/>
    <x v="43"/>
    <x v="43"/>
    <x v="17"/>
    <x v="715"/>
    <x v="1"/>
    <x v="5"/>
    <x v="4"/>
    <x v="0"/>
    <x v="0"/>
  </r>
  <r>
    <x v="716"/>
    <x v="85"/>
    <x v="85"/>
    <x v="13"/>
    <x v="716"/>
    <x v="2"/>
    <x v="6"/>
    <x v="3"/>
    <x v="3"/>
    <x v="3"/>
  </r>
  <r>
    <x v="717"/>
    <x v="139"/>
    <x v="139"/>
    <x v="17"/>
    <x v="717"/>
    <x v="1"/>
    <x v="3"/>
    <x v="2"/>
    <x v="2"/>
    <x v="2"/>
  </r>
  <r>
    <x v="718"/>
    <x v="119"/>
    <x v="119"/>
    <x v="4"/>
    <x v="718"/>
    <x v="1"/>
    <x v="7"/>
    <x v="2"/>
    <x v="2"/>
    <x v="2"/>
  </r>
  <r>
    <x v="719"/>
    <x v="18"/>
    <x v="18"/>
    <x v="4"/>
    <x v="719"/>
    <x v="2"/>
    <x v="2"/>
    <x v="3"/>
    <x v="3"/>
    <x v="3"/>
  </r>
  <r>
    <x v="720"/>
    <x v="26"/>
    <x v="26"/>
    <x v="2"/>
    <x v="720"/>
    <x v="2"/>
    <x v="6"/>
    <x v="2"/>
    <x v="2"/>
    <x v="2"/>
  </r>
  <r>
    <x v="721"/>
    <x v="6"/>
    <x v="6"/>
    <x v="2"/>
    <x v="721"/>
    <x v="1"/>
    <x v="1"/>
    <x v="1"/>
    <x v="1"/>
    <x v="1"/>
  </r>
  <r>
    <x v="722"/>
    <x v="8"/>
    <x v="8"/>
    <x v="1"/>
    <x v="722"/>
    <x v="2"/>
    <x v="6"/>
    <x v="3"/>
    <x v="3"/>
    <x v="3"/>
  </r>
  <r>
    <x v="723"/>
    <x v="74"/>
    <x v="74"/>
    <x v="1"/>
    <x v="723"/>
    <x v="2"/>
    <x v="4"/>
    <x v="3"/>
    <x v="3"/>
    <x v="3"/>
  </r>
  <r>
    <x v="724"/>
    <x v="163"/>
    <x v="163"/>
    <x v="9"/>
    <x v="724"/>
    <x v="0"/>
    <x v="3"/>
    <x v="4"/>
    <x v="0"/>
    <x v="0"/>
  </r>
  <r>
    <x v="725"/>
    <x v="26"/>
    <x v="26"/>
    <x v="17"/>
    <x v="725"/>
    <x v="0"/>
    <x v="7"/>
    <x v="2"/>
    <x v="2"/>
    <x v="2"/>
  </r>
  <r>
    <x v="726"/>
    <x v="20"/>
    <x v="20"/>
    <x v="9"/>
    <x v="726"/>
    <x v="2"/>
    <x v="4"/>
    <x v="3"/>
    <x v="3"/>
    <x v="3"/>
  </r>
  <r>
    <x v="727"/>
    <x v="48"/>
    <x v="48"/>
    <x v="3"/>
    <x v="727"/>
    <x v="1"/>
    <x v="5"/>
    <x v="1"/>
    <x v="1"/>
    <x v="1"/>
  </r>
  <r>
    <x v="728"/>
    <x v="122"/>
    <x v="122"/>
    <x v="1"/>
    <x v="728"/>
    <x v="2"/>
    <x v="6"/>
    <x v="3"/>
    <x v="3"/>
    <x v="3"/>
  </r>
  <r>
    <x v="729"/>
    <x v="66"/>
    <x v="66"/>
    <x v="16"/>
    <x v="729"/>
    <x v="0"/>
    <x v="1"/>
    <x v="3"/>
    <x v="3"/>
    <x v="3"/>
  </r>
  <r>
    <x v="730"/>
    <x v="30"/>
    <x v="30"/>
    <x v="1"/>
    <x v="730"/>
    <x v="2"/>
    <x v="6"/>
    <x v="1"/>
    <x v="1"/>
    <x v="1"/>
  </r>
  <r>
    <x v="731"/>
    <x v="12"/>
    <x v="12"/>
    <x v="9"/>
    <x v="731"/>
    <x v="2"/>
    <x v="4"/>
    <x v="2"/>
    <x v="2"/>
    <x v="2"/>
  </r>
  <r>
    <x v="732"/>
    <x v="64"/>
    <x v="64"/>
    <x v="1"/>
    <x v="732"/>
    <x v="2"/>
    <x v="4"/>
    <x v="0"/>
    <x v="0"/>
    <x v="0"/>
  </r>
  <r>
    <x v="733"/>
    <x v="54"/>
    <x v="54"/>
    <x v="3"/>
    <x v="733"/>
    <x v="2"/>
    <x v="7"/>
    <x v="4"/>
    <x v="0"/>
    <x v="0"/>
  </r>
  <r>
    <x v="734"/>
    <x v="2"/>
    <x v="2"/>
    <x v="2"/>
    <x v="734"/>
    <x v="1"/>
    <x v="0"/>
    <x v="2"/>
    <x v="2"/>
    <x v="2"/>
  </r>
  <r>
    <x v="735"/>
    <x v="109"/>
    <x v="109"/>
    <x v="5"/>
    <x v="735"/>
    <x v="1"/>
    <x v="4"/>
    <x v="4"/>
    <x v="0"/>
    <x v="0"/>
  </r>
  <r>
    <x v="736"/>
    <x v="154"/>
    <x v="154"/>
    <x v="1"/>
    <x v="736"/>
    <x v="2"/>
    <x v="2"/>
    <x v="4"/>
    <x v="0"/>
    <x v="0"/>
  </r>
  <r>
    <x v="737"/>
    <x v="82"/>
    <x v="82"/>
    <x v="9"/>
    <x v="737"/>
    <x v="1"/>
    <x v="3"/>
    <x v="0"/>
    <x v="0"/>
    <x v="0"/>
  </r>
  <r>
    <x v="738"/>
    <x v="87"/>
    <x v="87"/>
    <x v="10"/>
    <x v="738"/>
    <x v="2"/>
    <x v="1"/>
    <x v="2"/>
    <x v="2"/>
    <x v="2"/>
  </r>
  <r>
    <x v="739"/>
    <x v="56"/>
    <x v="56"/>
    <x v="0"/>
    <x v="739"/>
    <x v="1"/>
    <x v="6"/>
    <x v="2"/>
    <x v="2"/>
    <x v="2"/>
  </r>
  <r>
    <x v="740"/>
    <x v="27"/>
    <x v="27"/>
    <x v="6"/>
    <x v="740"/>
    <x v="1"/>
    <x v="7"/>
    <x v="2"/>
    <x v="2"/>
    <x v="2"/>
  </r>
  <r>
    <x v="741"/>
    <x v="44"/>
    <x v="44"/>
    <x v="7"/>
    <x v="741"/>
    <x v="1"/>
    <x v="3"/>
    <x v="1"/>
    <x v="1"/>
    <x v="1"/>
  </r>
  <r>
    <x v="742"/>
    <x v="147"/>
    <x v="147"/>
    <x v="0"/>
    <x v="742"/>
    <x v="1"/>
    <x v="1"/>
    <x v="0"/>
    <x v="0"/>
    <x v="0"/>
  </r>
  <r>
    <x v="743"/>
    <x v="103"/>
    <x v="103"/>
    <x v="5"/>
    <x v="743"/>
    <x v="0"/>
    <x v="5"/>
    <x v="4"/>
    <x v="0"/>
    <x v="0"/>
  </r>
  <r>
    <x v="744"/>
    <x v="92"/>
    <x v="92"/>
    <x v="5"/>
    <x v="744"/>
    <x v="1"/>
    <x v="3"/>
    <x v="2"/>
    <x v="2"/>
    <x v="2"/>
  </r>
  <r>
    <x v="745"/>
    <x v="144"/>
    <x v="144"/>
    <x v="11"/>
    <x v="745"/>
    <x v="0"/>
    <x v="4"/>
    <x v="4"/>
    <x v="0"/>
    <x v="0"/>
  </r>
  <r>
    <x v="746"/>
    <x v="51"/>
    <x v="51"/>
    <x v="3"/>
    <x v="746"/>
    <x v="2"/>
    <x v="0"/>
    <x v="3"/>
    <x v="3"/>
    <x v="3"/>
  </r>
  <r>
    <x v="747"/>
    <x v="99"/>
    <x v="99"/>
    <x v="1"/>
    <x v="747"/>
    <x v="0"/>
    <x v="6"/>
    <x v="3"/>
    <x v="3"/>
    <x v="3"/>
  </r>
  <r>
    <x v="748"/>
    <x v="7"/>
    <x v="7"/>
    <x v="18"/>
    <x v="748"/>
    <x v="1"/>
    <x v="0"/>
    <x v="1"/>
    <x v="1"/>
    <x v="1"/>
  </r>
  <r>
    <x v="749"/>
    <x v="65"/>
    <x v="65"/>
    <x v="9"/>
    <x v="749"/>
    <x v="2"/>
    <x v="0"/>
    <x v="1"/>
    <x v="1"/>
    <x v="1"/>
  </r>
  <r>
    <x v="750"/>
    <x v="164"/>
    <x v="164"/>
    <x v="17"/>
    <x v="750"/>
    <x v="0"/>
    <x v="7"/>
    <x v="2"/>
    <x v="2"/>
    <x v="2"/>
  </r>
  <r>
    <x v="751"/>
    <x v="51"/>
    <x v="51"/>
    <x v="5"/>
    <x v="751"/>
    <x v="0"/>
    <x v="1"/>
    <x v="2"/>
    <x v="2"/>
    <x v="2"/>
  </r>
  <r>
    <x v="752"/>
    <x v="31"/>
    <x v="31"/>
    <x v="3"/>
    <x v="752"/>
    <x v="1"/>
    <x v="6"/>
    <x v="3"/>
    <x v="3"/>
    <x v="3"/>
  </r>
  <r>
    <x v="753"/>
    <x v="55"/>
    <x v="55"/>
    <x v="3"/>
    <x v="753"/>
    <x v="1"/>
    <x v="1"/>
    <x v="4"/>
    <x v="0"/>
    <x v="0"/>
  </r>
  <r>
    <x v="754"/>
    <x v="27"/>
    <x v="27"/>
    <x v="9"/>
    <x v="754"/>
    <x v="2"/>
    <x v="6"/>
    <x v="4"/>
    <x v="0"/>
    <x v="0"/>
  </r>
  <r>
    <x v="755"/>
    <x v="60"/>
    <x v="60"/>
    <x v="5"/>
    <x v="755"/>
    <x v="2"/>
    <x v="6"/>
    <x v="3"/>
    <x v="3"/>
    <x v="3"/>
  </r>
  <r>
    <x v="756"/>
    <x v="88"/>
    <x v="88"/>
    <x v="17"/>
    <x v="756"/>
    <x v="1"/>
    <x v="7"/>
    <x v="0"/>
    <x v="0"/>
    <x v="0"/>
  </r>
  <r>
    <x v="757"/>
    <x v="127"/>
    <x v="127"/>
    <x v="1"/>
    <x v="757"/>
    <x v="2"/>
    <x v="3"/>
    <x v="1"/>
    <x v="1"/>
    <x v="1"/>
  </r>
  <r>
    <x v="758"/>
    <x v="85"/>
    <x v="85"/>
    <x v="11"/>
    <x v="758"/>
    <x v="2"/>
    <x v="0"/>
    <x v="1"/>
    <x v="1"/>
    <x v="1"/>
  </r>
  <r>
    <x v="759"/>
    <x v="63"/>
    <x v="63"/>
    <x v="2"/>
    <x v="759"/>
    <x v="2"/>
    <x v="1"/>
    <x v="2"/>
    <x v="2"/>
    <x v="2"/>
  </r>
  <r>
    <x v="760"/>
    <x v="110"/>
    <x v="110"/>
    <x v="7"/>
    <x v="760"/>
    <x v="0"/>
    <x v="4"/>
    <x v="4"/>
    <x v="0"/>
    <x v="0"/>
  </r>
  <r>
    <x v="761"/>
    <x v="69"/>
    <x v="69"/>
    <x v="1"/>
    <x v="761"/>
    <x v="1"/>
    <x v="7"/>
    <x v="4"/>
    <x v="0"/>
    <x v="0"/>
  </r>
  <r>
    <x v="762"/>
    <x v="59"/>
    <x v="59"/>
    <x v="0"/>
    <x v="762"/>
    <x v="2"/>
    <x v="7"/>
    <x v="4"/>
    <x v="0"/>
    <x v="0"/>
  </r>
  <r>
    <x v="763"/>
    <x v="133"/>
    <x v="133"/>
    <x v="10"/>
    <x v="763"/>
    <x v="0"/>
    <x v="3"/>
    <x v="1"/>
    <x v="1"/>
    <x v="1"/>
  </r>
  <r>
    <x v="764"/>
    <x v="144"/>
    <x v="144"/>
    <x v="3"/>
    <x v="764"/>
    <x v="1"/>
    <x v="3"/>
    <x v="1"/>
    <x v="1"/>
    <x v="1"/>
  </r>
  <r>
    <x v="765"/>
    <x v="139"/>
    <x v="139"/>
    <x v="4"/>
    <x v="765"/>
    <x v="0"/>
    <x v="5"/>
    <x v="3"/>
    <x v="3"/>
    <x v="3"/>
  </r>
  <r>
    <x v="766"/>
    <x v="60"/>
    <x v="60"/>
    <x v="7"/>
    <x v="766"/>
    <x v="0"/>
    <x v="5"/>
    <x v="4"/>
    <x v="0"/>
    <x v="0"/>
  </r>
  <r>
    <x v="767"/>
    <x v="165"/>
    <x v="165"/>
    <x v="13"/>
    <x v="767"/>
    <x v="1"/>
    <x v="7"/>
    <x v="1"/>
    <x v="1"/>
    <x v="1"/>
  </r>
  <r>
    <x v="768"/>
    <x v="109"/>
    <x v="109"/>
    <x v="3"/>
    <x v="768"/>
    <x v="1"/>
    <x v="3"/>
    <x v="2"/>
    <x v="2"/>
    <x v="2"/>
  </r>
  <r>
    <x v="769"/>
    <x v="57"/>
    <x v="57"/>
    <x v="2"/>
    <x v="769"/>
    <x v="2"/>
    <x v="7"/>
    <x v="3"/>
    <x v="3"/>
    <x v="3"/>
  </r>
  <r>
    <x v="770"/>
    <x v="14"/>
    <x v="14"/>
    <x v="11"/>
    <x v="770"/>
    <x v="0"/>
    <x v="2"/>
    <x v="4"/>
    <x v="0"/>
    <x v="0"/>
  </r>
  <r>
    <x v="771"/>
    <x v="8"/>
    <x v="8"/>
    <x v="18"/>
    <x v="771"/>
    <x v="1"/>
    <x v="7"/>
    <x v="3"/>
    <x v="3"/>
    <x v="3"/>
  </r>
  <r>
    <x v="772"/>
    <x v="22"/>
    <x v="22"/>
    <x v="21"/>
    <x v="772"/>
    <x v="1"/>
    <x v="6"/>
    <x v="0"/>
    <x v="0"/>
    <x v="0"/>
  </r>
  <r>
    <x v="773"/>
    <x v="55"/>
    <x v="55"/>
    <x v="0"/>
    <x v="773"/>
    <x v="1"/>
    <x v="2"/>
    <x v="1"/>
    <x v="1"/>
    <x v="1"/>
  </r>
  <r>
    <x v="774"/>
    <x v="91"/>
    <x v="91"/>
    <x v="5"/>
    <x v="774"/>
    <x v="2"/>
    <x v="5"/>
    <x v="0"/>
    <x v="0"/>
    <x v="0"/>
  </r>
  <r>
    <x v="775"/>
    <x v="40"/>
    <x v="40"/>
    <x v="9"/>
    <x v="775"/>
    <x v="0"/>
    <x v="0"/>
    <x v="0"/>
    <x v="0"/>
    <x v="0"/>
  </r>
  <r>
    <x v="776"/>
    <x v="112"/>
    <x v="112"/>
    <x v="5"/>
    <x v="776"/>
    <x v="0"/>
    <x v="3"/>
    <x v="4"/>
    <x v="0"/>
    <x v="0"/>
  </r>
  <r>
    <x v="777"/>
    <x v="1"/>
    <x v="1"/>
    <x v="3"/>
    <x v="777"/>
    <x v="1"/>
    <x v="1"/>
    <x v="3"/>
    <x v="3"/>
    <x v="3"/>
  </r>
  <r>
    <x v="778"/>
    <x v="166"/>
    <x v="166"/>
    <x v="12"/>
    <x v="778"/>
    <x v="1"/>
    <x v="3"/>
    <x v="2"/>
    <x v="2"/>
    <x v="2"/>
  </r>
  <r>
    <x v="779"/>
    <x v="7"/>
    <x v="7"/>
    <x v="14"/>
    <x v="779"/>
    <x v="1"/>
    <x v="7"/>
    <x v="4"/>
    <x v="0"/>
    <x v="0"/>
  </r>
  <r>
    <x v="780"/>
    <x v="7"/>
    <x v="7"/>
    <x v="1"/>
    <x v="780"/>
    <x v="2"/>
    <x v="4"/>
    <x v="2"/>
    <x v="2"/>
    <x v="2"/>
  </r>
  <r>
    <x v="781"/>
    <x v="42"/>
    <x v="42"/>
    <x v="11"/>
    <x v="781"/>
    <x v="0"/>
    <x v="4"/>
    <x v="4"/>
    <x v="0"/>
    <x v="0"/>
  </r>
  <r>
    <x v="782"/>
    <x v="167"/>
    <x v="167"/>
    <x v="3"/>
    <x v="782"/>
    <x v="1"/>
    <x v="6"/>
    <x v="4"/>
    <x v="0"/>
    <x v="0"/>
  </r>
  <r>
    <x v="783"/>
    <x v="168"/>
    <x v="168"/>
    <x v="9"/>
    <x v="783"/>
    <x v="1"/>
    <x v="2"/>
    <x v="1"/>
    <x v="1"/>
    <x v="1"/>
  </r>
  <r>
    <x v="784"/>
    <x v="54"/>
    <x v="54"/>
    <x v="3"/>
    <x v="784"/>
    <x v="0"/>
    <x v="4"/>
    <x v="2"/>
    <x v="2"/>
    <x v="2"/>
  </r>
  <r>
    <x v="785"/>
    <x v="20"/>
    <x v="20"/>
    <x v="18"/>
    <x v="785"/>
    <x v="2"/>
    <x v="2"/>
    <x v="1"/>
    <x v="1"/>
    <x v="1"/>
  </r>
  <r>
    <x v="786"/>
    <x v="132"/>
    <x v="132"/>
    <x v="11"/>
    <x v="786"/>
    <x v="1"/>
    <x v="2"/>
    <x v="4"/>
    <x v="0"/>
    <x v="0"/>
  </r>
  <r>
    <x v="787"/>
    <x v="169"/>
    <x v="169"/>
    <x v="1"/>
    <x v="787"/>
    <x v="0"/>
    <x v="0"/>
    <x v="4"/>
    <x v="0"/>
    <x v="0"/>
  </r>
  <r>
    <x v="788"/>
    <x v="88"/>
    <x v="88"/>
    <x v="18"/>
    <x v="788"/>
    <x v="2"/>
    <x v="2"/>
    <x v="1"/>
    <x v="1"/>
    <x v="1"/>
  </r>
  <r>
    <x v="789"/>
    <x v="50"/>
    <x v="50"/>
    <x v="11"/>
    <x v="789"/>
    <x v="2"/>
    <x v="4"/>
    <x v="0"/>
    <x v="0"/>
    <x v="0"/>
  </r>
  <r>
    <x v="790"/>
    <x v="170"/>
    <x v="170"/>
    <x v="5"/>
    <x v="215"/>
    <x v="0"/>
    <x v="2"/>
    <x v="1"/>
    <x v="1"/>
    <x v="1"/>
  </r>
  <r>
    <x v="791"/>
    <x v="59"/>
    <x v="59"/>
    <x v="11"/>
    <x v="790"/>
    <x v="1"/>
    <x v="0"/>
    <x v="4"/>
    <x v="0"/>
    <x v="0"/>
  </r>
  <r>
    <x v="792"/>
    <x v="131"/>
    <x v="131"/>
    <x v="0"/>
    <x v="791"/>
    <x v="1"/>
    <x v="3"/>
    <x v="4"/>
    <x v="0"/>
    <x v="0"/>
  </r>
  <r>
    <x v="793"/>
    <x v="17"/>
    <x v="17"/>
    <x v="2"/>
    <x v="792"/>
    <x v="0"/>
    <x v="2"/>
    <x v="3"/>
    <x v="3"/>
    <x v="3"/>
  </r>
  <r>
    <x v="794"/>
    <x v="139"/>
    <x v="139"/>
    <x v="0"/>
    <x v="793"/>
    <x v="2"/>
    <x v="2"/>
    <x v="1"/>
    <x v="1"/>
    <x v="1"/>
  </r>
  <r>
    <x v="795"/>
    <x v="4"/>
    <x v="4"/>
    <x v="3"/>
    <x v="794"/>
    <x v="0"/>
    <x v="1"/>
    <x v="3"/>
    <x v="3"/>
    <x v="3"/>
  </r>
  <r>
    <x v="796"/>
    <x v="40"/>
    <x v="40"/>
    <x v="9"/>
    <x v="795"/>
    <x v="0"/>
    <x v="5"/>
    <x v="0"/>
    <x v="0"/>
    <x v="0"/>
  </r>
  <r>
    <x v="797"/>
    <x v="27"/>
    <x v="27"/>
    <x v="25"/>
    <x v="796"/>
    <x v="1"/>
    <x v="0"/>
    <x v="4"/>
    <x v="0"/>
    <x v="0"/>
  </r>
  <r>
    <x v="798"/>
    <x v="76"/>
    <x v="76"/>
    <x v="5"/>
    <x v="797"/>
    <x v="1"/>
    <x v="0"/>
    <x v="3"/>
    <x v="3"/>
    <x v="3"/>
  </r>
  <r>
    <x v="799"/>
    <x v="69"/>
    <x v="69"/>
    <x v="4"/>
    <x v="798"/>
    <x v="0"/>
    <x v="7"/>
    <x v="4"/>
    <x v="0"/>
    <x v="0"/>
  </r>
  <r>
    <x v="800"/>
    <x v="167"/>
    <x v="167"/>
    <x v="1"/>
    <x v="799"/>
    <x v="0"/>
    <x v="3"/>
    <x v="2"/>
    <x v="2"/>
    <x v="2"/>
  </r>
  <r>
    <x v="801"/>
    <x v="75"/>
    <x v="75"/>
    <x v="3"/>
    <x v="800"/>
    <x v="1"/>
    <x v="6"/>
    <x v="0"/>
    <x v="0"/>
    <x v="0"/>
  </r>
  <r>
    <x v="802"/>
    <x v="171"/>
    <x v="171"/>
    <x v="12"/>
    <x v="801"/>
    <x v="1"/>
    <x v="2"/>
    <x v="1"/>
    <x v="1"/>
    <x v="1"/>
  </r>
  <r>
    <x v="803"/>
    <x v="172"/>
    <x v="172"/>
    <x v="9"/>
    <x v="802"/>
    <x v="2"/>
    <x v="6"/>
    <x v="0"/>
    <x v="0"/>
    <x v="0"/>
  </r>
  <r>
    <x v="804"/>
    <x v="22"/>
    <x v="22"/>
    <x v="3"/>
    <x v="803"/>
    <x v="2"/>
    <x v="2"/>
    <x v="2"/>
    <x v="2"/>
    <x v="2"/>
  </r>
  <r>
    <x v="805"/>
    <x v="54"/>
    <x v="54"/>
    <x v="6"/>
    <x v="804"/>
    <x v="2"/>
    <x v="0"/>
    <x v="4"/>
    <x v="0"/>
    <x v="0"/>
  </r>
  <r>
    <x v="806"/>
    <x v="19"/>
    <x v="19"/>
    <x v="1"/>
    <x v="805"/>
    <x v="1"/>
    <x v="0"/>
    <x v="4"/>
    <x v="0"/>
    <x v="0"/>
  </r>
  <r>
    <x v="807"/>
    <x v="139"/>
    <x v="139"/>
    <x v="19"/>
    <x v="806"/>
    <x v="1"/>
    <x v="3"/>
    <x v="0"/>
    <x v="0"/>
    <x v="0"/>
  </r>
  <r>
    <x v="808"/>
    <x v="10"/>
    <x v="10"/>
    <x v="3"/>
    <x v="807"/>
    <x v="0"/>
    <x v="4"/>
    <x v="0"/>
    <x v="0"/>
    <x v="0"/>
  </r>
  <r>
    <x v="809"/>
    <x v="63"/>
    <x v="63"/>
    <x v="0"/>
    <x v="808"/>
    <x v="2"/>
    <x v="2"/>
    <x v="4"/>
    <x v="0"/>
    <x v="0"/>
  </r>
  <r>
    <x v="810"/>
    <x v="9"/>
    <x v="9"/>
    <x v="8"/>
    <x v="809"/>
    <x v="2"/>
    <x v="7"/>
    <x v="3"/>
    <x v="3"/>
    <x v="3"/>
  </r>
  <r>
    <x v="811"/>
    <x v="83"/>
    <x v="83"/>
    <x v="14"/>
    <x v="810"/>
    <x v="0"/>
    <x v="0"/>
    <x v="2"/>
    <x v="2"/>
    <x v="2"/>
  </r>
  <r>
    <x v="812"/>
    <x v="86"/>
    <x v="86"/>
    <x v="2"/>
    <x v="811"/>
    <x v="0"/>
    <x v="4"/>
    <x v="1"/>
    <x v="1"/>
    <x v="1"/>
  </r>
  <r>
    <x v="813"/>
    <x v="25"/>
    <x v="25"/>
    <x v="4"/>
    <x v="812"/>
    <x v="1"/>
    <x v="1"/>
    <x v="4"/>
    <x v="0"/>
    <x v="0"/>
  </r>
  <r>
    <x v="814"/>
    <x v="57"/>
    <x v="57"/>
    <x v="4"/>
    <x v="813"/>
    <x v="1"/>
    <x v="6"/>
    <x v="1"/>
    <x v="1"/>
    <x v="1"/>
  </r>
  <r>
    <x v="815"/>
    <x v="65"/>
    <x v="65"/>
    <x v="21"/>
    <x v="814"/>
    <x v="2"/>
    <x v="1"/>
    <x v="3"/>
    <x v="3"/>
    <x v="3"/>
  </r>
  <r>
    <x v="816"/>
    <x v="63"/>
    <x v="63"/>
    <x v="8"/>
    <x v="815"/>
    <x v="1"/>
    <x v="2"/>
    <x v="3"/>
    <x v="3"/>
    <x v="3"/>
  </r>
  <r>
    <x v="817"/>
    <x v="2"/>
    <x v="2"/>
    <x v="2"/>
    <x v="816"/>
    <x v="1"/>
    <x v="2"/>
    <x v="3"/>
    <x v="3"/>
    <x v="3"/>
  </r>
  <r>
    <x v="818"/>
    <x v="54"/>
    <x v="54"/>
    <x v="7"/>
    <x v="817"/>
    <x v="2"/>
    <x v="3"/>
    <x v="4"/>
    <x v="0"/>
    <x v="0"/>
  </r>
  <r>
    <x v="819"/>
    <x v="65"/>
    <x v="65"/>
    <x v="16"/>
    <x v="818"/>
    <x v="1"/>
    <x v="1"/>
    <x v="0"/>
    <x v="0"/>
    <x v="0"/>
  </r>
  <r>
    <x v="820"/>
    <x v="10"/>
    <x v="10"/>
    <x v="17"/>
    <x v="819"/>
    <x v="2"/>
    <x v="6"/>
    <x v="1"/>
    <x v="1"/>
    <x v="1"/>
  </r>
  <r>
    <x v="821"/>
    <x v="86"/>
    <x v="86"/>
    <x v="0"/>
    <x v="820"/>
    <x v="2"/>
    <x v="7"/>
    <x v="2"/>
    <x v="2"/>
    <x v="2"/>
  </r>
  <r>
    <x v="822"/>
    <x v="78"/>
    <x v="78"/>
    <x v="0"/>
    <x v="821"/>
    <x v="0"/>
    <x v="5"/>
    <x v="3"/>
    <x v="3"/>
    <x v="3"/>
  </r>
  <r>
    <x v="823"/>
    <x v="173"/>
    <x v="173"/>
    <x v="4"/>
    <x v="822"/>
    <x v="2"/>
    <x v="4"/>
    <x v="3"/>
    <x v="3"/>
    <x v="3"/>
  </r>
  <r>
    <x v="824"/>
    <x v="14"/>
    <x v="14"/>
    <x v="2"/>
    <x v="823"/>
    <x v="0"/>
    <x v="3"/>
    <x v="0"/>
    <x v="0"/>
    <x v="0"/>
  </r>
  <r>
    <x v="825"/>
    <x v="76"/>
    <x v="76"/>
    <x v="2"/>
    <x v="824"/>
    <x v="1"/>
    <x v="6"/>
    <x v="2"/>
    <x v="2"/>
    <x v="2"/>
  </r>
  <r>
    <x v="826"/>
    <x v="114"/>
    <x v="114"/>
    <x v="11"/>
    <x v="825"/>
    <x v="2"/>
    <x v="2"/>
    <x v="1"/>
    <x v="1"/>
    <x v="1"/>
  </r>
  <r>
    <x v="827"/>
    <x v="122"/>
    <x v="122"/>
    <x v="4"/>
    <x v="826"/>
    <x v="2"/>
    <x v="4"/>
    <x v="3"/>
    <x v="3"/>
    <x v="3"/>
  </r>
  <r>
    <x v="828"/>
    <x v="2"/>
    <x v="2"/>
    <x v="21"/>
    <x v="827"/>
    <x v="2"/>
    <x v="7"/>
    <x v="0"/>
    <x v="0"/>
    <x v="0"/>
  </r>
  <r>
    <x v="829"/>
    <x v="55"/>
    <x v="55"/>
    <x v="3"/>
    <x v="828"/>
    <x v="2"/>
    <x v="5"/>
    <x v="2"/>
    <x v="2"/>
    <x v="2"/>
  </r>
  <r>
    <x v="830"/>
    <x v="14"/>
    <x v="14"/>
    <x v="7"/>
    <x v="829"/>
    <x v="0"/>
    <x v="2"/>
    <x v="4"/>
    <x v="0"/>
    <x v="0"/>
  </r>
  <r>
    <x v="831"/>
    <x v="51"/>
    <x v="51"/>
    <x v="8"/>
    <x v="830"/>
    <x v="0"/>
    <x v="3"/>
    <x v="2"/>
    <x v="2"/>
    <x v="2"/>
  </r>
  <r>
    <x v="832"/>
    <x v="75"/>
    <x v="75"/>
    <x v="5"/>
    <x v="831"/>
    <x v="2"/>
    <x v="5"/>
    <x v="0"/>
    <x v="0"/>
    <x v="0"/>
  </r>
  <r>
    <x v="833"/>
    <x v="86"/>
    <x v="86"/>
    <x v="14"/>
    <x v="832"/>
    <x v="1"/>
    <x v="4"/>
    <x v="3"/>
    <x v="3"/>
    <x v="3"/>
  </r>
  <r>
    <x v="834"/>
    <x v="8"/>
    <x v="8"/>
    <x v="2"/>
    <x v="833"/>
    <x v="2"/>
    <x v="2"/>
    <x v="1"/>
    <x v="1"/>
    <x v="1"/>
  </r>
  <r>
    <x v="835"/>
    <x v="103"/>
    <x v="103"/>
    <x v="17"/>
    <x v="834"/>
    <x v="0"/>
    <x v="6"/>
    <x v="1"/>
    <x v="1"/>
    <x v="1"/>
  </r>
  <r>
    <x v="836"/>
    <x v="16"/>
    <x v="16"/>
    <x v="1"/>
    <x v="835"/>
    <x v="1"/>
    <x v="5"/>
    <x v="0"/>
    <x v="0"/>
    <x v="0"/>
  </r>
  <r>
    <x v="837"/>
    <x v="112"/>
    <x v="112"/>
    <x v="11"/>
    <x v="836"/>
    <x v="0"/>
    <x v="6"/>
    <x v="3"/>
    <x v="3"/>
    <x v="3"/>
  </r>
  <r>
    <x v="838"/>
    <x v="153"/>
    <x v="153"/>
    <x v="12"/>
    <x v="837"/>
    <x v="1"/>
    <x v="3"/>
    <x v="3"/>
    <x v="3"/>
    <x v="3"/>
  </r>
  <r>
    <x v="839"/>
    <x v="92"/>
    <x v="92"/>
    <x v="18"/>
    <x v="838"/>
    <x v="2"/>
    <x v="5"/>
    <x v="3"/>
    <x v="3"/>
    <x v="3"/>
  </r>
  <r>
    <x v="840"/>
    <x v="20"/>
    <x v="20"/>
    <x v="17"/>
    <x v="839"/>
    <x v="0"/>
    <x v="5"/>
    <x v="3"/>
    <x v="3"/>
    <x v="3"/>
  </r>
  <r>
    <x v="841"/>
    <x v="31"/>
    <x v="31"/>
    <x v="17"/>
    <x v="840"/>
    <x v="1"/>
    <x v="7"/>
    <x v="3"/>
    <x v="3"/>
    <x v="3"/>
  </r>
  <r>
    <x v="842"/>
    <x v="48"/>
    <x v="48"/>
    <x v="27"/>
    <x v="841"/>
    <x v="0"/>
    <x v="6"/>
    <x v="3"/>
    <x v="3"/>
    <x v="3"/>
  </r>
  <r>
    <x v="843"/>
    <x v="174"/>
    <x v="174"/>
    <x v="12"/>
    <x v="842"/>
    <x v="1"/>
    <x v="2"/>
    <x v="2"/>
    <x v="2"/>
    <x v="2"/>
  </r>
  <r>
    <x v="844"/>
    <x v="139"/>
    <x v="139"/>
    <x v="9"/>
    <x v="843"/>
    <x v="2"/>
    <x v="5"/>
    <x v="0"/>
    <x v="0"/>
    <x v="0"/>
  </r>
  <r>
    <x v="845"/>
    <x v="74"/>
    <x v="74"/>
    <x v="0"/>
    <x v="844"/>
    <x v="1"/>
    <x v="5"/>
    <x v="0"/>
    <x v="0"/>
    <x v="0"/>
  </r>
  <r>
    <x v="846"/>
    <x v="22"/>
    <x v="22"/>
    <x v="19"/>
    <x v="845"/>
    <x v="1"/>
    <x v="7"/>
    <x v="3"/>
    <x v="3"/>
    <x v="3"/>
  </r>
  <r>
    <x v="847"/>
    <x v="51"/>
    <x v="51"/>
    <x v="14"/>
    <x v="846"/>
    <x v="2"/>
    <x v="2"/>
    <x v="4"/>
    <x v="0"/>
    <x v="0"/>
  </r>
  <r>
    <x v="848"/>
    <x v="175"/>
    <x v="175"/>
    <x v="12"/>
    <x v="847"/>
    <x v="2"/>
    <x v="7"/>
    <x v="2"/>
    <x v="2"/>
    <x v="2"/>
  </r>
  <r>
    <x v="849"/>
    <x v="22"/>
    <x v="22"/>
    <x v="21"/>
    <x v="848"/>
    <x v="1"/>
    <x v="4"/>
    <x v="2"/>
    <x v="2"/>
    <x v="2"/>
  </r>
  <r>
    <x v="850"/>
    <x v="84"/>
    <x v="84"/>
    <x v="11"/>
    <x v="849"/>
    <x v="1"/>
    <x v="3"/>
    <x v="4"/>
    <x v="0"/>
    <x v="0"/>
  </r>
  <r>
    <x v="851"/>
    <x v="170"/>
    <x v="170"/>
    <x v="2"/>
    <x v="850"/>
    <x v="1"/>
    <x v="3"/>
    <x v="1"/>
    <x v="1"/>
    <x v="1"/>
  </r>
  <r>
    <x v="852"/>
    <x v="96"/>
    <x v="96"/>
    <x v="8"/>
    <x v="851"/>
    <x v="2"/>
    <x v="2"/>
    <x v="0"/>
    <x v="0"/>
    <x v="0"/>
  </r>
  <r>
    <x v="853"/>
    <x v="2"/>
    <x v="2"/>
    <x v="9"/>
    <x v="852"/>
    <x v="1"/>
    <x v="3"/>
    <x v="0"/>
    <x v="0"/>
    <x v="0"/>
  </r>
  <r>
    <x v="854"/>
    <x v="6"/>
    <x v="6"/>
    <x v="3"/>
    <x v="853"/>
    <x v="1"/>
    <x v="0"/>
    <x v="0"/>
    <x v="0"/>
    <x v="0"/>
  </r>
  <r>
    <x v="855"/>
    <x v="42"/>
    <x v="42"/>
    <x v="28"/>
    <x v="854"/>
    <x v="0"/>
    <x v="0"/>
    <x v="1"/>
    <x v="1"/>
    <x v="1"/>
  </r>
  <r>
    <x v="856"/>
    <x v="65"/>
    <x v="65"/>
    <x v="17"/>
    <x v="855"/>
    <x v="1"/>
    <x v="3"/>
    <x v="4"/>
    <x v="0"/>
    <x v="0"/>
  </r>
  <r>
    <x v="857"/>
    <x v="20"/>
    <x v="20"/>
    <x v="2"/>
    <x v="856"/>
    <x v="1"/>
    <x v="5"/>
    <x v="2"/>
    <x v="2"/>
    <x v="2"/>
  </r>
  <r>
    <x v="858"/>
    <x v="22"/>
    <x v="22"/>
    <x v="4"/>
    <x v="857"/>
    <x v="1"/>
    <x v="2"/>
    <x v="3"/>
    <x v="3"/>
    <x v="3"/>
  </r>
  <r>
    <x v="859"/>
    <x v="176"/>
    <x v="176"/>
    <x v="19"/>
    <x v="858"/>
    <x v="2"/>
    <x v="4"/>
    <x v="4"/>
    <x v="0"/>
    <x v="0"/>
  </r>
  <r>
    <x v="860"/>
    <x v="62"/>
    <x v="62"/>
    <x v="18"/>
    <x v="859"/>
    <x v="2"/>
    <x v="3"/>
    <x v="2"/>
    <x v="2"/>
    <x v="2"/>
  </r>
  <r>
    <x v="861"/>
    <x v="135"/>
    <x v="135"/>
    <x v="14"/>
    <x v="860"/>
    <x v="1"/>
    <x v="5"/>
    <x v="2"/>
    <x v="2"/>
    <x v="2"/>
  </r>
  <r>
    <x v="862"/>
    <x v="177"/>
    <x v="177"/>
    <x v="19"/>
    <x v="861"/>
    <x v="1"/>
    <x v="7"/>
    <x v="3"/>
    <x v="3"/>
    <x v="3"/>
  </r>
  <r>
    <x v="863"/>
    <x v="19"/>
    <x v="19"/>
    <x v="2"/>
    <x v="862"/>
    <x v="1"/>
    <x v="7"/>
    <x v="4"/>
    <x v="0"/>
    <x v="0"/>
  </r>
  <r>
    <x v="864"/>
    <x v="5"/>
    <x v="5"/>
    <x v="9"/>
    <x v="863"/>
    <x v="2"/>
    <x v="3"/>
    <x v="3"/>
    <x v="3"/>
    <x v="3"/>
  </r>
  <r>
    <x v="865"/>
    <x v="48"/>
    <x v="48"/>
    <x v="7"/>
    <x v="864"/>
    <x v="0"/>
    <x v="1"/>
    <x v="3"/>
    <x v="3"/>
    <x v="3"/>
  </r>
  <r>
    <x v="866"/>
    <x v="147"/>
    <x v="147"/>
    <x v="9"/>
    <x v="865"/>
    <x v="2"/>
    <x v="4"/>
    <x v="1"/>
    <x v="1"/>
    <x v="1"/>
  </r>
  <r>
    <x v="867"/>
    <x v="4"/>
    <x v="4"/>
    <x v="17"/>
    <x v="866"/>
    <x v="2"/>
    <x v="5"/>
    <x v="3"/>
    <x v="3"/>
    <x v="3"/>
  </r>
  <r>
    <x v="868"/>
    <x v="21"/>
    <x v="21"/>
    <x v="17"/>
    <x v="867"/>
    <x v="2"/>
    <x v="4"/>
    <x v="0"/>
    <x v="0"/>
    <x v="0"/>
  </r>
  <r>
    <x v="869"/>
    <x v="26"/>
    <x v="26"/>
    <x v="8"/>
    <x v="868"/>
    <x v="2"/>
    <x v="0"/>
    <x v="2"/>
    <x v="2"/>
    <x v="2"/>
  </r>
  <r>
    <x v="870"/>
    <x v="170"/>
    <x v="170"/>
    <x v="7"/>
    <x v="869"/>
    <x v="2"/>
    <x v="3"/>
    <x v="0"/>
    <x v="0"/>
    <x v="0"/>
  </r>
  <r>
    <x v="871"/>
    <x v="99"/>
    <x v="99"/>
    <x v="9"/>
    <x v="870"/>
    <x v="1"/>
    <x v="1"/>
    <x v="3"/>
    <x v="3"/>
    <x v="3"/>
  </r>
  <r>
    <x v="872"/>
    <x v="5"/>
    <x v="5"/>
    <x v="6"/>
    <x v="871"/>
    <x v="2"/>
    <x v="2"/>
    <x v="0"/>
    <x v="0"/>
    <x v="0"/>
  </r>
  <r>
    <x v="873"/>
    <x v="10"/>
    <x v="10"/>
    <x v="3"/>
    <x v="872"/>
    <x v="1"/>
    <x v="3"/>
    <x v="4"/>
    <x v="0"/>
    <x v="0"/>
  </r>
  <r>
    <x v="874"/>
    <x v="162"/>
    <x v="162"/>
    <x v="4"/>
    <x v="873"/>
    <x v="0"/>
    <x v="7"/>
    <x v="4"/>
    <x v="0"/>
    <x v="0"/>
  </r>
  <r>
    <x v="875"/>
    <x v="122"/>
    <x v="122"/>
    <x v="13"/>
    <x v="874"/>
    <x v="1"/>
    <x v="1"/>
    <x v="2"/>
    <x v="2"/>
    <x v="2"/>
  </r>
  <r>
    <x v="876"/>
    <x v="26"/>
    <x v="26"/>
    <x v="9"/>
    <x v="875"/>
    <x v="2"/>
    <x v="3"/>
    <x v="2"/>
    <x v="2"/>
    <x v="2"/>
  </r>
  <r>
    <x v="877"/>
    <x v="137"/>
    <x v="137"/>
    <x v="0"/>
    <x v="876"/>
    <x v="0"/>
    <x v="2"/>
    <x v="2"/>
    <x v="2"/>
    <x v="2"/>
  </r>
  <r>
    <x v="878"/>
    <x v="18"/>
    <x v="18"/>
    <x v="7"/>
    <x v="877"/>
    <x v="0"/>
    <x v="3"/>
    <x v="1"/>
    <x v="1"/>
    <x v="1"/>
  </r>
  <r>
    <x v="879"/>
    <x v="57"/>
    <x v="57"/>
    <x v="1"/>
    <x v="878"/>
    <x v="2"/>
    <x v="1"/>
    <x v="1"/>
    <x v="1"/>
    <x v="1"/>
  </r>
  <r>
    <x v="880"/>
    <x v="10"/>
    <x v="10"/>
    <x v="17"/>
    <x v="879"/>
    <x v="0"/>
    <x v="1"/>
    <x v="1"/>
    <x v="1"/>
    <x v="1"/>
  </r>
  <r>
    <x v="881"/>
    <x v="35"/>
    <x v="35"/>
    <x v="2"/>
    <x v="880"/>
    <x v="2"/>
    <x v="3"/>
    <x v="3"/>
    <x v="3"/>
    <x v="3"/>
  </r>
  <r>
    <x v="882"/>
    <x v="178"/>
    <x v="178"/>
    <x v="8"/>
    <x v="881"/>
    <x v="2"/>
    <x v="7"/>
    <x v="2"/>
    <x v="2"/>
    <x v="2"/>
  </r>
  <r>
    <x v="883"/>
    <x v="125"/>
    <x v="125"/>
    <x v="9"/>
    <x v="882"/>
    <x v="2"/>
    <x v="4"/>
    <x v="1"/>
    <x v="1"/>
    <x v="1"/>
  </r>
  <r>
    <x v="884"/>
    <x v="109"/>
    <x v="109"/>
    <x v="8"/>
    <x v="883"/>
    <x v="0"/>
    <x v="3"/>
    <x v="2"/>
    <x v="2"/>
    <x v="2"/>
  </r>
  <r>
    <x v="885"/>
    <x v="22"/>
    <x v="22"/>
    <x v="0"/>
    <x v="884"/>
    <x v="2"/>
    <x v="1"/>
    <x v="1"/>
    <x v="1"/>
    <x v="1"/>
  </r>
  <r>
    <x v="886"/>
    <x v="27"/>
    <x v="27"/>
    <x v="3"/>
    <x v="885"/>
    <x v="0"/>
    <x v="2"/>
    <x v="0"/>
    <x v="0"/>
    <x v="0"/>
  </r>
  <r>
    <x v="887"/>
    <x v="78"/>
    <x v="78"/>
    <x v="21"/>
    <x v="886"/>
    <x v="0"/>
    <x v="2"/>
    <x v="1"/>
    <x v="1"/>
    <x v="1"/>
  </r>
  <r>
    <x v="888"/>
    <x v="69"/>
    <x v="69"/>
    <x v="12"/>
    <x v="887"/>
    <x v="1"/>
    <x v="4"/>
    <x v="2"/>
    <x v="2"/>
    <x v="2"/>
  </r>
  <r>
    <x v="889"/>
    <x v="14"/>
    <x v="14"/>
    <x v="3"/>
    <x v="888"/>
    <x v="0"/>
    <x v="1"/>
    <x v="4"/>
    <x v="0"/>
    <x v="0"/>
  </r>
  <r>
    <x v="890"/>
    <x v="82"/>
    <x v="82"/>
    <x v="19"/>
    <x v="889"/>
    <x v="1"/>
    <x v="1"/>
    <x v="2"/>
    <x v="2"/>
    <x v="2"/>
  </r>
  <r>
    <x v="891"/>
    <x v="132"/>
    <x v="132"/>
    <x v="5"/>
    <x v="890"/>
    <x v="2"/>
    <x v="3"/>
    <x v="0"/>
    <x v="0"/>
    <x v="0"/>
  </r>
  <r>
    <x v="892"/>
    <x v="128"/>
    <x v="128"/>
    <x v="12"/>
    <x v="891"/>
    <x v="1"/>
    <x v="1"/>
    <x v="2"/>
    <x v="2"/>
    <x v="2"/>
  </r>
  <r>
    <x v="893"/>
    <x v="10"/>
    <x v="10"/>
    <x v="7"/>
    <x v="892"/>
    <x v="1"/>
    <x v="5"/>
    <x v="0"/>
    <x v="0"/>
    <x v="0"/>
  </r>
  <r>
    <x v="894"/>
    <x v="19"/>
    <x v="19"/>
    <x v="21"/>
    <x v="893"/>
    <x v="2"/>
    <x v="5"/>
    <x v="1"/>
    <x v="1"/>
    <x v="1"/>
  </r>
  <r>
    <x v="895"/>
    <x v="14"/>
    <x v="14"/>
    <x v="3"/>
    <x v="894"/>
    <x v="2"/>
    <x v="3"/>
    <x v="1"/>
    <x v="1"/>
    <x v="1"/>
  </r>
  <r>
    <x v="896"/>
    <x v="43"/>
    <x v="43"/>
    <x v="17"/>
    <x v="895"/>
    <x v="1"/>
    <x v="5"/>
    <x v="4"/>
    <x v="0"/>
    <x v="0"/>
  </r>
  <r>
    <x v="897"/>
    <x v="12"/>
    <x v="12"/>
    <x v="9"/>
    <x v="896"/>
    <x v="0"/>
    <x v="0"/>
    <x v="2"/>
    <x v="2"/>
    <x v="2"/>
  </r>
  <r>
    <x v="898"/>
    <x v="114"/>
    <x v="114"/>
    <x v="7"/>
    <x v="897"/>
    <x v="2"/>
    <x v="3"/>
    <x v="2"/>
    <x v="2"/>
    <x v="2"/>
  </r>
  <r>
    <x v="899"/>
    <x v="164"/>
    <x v="164"/>
    <x v="7"/>
    <x v="898"/>
    <x v="0"/>
    <x v="1"/>
    <x v="2"/>
    <x v="2"/>
    <x v="2"/>
  </r>
  <r>
    <x v="900"/>
    <x v="0"/>
    <x v="0"/>
    <x v="11"/>
    <x v="899"/>
    <x v="2"/>
    <x v="5"/>
    <x v="4"/>
    <x v="0"/>
    <x v="0"/>
  </r>
  <r>
    <x v="901"/>
    <x v="91"/>
    <x v="91"/>
    <x v="1"/>
    <x v="900"/>
    <x v="1"/>
    <x v="0"/>
    <x v="4"/>
    <x v="0"/>
    <x v="0"/>
  </r>
  <r>
    <x v="902"/>
    <x v="107"/>
    <x v="107"/>
    <x v="29"/>
    <x v="901"/>
    <x v="2"/>
    <x v="7"/>
    <x v="2"/>
    <x v="2"/>
    <x v="2"/>
  </r>
  <r>
    <x v="903"/>
    <x v="83"/>
    <x v="83"/>
    <x v="5"/>
    <x v="902"/>
    <x v="1"/>
    <x v="3"/>
    <x v="2"/>
    <x v="2"/>
    <x v="2"/>
  </r>
  <r>
    <x v="904"/>
    <x v="88"/>
    <x v="88"/>
    <x v="2"/>
    <x v="903"/>
    <x v="2"/>
    <x v="7"/>
    <x v="3"/>
    <x v="3"/>
    <x v="3"/>
  </r>
  <r>
    <x v="905"/>
    <x v="36"/>
    <x v="36"/>
    <x v="13"/>
    <x v="904"/>
    <x v="2"/>
    <x v="2"/>
    <x v="3"/>
    <x v="3"/>
    <x v="3"/>
  </r>
  <r>
    <x v="906"/>
    <x v="60"/>
    <x v="60"/>
    <x v="11"/>
    <x v="905"/>
    <x v="1"/>
    <x v="7"/>
    <x v="1"/>
    <x v="1"/>
    <x v="1"/>
  </r>
  <r>
    <x v="907"/>
    <x v="26"/>
    <x v="26"/>
    <x v="1"/>
    <x v="906"/>
    <x v="0"/>
    <x v="3"/>
    <x v="3"/>
    <x v="3"/>
    <x v="3"/>
  </r>
  <r>
    <x v="908"/>
    <x v="55"/>
    <x v="55"/>
    <x v="6"/>
    <x v="907"/>
    <x v="1"/>
    <x v="3"/>
    <x v="4"/>
    <x v="0"/>
    <x v="0"/>
  </r>
  <r>
    <x v="909"/>
    <x v="26"/>
    <x v="26"/>
    <x v="19"/>
    <x v="908"/>
    <x v="0"/>
    <x v="1"/>
    <x v="3"/>
    <x v="3"/>
    <x v="3"/>
  </r>
  <r>
    <x v="910"/>
    <x v="30"/>
    <x v="30"/>
    <x v="11"/>
    <x v="909"/>
    <x v="0"/>
    <x v="5"/>
    <x v="3"/>
    <x v="3"/>
    <x v="3"/>
  </r>
  <r>
    <x v="911"/>
    <x v="76"/>
    <x v="76"/>
    <x v="3"/>
    <x v="910"/>
    <x v="1"/>
    <x v="7"/>
    <x v="2"/>
    <x v="2"/>
    <x v="2"/>
  </r>
  <r>
    <x v="912"/>
    <x v="12"/>
    <x v="12"/>
    <x v="9"/>
    <x v="911"/>
    <x v="2"/>
    <x v="1"/>
    <x v="2"/>
    <x v="2"/>
    <x v="2"/>
  </r>
  <r>
    <x v="913"/>
    <x v="142"/>
    <x v="142"/>
    <x v="8"/>
    <x v="912"/>
    <x v="1"/>
    <x v="4"/>
    <x v="3"/>
    <x v="3"/>
    <x v="3"/>
  </r>
  <r>
    <x v="914"/>
    <x v="57"/>
    <x v="57"/>
    <x v="3"/>
    <x v="913"/>
    <x v="0"/>
    <x v="5"/>
    <x v="3"/>
    <x v="3"/>
    <x v="3"/>
  </r>
  <r>
    <x v="915"/>
    <x v="40"/>
    <x v="40"/>
    <x v="17"/>
    <x v="914"/>
    <x v="0"/>
    <x v="6"/>
    <x v="2"/>
    <x v="2"/>
    <x v="2"/>
  </r>
  <r>
    <x v="916"/>
    <x v="59"/>
    <x v="59"/>
    <x v="0"/>
    <x v="915"/>
    <x v="1"/>
    <x v="7"/>
    <x v="4"/>
    <x v="0"/>
    <x v="0"/>
  </r>
  <r>
    <x v="917"/>
    <x v="5"/>
    <x v="5"/>
    <x v="21"/>
    <x v="916"/>
    <x v="1"/>
    <x v="5"/>
    <x v="3"/>
    <x v="3"/>
    <x v="3"/>
  </r>
  <r>
    <x v="918"/>
    <x v="55"/>
    <x v="55"/>
    <x v="18"/>
    <x v="917"/>
    <x v="1"/>
    <x v="1"/>
    <x v="2"/>
    <x v="2"/>
    <x v="2"/>
  </r>
  <r>
    <x v="919"/>
    <x v="72"/>
    <x v="72"/>
    <x v="11"/>
    <x v="918"/>
    <x v="0"/>
    <x v="0"/>
    <x v="0"/>
    <x v="0"/>
    <x v="0"/>
  </r>
  <r>
    <x v="920"/>
    <x v="69"/>
    <x v="69"/>
    <x v="8"/>
    <x v="919"/>
    <x v="1"/>
    <x v="1"/>
    <x v="2"/>
    <x v="2"/>
    <x v="2"/>
  </r>
  <r>
    <x v="921"/>
    <x v="87"/>
    <x v="87"/>
    <x v="1"/>
    <x v="920"/>
    <x v="1"/>
    <x v="6"/>
    <x v="2"/>
    <x v="2"/>
    <x v="2"/>
  </r>
  <r>
    <x v="922"/>
    <x v="0"/>
    <x v="0"/>
    <x v="5"/>
    <x v="921"/>
    <x v="0"/>
    <x v="3"/>
    <x v="0"/>
    <x v="0"/>
    <x v="0"/>
  </r>
  <r>
    <x v="923"/>
    <x v="151"/>
    <x v="151"/>
    <x v="4"/>
    <x v="922"/>
    <x v="1"/>
    <x v="2"/>
    <x v="0"/>
    <x v="0"/>
    <x v="0"/>
  </r>
  <r>
    <x v="924"/>
    <x v="143"/>
    <x v="143"/>
    <x v="2"/>
    <x v="923"/>
    <x v="0"/>
    <x v="1"/>
    <x v="1"/>
    <x v="1"/>
    <x v="1"/>
  </r>
  <r>
    <x v="925"/>
    <x v="103"/>
    <x v="103"/>
    <x v="2"/>
    <x v="924"/>
    <x v="2"/>
    <x v="3"/>
    <x v="1"/>
    <x v="1"/>
    <x v="1"/>
  </r>
  <r>
    <x v="926"/>
    <x v="7"/>
    <x v="7"/>
    <x v="2"/>
    <x v="925"/>
    <x v="1"/>
    <x v="4"/>
    <x v="1"/>
    <x v="1"/>
    <x v="1"/>
  </r>
  <r>
    <x v="927"/>
    <x v="93"/>
    <x v="93"/>
    <x v="6"/>
    <x v="926"/>
    <x v="0"/>
    <x v="1"/>
    <x v="1"/>
    <x v="1"/>
    <x v="1"/>
  </r>
  <r>
    <x v="928"/>
    <x v="103"/>
    <x v="103"/>
    <x v="11"/>
    <x v="927"/>
    <x v="2"/>
    <x v="0"/>
    <x v="2"/>
    <x v="2"/>
    <x v="2"/>
  </r>
  <r>
    <x v="929"/>
    <x v="88"/>
    <x v="88"/>
    <x v="22"/>
    <x v="928"/>
    <x v="2"/>
    <x v="1"/>
    <x v="0"/>
    <x v="0"/>
    <x v="0"/>
  </r>
  <r>
    <x v="930"/>
    <x v="112"/>
    <x v="112"/>
    <x v="7"/>
    <x v="929"/>
    <x v="1"/>
    <x v="7"/>
    <x v="2"/>
    <x v="2"/>
    <x v="2"/>
  </r>
  <r>
    <x v="931"/>
    <x v="46"/>
    <x v="46"/>
    <x v="21"/>
    <x v="930"/>
    <x v="2"/>
    <x v="2"/>
    <x v="2"/>
    <x v="2"/>
    <x v="2"/>
  </r>
  <r>
    <x v="932"/>
    <x v="14"/>
    <x v="14"/>
    <x v="17"/>
    <x v="931"/>
    <x v="0"/>
    <x v="5"/>
    <x v="2"/>
    <x v="2"/>
    <x v="2"/>
  </r>
  <r>
    <x v="933"/>
    <x v="169"/>
    <x v="169"/>
    <x v="14"/>
    <x v="932"/>
    <x v="0"/>
    <x v="4"/>
    <x v="3"/>
    <x v="3"/>
    <x v="3"/>
  </r>
  <r>
    <x v="934"/>
    <x v="40"/>
    <x v="40"/>
    <x v="18"/>
    <x v="933"/>
    <x v="0"/>
    <x v="2"/>
    <x v="1"/>
    <x v="1"/>
    <x v="1"/>
  </r>
  <r>
    <x v="935"/>
    <x v="54"/>
    <x v="54"/>
    <x v="24"/>
    <x v="934"/>
    <x v="2"/>
    <x v="6"/>
    <x v="1"/>
    <x v="1"/>
    <x v="1"/>
  </r>
  <r>
    <x v="936"/>
    <x v="10"/>
    <x v="10"/>
    <x v="0"/>
    <x v="935"/>
    <x v="0"/>
    <x v="6"/>
    <x v="0"/>
    <x v="0"/>
    <x v="0"/>
  </r>
  <r>
    <x v="937"/>
    <x v="122"/>
    <x v="122"/>
    <x v="0"/>
    <x v="936"/>
    <x v="1"/>
    <x v="4"/>
    <x v="0"/>
    <x v="0"/>
    <x v="0"/>
  </r>
  <r>
    <x v="938"/>
    <x v="114"/>
    <x v="114"/>
    <x v="3"/>
    <x v="937"/>
    <x v="2"/>
    <x v="6"/>
    <x v="0"/>
    <x v="0"/>
    <x v="0"/>
  </r>
  <r>
    <x v="939"/>
    <x v="21"/>
    <x v="21"/>
    <x v="4"/>
    <x v="938"/>
    <x v="1"/>
    <x v="1"/>
    <x v="3"/>
    <x v="3"/>
    <x v="3"/>
  </r>
  <r>
    <x v="940"/>
    <x v="66"/>
    <x v="66"/>
    <x v="5"/>
    <x v="939"/>
    <x v="2"/>
    <x v="7"/>
    <x v="3"/>
    <x v="3"/>
    <x v="3"/>
  </r>
  <r>
    <x v="941"/>
    <x v="138"/>
    <x v="138"/>
    <x v="11"/>
    <x v="940"/>
    <x v="1"/>
    <x v="4"/>
    <x v="0"/>
    <x v="0"/>
    <x v="0"/>
  </r>
  <r>
    <x v="942"/>
    <x v="57"/>
    <x v="57"/>
    <x v="1"/>
    <x v="941"/>
    <x v="1"/>
    <x v="2"/>
    <x v="0"/>
    <x v="0"/>
    <x v="0"/>
  </r>
  <r>
    <x v="943"/>
    <x v="92"/>
    <x v="92"/>
    <x v="3"/>
    <x v="942"/>
    <x v="0"/>
    <x v="1"/>
    <x v="4"/>
    <x v="0"/>
    <x v="0"/>
  </r>
  <r>
    <x v="944"/>
    <x v="137"/>
    <x v="137"/>
    <x v="21"/>
    <x v="943"/>
    <x v="1"/>
    <x v="5"/>
    <x v="4"/>
    <x v="0"/>
    <x v="0"/>
  </r>
  <r>
    <x v="945"/>
    <x v="30"/>
    <x v="30"/>
    <x v="18"/>
    <x v="944"/>
    <x v="1"/>
    <x v="7"/>
    <x v="2"/>
    <x v="2"/>
    <x v="2"/>
  </r>
  <r>
    <x v="946"/>
    <x v="179"/>
    <x v="179"/>
    <x v="0"/>
    <x v="945"/>
    <x v="0"/>
    <x v="4"/>
    <x v="2"/>
    <x v="2"/>
    <x v="2"/>
  </r>
  <r>
    <x v="947"/>
    <x v="76"/>
    <x v="76"/>
    <x v="2"/>
    <x v="946"/>
    <x v="1"/>
    <x v="4"/>
    <x v="4"/>
    <x v="0"/>
    <x v="0"/>
  </r>
  <r>
    <x v="948"/>
    <x v="69"/>
    <x v="69"/>
    <x v="18"/>
    <x v="947"/>
    <x v="0"/>
    <x v="3"/>
    <x v="2"/>
    <x v="2"/>
    <x v="2"/>
  </r>
  <r>
    <x v="949"/>
    <x v="46"/>
    <x v="46"/>
    <x v="11"/>
    <x v="948"/>
    <x v="1"/>
    <x v="1"/>
    <x v="2"/>
    <x v="2"/>
    <x v="2"/>
  </r>
  <r>
    <x v="950"/>
    <x v="69"/>
    <x v="69"/>
    <x v="18"/>
    <x v="949"/>
    <x v="0"/>
    <x v="3"/>
    <x v="1"/>
    <x v="1"/>
    <x v="1"/>
  </r>
  <r>
    <x v="951"/>
    <x v="14"/>
    <x v="14"/>
    <x v="13"/>
    <x v="950"/>
    <x v="1"/>
    <x v="0"/>
    <x v="3"/>
    <x v="3"/>
    <x v="3"/>
  </r>
  <r>
    <x v="952"/>
    <x v="18"/>
    <x v="18"/>
    <x v="11"/>
    <x v="951"/>
    <x v="2"/>
    <x v="1"/>
    <x v="1"/>
    <x v="1"/>
    <x v="1"/>
  </r>
  <r>
    <x v="953"/>
    <x v="180"/>
    <x v="180"/>
    <x v="5"/>
    <x v="952"/>
    <x v="2"/>
    <x v="0"/>
    <x v="3"/>
    <x v="3"/>
    <x v="3"/>
  </r>
  <r>
    <x v="954"/>
    <x v="83"/>
    <x v="83"/>
    <x v="11"/>
    <x v="953"/>
    <x v="0"/>
    <x v="4"/>
    <x v="0"/>
    <x v="0"/>
    <x v="0"/>
  </r>
  <r>
    <x v="955"/>
    <x v="20"/>
    <x v="20"/>
    <x v="1"/>
    <x v="600"/>
    <x v="2"/>
    <x v="5"/>
    <x v="4"/>
    <x v="0"/>
    <x v="0"/>
  </r>
  <r>
    <x v="956"/>
    <x v="1"/>
    <x v="1"/>
    <x v="11"/>
    <x v="954"/>
    <x v="2"/>
    <x v="3"/>
    <x v="3"/>
    <x v="3"/>
    <x v="3"/>
  </r>
  <r>
    <x v="957"/>
    <x v="20"/>
    <x v="20"/>
    <x v="12"/>
    <x v="955"/>
    <x v="0"/>
    <x v="2"/>
    <x v="4"/>
    <x v="0"/>
    <x v="0"/>
  </r>
  <r>
    <x v="958"/>
    <x v="133"/>
    <x v="133"/>
    <x v="2"/>
    <x v="956"/>
    <x v="1"/>
    <x v="3"/>
    <x v="2"/>
    <x v="2"/>
    <x v="2"/>
  </r>
  <r>
    <x v="959"/>
    <x v="60"/>
    <x v="60"/>
    <x v="5"/>
    <x v="957"/>
    <x v="1"/>
    <x v="4"/>
    <x v="3"/>
    <x v="3"/>
    <x v="3"/>
  </r>
  <r>
    <x v="960"/>
    <x v="14"/>
    <x v="14"/>
    <x v="7"/>
    <x v="958"/>
    <x v="0"/>
    <x v="6"/>
    <x v="4"/>
    <x v="0"/>
    <x v="0"/>
  </r>
  <r>
    <x v="961"/>
    <x v="7"/>
    <x v="7"/>
    <x v="12"/>
    <x v="959"/>
    <x v="2"/>
    <x v="7"/>
    <x v="3"/>
    <x v="3"/>
    <x v="3"/>
  </r>
  <r>
    <x v="962"/>
    <x v="57"/>
    <x v="57"/>
    <x v="25"/>
    <x v="960"/>
    <x v="1"/>
    <x v="3"/>
    <x v="0"/>
    <x v="0"/>
    <x v="0"/>
  </r>
  <r>
    <x v="963"/>
    <x v="30"/>
    <x v="30"/>
    <x v="6"/>
    <x v="961"/>
    <x v="0"/>
    <x v="1"/>
    <x v="4"/>
    <x v="0"/>
    <x v="0"/>
  </r>
  <r>
    <x v="964"/>
    <x v="83"/>
    <x v="83"/>
    <x v="17"/>
    <x v="962"/>
    <x v="2"/>
    <x v="5"/>
    <x v="1"/>
    <x v="1"/>
    <x v="1"/>
  </r>
  <r>
    <x v="965"/>
    <x v="7"/>
    <x v="7"/>
    <x v="7"/>
    <x v="963"/>
    <x v="1"/>
    <x v="1"/>
    <x v="2"/>
    <x v="2"/>
    <x v="2"/>
  </r>
  <r>
    <x v="966"/>
    <x v="33"/>
    <x v="33"/>
    <x v="1"/>
    <x v="964"/>
    <x v="0"/>
    <x v="2"/>
    <x v="0"/>
    <x v="0"/>
    <x v="0"/>
  </r>
  <r>
    <x v="967"/>
    <x v="46"/>
    <x v="46"/>
    <x v="14"/>
    <x v="965"/>
    <x v="1"/>
    <x v="4"/>
    <x v="0"/>
    <x v="0"/>
    <x v="0"/>
  </r>
  <r>
    <x v="968"/>
    <x v="181"/>
    <x v="181"/>
    <x v="13"/>
    <x v="966"/>
    <x v="0"/>
    <x v="6"/>
    <x v="2"/>
    <x v="2"/>
    <x v="2"/>
  </r>
  <r>
    <x v="969"/>
    <x v="171"/>
    <x v="171"/>
    <x v="7"/>
    <x v="967"/>
    <x v="2"/>
    <x v="5"/>
    <x v="3"/>
    <x v="3"/>
    <x v="3"/>
  </r>
  <r>
    <x v="970"/>
    <x v="74"/>
    <x v="74"/>
    <x v="20"/>
    <x v="968"/>
    <x v="0"/>
    <x v="0"/>
    <x v="2"/>
    <x v="2"/>
    <x v="2"/>
  </r>
  <r>
    <x v="971"/>
    <x v="0"/>
    <x v="0"/>
    <x v="5"/>
    <x v="969"/>
    <x v="0"/>
    <x v="0"/>
    <x v="3"/>
    <x v="3"/>
    <x v="3"/>
  </r>
  <r>
    <x v="972"/>
    <x v="88"/>
    <x v="88"/>
    <x v="18"/>
    <x v="970"/>
    <x v="2"/>
    <x v="5"/>
    <x v="1"/>
    <x v="1"/>
    <x v="1"/>
  </r>
  <r>
    <x v="973"/>
    <x v="54"/>
    <x v="54"/>
    <x v="17"/>
    <x v="971"/>
    <x v="2"/>
    <x v="6"/>
    <x v="1"/>
    <x v="1"/>
    <x v="1"/>
  </r>
  <r>
    <x v="974"/>
    <x v="144"/>
    <x v="144"/>
    <x v="12"/>
    <x v="972"/>
    <x v="2"/>
    <x v="0"/>
    <x v="4"/>
    <x v="0"/>
    <x v="0"/>
  </r>
  <r>
    <x v="975"/>
    <x v="78"/>
    <x v="78"/>
    <x v="25"/>
    <x v="973"/>
    <x v="1"/>
    <x v="0"/>
    <x v="3"/>
    <x v="3"/>
    <x v="3"/>
  </r>
  <r>
    <x v="976"/>
    <x v="56"/>
    <x v="56"/>
    <x v="1"/>
    <x v="974"/>
    <x v="0"/>
    <x v="2"/>
    <x v="0"/>
    <x v="0"/>
    <x v="0"/>
  </r>
  <r>
    <x v="977"/>
    <x v="30"/>
    <x v="30"/>
    <x v="0"/>
    <x v="975"/>
    <x v="1"/>
    <x v="5"/>
    <x v="2"/>
    <x v="2"/>
    <x v="2"/>
  </r>
  <r>
    <x v="978"/>
    <x v="65"/>
    <x v="65"/>
    <x v="3"/>
    <x v="976"/>
    <x v="2"/>
    <x v="2"/>
    <x v="0"/>
    <x v="0"/>
    <x v="0"/>
  </r>
  <r>
    <x v="979"/>
    <x v="144"/>
    <x v="144"/>
    <x v="5"/>
    <x v="977"/>
    <x v="2"/>
    <x v="5"/>
    <x v="2"/>
    <x v="2"/>
    <x v="2"/>
  </r>
  <r>
    <x v="980"/>
    <x v="14"/>
    <x v="14"/>
    <x v="26"/>
    <x v="978"/>
    <x v="2"/>
    <x v="3"/>
    <x v="4"/>
    <x v="0"/>
    <x v="0"/>
  </r>
  <r>
    <x v="981"/>
    <x v="85"/>
    <x v="85"/>
    <x v="23"/>
    <x v="979"/>
    <x v="0"/>
    <x v="5"/>
    <x v="0"/>
    <x v="0"/>
    <x v="0"/>
  </r>
  <r>
    <x v="982"/>
    <x v="67"/>
    <x v="67"/>
    <x v="8"/>
    <x v="980"/>
    <x v="1"/>
    <x v="5"/>
    <x v="4"/>
    <x v="0"/>
    <x v="0"/>
  </r>
  <r>
    <x v="983"/>
    <x v="18"/>
    <x v="18"/>
    <x v="17"/>
    <x v="981"/>
    <x v="0"/>
    <x v="5"/>
    <x v="1"/>
    <x v="1"/>
    <x v="1"/>
  </r>
  <r>
    <x v="984"/>
    <x v="30"/>
    <x v="30"/>
    <x v="0"/>
    <x v="982"/>
    <x v="2"/>
    <x v="1"/>
    <x v="1"/>
    <x v="1"/>
    <x v="1"/>
  </r>
  <r>
    <x v="985"/>
    <x v="21"/>
    <x v="21"/>
    <x v="8"/>
    <x v="983"/>
    <x v="1"/>
    <x v="6"/>
    <x v="3"/>
    <x v="3"/>
    <x v="3"/>
  </r>
  <r>
    <x v="986"/>
    <x v="49"/>
    <x v="49"/>
    <x v="0"/>
    <x v="984"/>
    <x v="2"/>
    <x v="3"/>
    <x v="3"/>
    <x v="3"/>
    <x v="3"/>
  </r>
  <r>
    <x v="987"/>
    <x v="69"/>
    <x v="69"/>
    <x v="0"/>
    <x v="985"/>
    <x v="1"/>
    <x v="0"/>
    <x v="3"/>
    <x v="3"/>
    <x v="3"/>
  </r>
  <r>
    <x v="988"/>
    <x v="65"/>
    <x v="65"/>
    <x v="22"/>
    <x v="986"/>
    <x v="0"/>
    <x v="0"/>
    <x v="2"/>
    <x v="2"/>
    <x v="2"/>
  </r>
  <r>
    <x v="989"/>
    <x v="98"/>
    <x v="98"/>
    <x v="5"/>
    <x v="987"/>
    <x v="1"/>
    <x v="2"/>
    <x v="2"/>
    <x v="2"/>
    <x v="2"/>
  </r>
  <r>
    <x v="990"/>
    <x v="91"/>
    <x v="91"/>
    <x v="14"/>
    <x v="988"/>
    <x v="0"/>
    <x v="7"/>
    <x v="3"/>
    <x v="3"/>
    <x v="3"/>
  </r>
  <r>
    <x v="991"/>
    <x v="6"/>
    <x v="6"/>
    <x v="25"/>
    <x v="989"/>
    <x v="1"/>
    <x v="6"/>
    <x v="1"/>
    <x v="1"/>
    <x v="1"/>
  </r>
  <r>
    <x v="992"/>
    <x v="75"/>
    <x v="75"/>
    <x v="25"/>
    <x v="990"/>
    <x v="2"/>
    <x v="3"/>
    <x v="1"/>
    <x v="1"/>
    <x v="1"/>
  </r>
  <r>
    <x v="993"/>
    <x v="21"/>
    <x v="21"/>
    <x v="1"/>
    <x v="991"/>
    <x v="0"/>
    <x v="6"/>
    <x v="3"/>
    <x v="3"/>
    <x v="3"/>
  </r>
  <r>
    <x v="994"/>
    <x v="75"/>
    <x v="75"/>
    <x v="3"/>
    <x v="992"/>
    <x v="1"/>
    <x v="5"/>
    <x v="0"/>
    <x v="0"/>
    <x v="0"/>
  </r>
  <r>
    <x v="995"/>
    <x v="5"/>
    <x v="5"/>
    <x v="11"/>
    <x v="993"/>
    <x v="0"/>
    <x v="0"/>
    <x v="1"/>
    <x v="1"/>
    <x v="1"/>
  </r>
  <r>
    <x v="996"/>
    <x v="85"/>
    <x v="85"/>
    <x v="5"/>
    <x v="994"/>
    <x v="0"/>
    <x v="5"/>
    <x v="4"/>
    <x v="0"/>
    <x v="0"/>
  </r>
  <r>
    <x v="997"/>
    <x v="40"/>
    <x v="40"/>
    <x v="11"/>
    <x v="995"/>
    <x v="2"/>
    <x v="5"/>
    <x v="0"/>
    <x v="0"/>
    <x v="0"/>
  </r>
  <r>
    <x v="998"/>
    <x v="44"/>
    <x v="44"/>
    <x v="19"/>
    <x v="996"/>
    <x v="0"/>
    <x v="0"/>
    <x v="3"/>
    <x v="3"/>
    <x v="3"/>
  </r>
  <r>
    <x v="999"/>
    <x v="14"/>
    <x v="14"/>
    <x v="2"/>
    <x v="997"/>
    <x v="0"/>
    <x v="3"/>
    <x v="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8"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E13" firstHeaderRow="1" firstDataRow="2" firstDataCol="1"/>
  <pivotFields count="10">
    <pivotField dataField="1" compact="0" showAll="0"/>
    <pivotField compact="0" numFmtId="181" showAll="0"/>
    <pivotField compact="0" showAll="0"/>
    <pivotField compact="0" showAll="0"/>
    <pivotField compact="0" showAll="0"/>
    <pivotField axis="axisCol" compact="0" showAll="0">
      <items count="4">
        <item x="1"/>
        <item x="0"/>
        <item x="2"/>
        <item t="default"/>
      </items>
    </pivotField>
    <pivotField axis="axisRow" compact="0" showAll="0">
      <items count="9">
        <item x="3"/>
        <item x="1"/>
        <item x="6"/>
        <item x="0"/>
        <item x="5"/>
        <item x="4"/>
        <item x="7"/>
        <item x="2"/>
        <item t="default"/>
      </items>
    </pivotField>
    <pivotField compact="0" showAll="0"/>
    <pivotField compact="0" showAll="0"/>
    <pivotField compact="0" showAll="0"/>
  </pivotFields>
  <rowFields count="1">
    <field x="6"/>
  </rowFields>
  <rowItems count="9">
    <i>
      <x/>
    </i>
    <i>
      <x v="1"/>
    </i>
    <i>
      <x v="2"/>
    </i>
    <i>
      <x v="3"/>
    </i>
    <i>
      <x v="4"/>
    </i>
    <i>
      <x v="5"/>
    </i>
    <i>
      <x v="6"/>
    </i>
    <i>
      <x v="7"/>
    </i>
    <i t="grand">
      <x/>
    </i>
  </rowItems>
  <colFields count="1">
    <field x="5"/>
  </colFields>
  <colItems count="4">
    <i>
      <x/>
    </i>
    <i>
      <x v="1"/>
    </i>
    <i>
      <x v="2"/>
    </i>
    <i t="grand">
      <x/>
    </i>
  </colItems>
  <dataFields count="1">
    <dataField name="Count of CustomerID" fld="0" subtotal="count" baseField="0" baseItem="0"/>
  </dataFields>
  <formats count="78">
    <format dxfId="0">
      <pivotArea field="6" type="button" dataOnly="0" labelOnly="1" outline="0" fieldPosition="0"/>
    </format>
    <format dxfId="1">
      <pivotArea dataOnly="0" labelOnly="1" fieldPosition="0">
        <references count="1">
          <reference field="6" count="1">
            <x v="0"/>
          </reference>
        </references>
      </pivotArea>
    </format>
    <format dxfId="2">
      <pivotArea dataOnly="0" labelOnly="1" fieldPosition="0">
        <references count="1">
          <reference field="6" count="1">
            <x v="1"/>
          </reference>
        </references>
      </pivotArea>
    </format>
    <format dxfId="3">
      <pivotArea dataOnly="0" labelOnly="1" fieldPosition="0">
        <references count="1">
          <reference field="6" count="1">
            <x v="2"/>
          </reference>
        </references>
      </pivotArea>
    </format>
    <format dxfId="4">
      <pivotArea dataOnly="0" labelOnly="1" fieldPosition="0">
        <references count="1">
          <reference field="6" count="1">
            <x v="3"/>
          </reference>
        </references>
      </pivotArea>
    </format>
    <format dxfId="5">
      <pivotArea dataOnly="0" labelOnly="1" fieldPosition="0">
        <references count="1">
          <reference field="6" count="1">
            <x v="4"/>
          </reference>
        </references>
      </pivotArea>
    </format>
    <format dxfId="6">
      <pivotArea dataOnly="0" labelOnly="1" fieldPosition="0">
        <references count="1">
          <reference field="6" count="1">
            <x v="5"/>
          </reference>
        </references>
      </pivotArea>
    </format>
    <format dxfId="7">
      <pivotArea dataOnly="0" labelOnly="1" fieldPosition="0">
        <references count="1">
          <reference field="6" count="1">
            <x v="6"/>
          </reference>
        </references>
      </pivotArea>
    </format>
    <format dxfId="8">
      <pivotArea dataOnly="0" labelOnly="1" fieldPosition="0">
        <references count="1">
          <reference field="6" count="1">
            <x v="7"/>
          </reference>
        </references>
      </pivotArea>
    </format>
    <format dxfId="9">
      <pivotArea dataOnly="0" labelOnly="1" grandRow="1" fieldPosition="0"/>
    </format>
    <format dxfId="10">
      <pivotArea dataOnly="0" labelOnly="1" fieldPosition="0">
        <references count="1">
          <reference field="5" count="1">
            <x v="0"/>
          </reference>
        </references>
      </pivotArea>
    </format>
    <format dxfId="11">
      <pivotArea dataOnly="0" labelOnly="1" fieldPosition="0">
        <references count="1">
          <reference field="5" count="1">
            <x v="1"/>
          </reference>
        </references>
      </pivotArea>
    </format>
    <format dxfId="12">
      <pivotArea dataOnly="0" labelOnly="1" fieldPosition="0">
        <references count="1">
          <reference field="5" count="1">
            <x v="2"/>
          </reference>
        </references>
      </pivotArea>
    </format>
    <format dxfId="13">
      <pivotArea dataOnly="0" labelOnly="1" grandCol="1" fieldPosition="0"/>
    </format>
    <format dxfId="14">
      <pivotArea collapsedLevelsAreSubtotals="1" fieldPosition="0"/>
    </format>
    <format dxfId="15">
      <pivotArea field="6" type="button" dataOnly="0" labelOnly="1" outline="0" fieldPosition="0"/>
    </format>
    <format dxfId="16">
      <pivotArea dataOnly="0" labelOnly="1" fieldPosition="0">
        <references count="1">
          <reference field="6" count="1">
            <x v="0"/>
          </reference>
        </references>
      </pivotArea>
    </format>
    <format dxfId="17">
      <pivotArea dataOnly="0" labelOnly="1" fieldPosition="0">
        <references count="1">
          <reference field="6" count="1">
            <x v="1"/>
          </reference>
        </references>
      </pivotArea>
    </format>
    <format dxfId="18">
      <pivotArea dataOnly="0" labelOnly="1" fieldPosition="0">
        <references count="1">
          <reference field="6" count="1">
            <x v="2"/>
          </reference>
        </references>
      </pivotArea>
    </format>
    <format dxfId="19">
      <pivotArea dataOnly="0" labelOnly="1" fieldPosition="0">
        <references count="1">
          <reference field="6" count="1">
            <x v="3"/>
          </reference>
        </references>
      </pivotArea>
    </format>
    <format dxfId="20">
      <pivotArea dataOnly="0" labelOnly="1" fieldPosition="0">
        <references count="1">
          <reference field="6" count="1">
            <x v="4"/>
          </reference>
        </references>
      </pivotArea>
    </format>
    <format dxfId="21">
      <pivotArea dataOnly="0" labelOnly="1" fieldPosition="0">
        <references count="1">
          <reference field="6" count="1">
            <x v="5"/>
          </reference>
        </references>
      </pivotArea>
    </format>
    <format dxfId="22">
      <pivotArea dataOnly="0" labelOnly="1" fieldPosition="0">
        <references count="1">
          <reference field="6" count="1">
            <x v="6"/>
          </reference>
        </references>
      </pivotArea>
    </format>
    <format dxfId="23">
      <pivotArea dataOnly="0" labelOnly="1" fieldPosition="0">
        <references count="1">
          <reference field="6" count="1">
            <x v="7"/>
          </reference>
        </references>
      </pivotArea>
    </format>
    <format dxfId="24">
      <pivotArea dataOnly="0" labelOnly="1" grandRow="1" fieldPosition="0"/>
    </format>
    <format dxfId="25">
      <pivotArea dataOnly="0" labelOnly="1" fieldPosition="0">
        <references count="1">
          <reference field="5" count="1">
            <x v="0"/>
          </reference>
        </references>
      </pivotArea>
    </format>
    <format dxfId="26">
      <pivotArea dataOnly="0" labelOnly="1" fieldPosition="0">
        <references count="1">
          <reference field="5" count="1">
            <x v="1"/>
          </reference>
        </references>
      </pivotArea>
    </format>
    <format dxfId="27">
      <pivotArea dataOnly="0" labelOnly="1" fieldPosition="0">
        <references count="1">
          <reference field="5" count="1">
            <x v="2"/>
          </reference>
        </references>
      </pivotArea>
    </format>
    <format dxfId="28">
      <pivotArea dataOnly="0" labelOnly="1" grandCol="1" fieldPosition="0"/>
    </format>
    <format dxfId="29">
      <pivotArea collapsedLevelsAreSubtotals="1" fieldPosition="0"/>
    </format>
    <format dxfId="30">
      <pivotArea type="origin" dataOnly="0" labelOnly="1" outline="0" fieldPosition="0"/>
    </format>
    <format dxfId="31">
      <pivotArea field="5" type="button" dataOnly="0" labelOnly="1" outline="0" fieldPosition="0"/>
    </format>
    <format dxfId="32">
      <pivotArea field="6" type="button" dataOnly="0" labelOnly="1" outline="0" fieldPosition="0"/>
    </format>
    <format dxfId="33">
      <pivotArea dataOnly="0" labelOnly="1" fieldPosition="0">
        <references count="1">
          <reference field="6" count="1">
            <x v="0"/>
          </reference>
        </references>
      </pivotArea>
    </format>
    <format dxfId="34">
      <pivotArea dataOnly="0" labelOnly="1" fieldPosition="0">
        <references count="1">
          <reference field="6" count="1">
            <x v="1"/>
          </reference>
        </references>
      </pivotArea>
    </format>
    <format dxfId="35">
      <pivotArea dataOnly="0" labelOnly="1" fieldPosition="0">
        <references count="1">
          <reference field="6" count="1">
            <x v="2"/>
          </reference>
        </references>
      </pivotArea>
    </format>
    <format dxfId="36">
      <pivotArea dataOnly="0" labelOnly="1" fieldPosition="0">
        <references count="1">
          <reference field="6" count="1">
            <x v="3"/>
          </reference>
        </references>
      </pivotArea>
    </format>
    <format dxfId="37">
      <pivotArea dataOnly="0" labelOnly="1" fieldPosition="0">
        <references count="1">
          <reference field="6" count="1">
            <x v="4"/>
          </reference>
        </references>
      </pivotArea>
    </format>
    <format dxfId="38">
      <pivotArea dataOnly="0" labelOnly="1" fieldPosition="0">
        <references count="1">
          <reference field="6" count="1">
            <x v="5"/>
          </reference>
        </references>
      </pivotArea>
    </format>
    <format dxfId="39">
      <pivotArea dataOnly="0" labelOnly="1" fieldPosition="0">
        <references count="1">
          <reference field="6" count="1">
            <x v="6"/>
          </reference>
        </references>
      </pivotArea>
    </format>
    <format dxfId="40">
      <pivotArea dataOnly="0" labelOnly="1" fieldPosition="0">
        <references count="1">
          <reference field="6" count="1">
            <x v="7"/>
          </reference>
        </references>
      </pivotArea>
    </format>
    <format dxfId="41">
      <pivotArea dataOnly="0" labelOnly="1" grandRow="1" fieldPosition="0"/>
    </format>
    <format dxfId="42">
      <pivotArea dataOnly="0" labelOnly="1" fieldPosition="0">
        <references count="1">
          <reference field="5" count="1">
            <x v="0"/>
          </reference>
        </references>
      </pivotArea>
    </format>
    <format dxfId="43">
      <pivotArea dataOnly="0" labelOnly="1" fieldPosition="0">
        <references count="1">
          <reference field="5" count="1">
            <x v="1"/>
          </reference>
        </references>
      </pivotArea>
    </format>
    <format dxfId="44">
      <pivotArea dataOnly="0" labelOnly="1" fieldPosition="0">
        <references count="1">
          <reference field="5" count="1">
            <x v="2"/>
          </reference>
        </references>
      </pivotArea>
    </format>
    <format dxfId="45">
      <pivotArea dataOnly="0" labelOnly="1" grandCol="1" fieldPosition="0"/>
    </format>
    <format dxfId="46">
      <pivotArea collapsedLevelsAreSubtotals="1" fieldPosition="0"/>
    </format>
    <format dxfId="47">
      <pivotArea field="6" type="button" dataOnly="0" labelOnly="1" outline="0" fieldPosition="0"/>
    </format>
    <format dxfId="48">
      <pivotArea dataOnly="0" labelOnly="1" fieldPosition="0">
        <references count="1">
          <reference field="6" count="1">
            <x v="0"/>
          </reference>
        </references>
      </pivotArea>
    </format>
    <format dxfId="49">
      <pivotArea dataOnly="0" labelOnly="1" fieldPosition="0">
        <references count="1">
          <reference field="6" count="1">
            <x v="1"/>
          </reference>
        </references>
      </pivotArea>
    </format>
    <format dxfId="50">
      <pivotArea dataOnly="0" labelOnly="1" fieldPosition="0">
        <references count="1">
          <reference field="6" count="1">
            <x v="2"/>
          </reference>
        </references>
      </pivotArea>
    </format>
    <format dxfId="51">
      <pivotArea dataOnly="0" labelOnly="1" fieldPosition="0">
        <references count="1">
          <reference field="6" count="1">
            <x v="3"/>
          </reference>
        </references>
      </pivotArea>
    </format>
    <format dxfId="52">
      <pivotArea dataOnly="0" labelOnly="1" fieldPosition="0">
        <references count="1">
          <reference field="6" count="1">
            <x v="4"/>
          </reference>
        </references>
      </pivotArea>
    </format>
    <format dxfId="53">
      <pivotArea dataOnly="0" labelOnly="1" fieldPosition="0">
        <references count="1">
          <reference field="6" count="1">
            <x v="5"/>
          </reference>
        </references>
      </pivotArea>
    </format>
    <format dxfId="54">
      <pivotArea dataOnly="0" labelOnly="1" fieldPosition="0">
        <references count="1">
          <reference field="6" count="1">
            <x v="6"/>
          </reference>
        </references>
      </pivotArea>
    </format>
    <format dxfId="55">
      <pivotArea dataOnly="0" labelOnly="1" fieldPosition="0">
        <references count="1">
          <reference field="6" count="1">
            <x v="7"/>
          </reference>
        </references>
      </pivotArea>
    </format>
    <format dxfId="56">
      <pivotArea dataOnly="0" labelOnly="1" grandRow="1" fieldPosition="0"/>
    </format>
    <format dxfId="57">
      <pivotArea dataOnly="0" labelOnly="1" fieldPosition="0">
        <references count="1">
          <reference field="5" count="1">
            <x v="0"/>
          </reference>
        </references>
      </pivotArea>
    </format>
    <format dxfId="58">
      <pivotArea dataOnly="0" labelOnly="1" fieldPosition="0">
        <references count="1">
          <reference field="5" count="1">
            <x v="1"/>
          </reference>
        </references>
      </pivotArea>
    </format>
    <format dxfId="59">
      <pivotArea dataOnly="0" labelOnly="1" fieldPosition="0">
        <references count="1">
          <reference field="5" count="1">
            <x v="2"/>
          </reference>
        </references>
      </pivotArea>
    </format>
    <format dxfId="60">
      <pivotArea dataOnly="0" labelOnly="1" grandCol="1" fieldPosition="0"/>
    </format>
    <format dxfId="61">
      <pivotArea collapsedLevelsAreSubtotals="1" fieldPosition="0"/>
    </format>
    <format dxfId="62">
      <pivotArea dataOnly="0" labelOnly="1" fieldPosition="0">
        <references count="1">
          <reference field="6" count="1">
            <x v="2"/>
          </reference>
        </references>
      </pivotArea>
    </format>
    <format dxfId="63">
      <pivotArea collapsedLevelsAreSubtotals="1" fieldPosition="0">
        <references count="1">
          <reference field="6" count="1" selected="0">
            <x v="2"/>
          </reference>
        </references>
      </pivotArea>
    </format>
    <format dxfId="64">
      <pivotArea dataOnly="0" labelOnly="1" fieldPosition="0">
        <references count="1">
          <reference field="6" count="1">
            <x v="2"/>
          </reference>
        </references>
      </pivotArea>
    </format>
    <format dxfId="65">
      <pivotArea collapsedLevelsAreSubtotals="1" fieldPosition="0">
        <references count="1">
          <reference field="6" count="1" selected="0">
            <x v="2"/>
          </reference>
        </references>
      </pivotArea>
    </format>
    <format dxfId="66">
      <pivotArea dataOnly="0" labelOnly="1" fieldPosition="0">
        <references count="1">
          <reference field="6" count="1">
            <x v="6"/>
          </reference>
        </references>
      </pivotArea>
    </format>
    <format dxfId="67">
      <pivotArea collapsedLevelsAreSubtotals="1" fieldPosition="0">
        <references count="1">
          <reference field="6" count="1" selected="0">
            <x v="6"/>
          </reference>
        </references>
      </pivotArea>
    </format>
    <format dxfId="68">
      <pivotArea dataOnly="0" labelOnly="1" fieldPosition="0">
        <references count="1">
          <reference field="6" count="1">
            <x v="6"/>
          </reference>
        </references>
      </pivotArea>
    </format>
    <format dxfId="69">
      <pivotArea collapsedLevelsAreSubtotals="1" fieldPosition="0">
        <references count="1">
          <reference field="6" count="1" selected="0">
            <x v="6"/>
          </reference>
        </references>
      </pivotArea>
    </format>
    <format dxfId="70">
      <pivotArea dataOnly="0" labelOnly="1" fieldPosition="0">
        <references count="1">
          <reference field="6" count="1">
            <x v="2"/>
          </reference>
        </references>
      </pivotArea>
    </format>
    <format dxfId="71">
      <pivotArea collapsedLevelsAreSubtotals="1" fieldPosition="0">
        <references count="1">
          <reference field="6" count="1" selected="0">
            <x v="2"/>
          </reference>
        </references>
      </pivotArea>
    </format>
    <format dxfId="72">
      <pivotArea dataOnly="0" labelOnly="1" fieldPosition="0">
        <references count="1">
          <reference field="6" count="1">
            <x v="2"/>
          </reference>
        </references>
      </pivotArea>
    </format>
    <format dxfId="73">
      <pivotArea collapsedLevelsAreSubtotals="1" fieldPosition="0">
        <references count="1">
          <reference field="6" count="1" selected="0">
            <x v="2"/>
          </reference>
        </references>
      </pivotArea>
    </format>
    <format dxfId="74">
      <pivotArea dataOnly="0" labelOnly="1" fieldPosition="0">
        <references count="1">
          <reference field="6" count="1">
            <x v="2"/>
          </reference>
        </references>
      </pivotArea>
    </format>
    <format dxfId="75">
      <pivotArea collapsedLevelsAreSubtotals="1" fieldPosition="0">
        <references count="1">
          <reference field="6" count="1" selected="0">
            <x v="2"/>
          </reference>
        </references>
      </pivotArea>
    </format>
    <format dxfId="76">
      <pivotArea dataOnly="0" labelOnly="1" fieldPosition="0">
        <references count="1">
          <reference field="6" count="1">
            <x v="6"/>
          </reference>
        </references>
      </pivotArea>
    </format>
    <format dxfId="77">
      <pivotArea collapsedLevelsAreSubtotals="1" fieldPosition="0">
        <references count="1">
          <reference field="6" count="1" selected="0">
            <x v="6"/>
          </reference>
        </references>
      </pivotArea>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0"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4:AF14" firstHeaderRow="1" firstDataRow="2" firstDataCol="1"/>
  <pivotFields count="10">
    <pivotField dataField="1" compact="0" showAll="0"/>
    <pivotField compact="0" numFmtId="181" showAll="0"/>
    <pivotField compact="0" showAll="0"/>
    <pivotField axis="axisCol" compact="0" showAll="0">
      <items count="31">
        <item x="22"/>
        <item x="29"/>
        <item x="23"/>
        <item x="15"/>
        <item x="10"/>
        <item x="13"/>
        <item x="8"/>
        <item x="12"/>
        <item x="19"/>
        <item x="4"/>
        <item x="9"/>
        <item x="1"/>
        <item x="5"/>
        <item x="2"/>
        <item x="7"/>
        <item x="11"/>
        <item x="3"/>
        <item x="0"/>
        <item x="18"/>
        <item x="17"/>
        <item x="14"/>
        <item x="21"/>
        <item x="6"/>
        <item x="16"/>
        <item x="20"/>
        <item x="25"/>
        <item x="24"/>
        <item x="27"/>
        <item x="28"/>
        <item x="26"/>
        <item t="default"/>
      </items>
    </pivotField>
    <pivotField compact="0" showAll="0">
      <items count="999">
        <item x="230"/>
        <item x="367"/>
        <item x="130"/>
        <item x="986"/>
        <item x="928"/>
        <item x="557"/>
        <item x="562"/>
        <item x="337"/>
        <item x="763"/>
        <item x="11"/>
        <item x="229"/>
        <item x="143"/>
        <item x="901"/>
        <item x="979"/>
        <item x="464"/>
        <item x="62"/>
        <item x="629"/>
        <item x="874"/>
        <item x="47"/>
        <item x="39"/>
        <item x="778"/>
        <item x="86"/>
        <item x="212"/>
        <item x="607"/>
        <item x="134"/>
        <item x="315"/>
        <item x="461"/>
        <item x="431"/>
        <item x="657"/>
        <item x="631"/>
        <item x="35"/>
        <item x="868"/>
        <item x="146"/>
        <item x="471"/>
        <item x="983"/>
        <item x="122"/>
        <item x="950"/>
        <item x="767"/>
        <item x="441"/>
        <item x="201"/>
        <item x="173"/>
        <item x="830"/>
        <item x="625"/>
        <item x="525"/>
        <item x="919"/>
        <item x="34"/>
        <item x="738"/>
        <item x="643"/>
        <item x="851"/>
        <item x="21"/>
        <item x="32"/>
        <item x="606"/>
        <item x="671"/>
        <item x="842"/>
        <item x="809"/>
        <item x="317"/>
        <item x="497"/>
        <item x="966"/>
        <item x="858"/>
        <item x="275"/>
        <item x="20"/>
        <item x="397"/>
        <item x="972"/>
        <item x="644"/>
        <item x="690"/>
        <item x="72"/>
        <item x="9"/>
        <item x="476"/>
        <item x="887"/>
        <item x="185"/>
        <item x="645"/>
        <item x="716"/>
        <item x="169"/>
        <item x="649"/>
        <item x="801"/>
        <item x="980"/>
        <item x="861"/>
        <item x="440"/>
        <item x="883"/>
        <item x="108"/>
        <item x="959"/>
        <item x="279"/>
        <item x="19"/>
        <item x="587"/>
        <item x="210"/>
        <item x="588"/>
        <item x="594"/>
        <item x="16"/>
        <item x="560"/>
        <item x="572"/>
        <item x="682"/>
        <item x="996"/>
        <item x="284"/>
        <item x="24"/>
        <item x="713"/>
        <item x="331"/>
        <item x="204"/>
        <item x="663"/>
        <item x="174"/>
        <item x="445"/>
        <item x="199"/>
        <item x="237"/>
        <item x="310"/>
        <item x="567"/>
        <item x="881"/>
        <item x="208"/>
        <item x="363"/>
        <item x="549"/>
        <item x="912"/>
        <item x="223"/>
        <item x="870"/>
        <item x="802"/>
        <item x="383"/>
        <item x="490"/>
        <item x="714"/>
        <item x="563"/>
        <item x="318"/>
        <item x="570"/>
        <item x="188"/>
        <item x="619"/>
        <item x="673"/>
        <item x="14"/>
        <item x="749"/>
        <item x="598"/>
        <item x="668"/>
        <item x="113"/>
        <item x="404"/>
        <item x="67"/>
        <item x="955"/>
        <item x="434"/>
        <item x="59"/>
        <item x="847"/>
        <item x="664"/>
        <item x="737"/>
        <item x="627"/>
        <item x="987"/>
        <item x="651"/>
        <item x="168"/>
        <item x="381"/>
        <item x="453"/>
        <item x="551"/>
        <item x="359"/>
        <item x="60"/>
        <item x="13"/>
        <item x="96"/>
        <item x="293"/>
        <item x="248"/>
        <item x="815"/>
        <item x="142"/>
        <item x="726"/>
        <item x="171"/>
        <item x="261"/>
        <item x="889"/>
        <item x="225"/>
        <item x="333"/>
        <item x="661"/>
        <item x="798"/>
        <item x="688"/>
        <item x="903"/>
        <item x="904"/>
        <item x="543"/>
        <item x="338"/>
        <item x="837"/>
        <item x="66"/>
        <item x="865"/>
        <item x="401"/>
        <item x="355"/>
        <item x="991"/>
        <item x="54"/>
        <item x="64"/>
        <item x="298"/>
        <item x="415"/>
        <item x="263"/>
        <item x="166"/>
        <item x="891"/>
        <item x="151"/>
        <item x="610"/>
        <item x="806"/>
        <item x="677"/>
        <item x="900"/>
        <item x="2"/>
        <item x="705"/>
        <item x="694"/>
        <item x="531"/>
        <item x="348"/>
        <item x="211"/>
        <item x="485"/>
        <item x="974"/>
        <item x="320"/>
        <item x="373"/>
        <item x="117"/>
        <item x="908"/>
        <item x="902"/>
        <item x="429"/>
        <item x="736"/>
        <item x="183"/>
        <item x="890"/>
        <item x="406"/>
        <item x="38"/>
        <item x="582"/>
        <item x="216"/>
        <item x="600"/>
        <item x="379"/>
        <item x="15"/>
        <item x="27"/>
        <item x="938"/>
        <item x="336"/>
        <item x="509"/>
        <item x="287"/>
        <item x="695"/>
        <item x="177"/>
        <item x="144"/>
        <item x="442"/>
        <item x="115"/>
        <item x="906"/>
        <item x="718"/>
        <item x="332"/>
        <item x="252"/>
        <item x="200"/>
        <item x="277"/>
        <item x="190"/>
        <item x="977"/>
        <item x="601"/>
        <item x="105"/>
        <item x="561"/>
        <item x="480"/>
        <item x="104"/>
        <item x="433"/>
        <item x="339"/>
        <item x="843"/>
        <item x="826"/>
        <item x="446"/>
        <item x="544"/>
        <item x="481"/>
        <item x="89"/>
        <item x="410"/>
        <item x="156"/>
        <item x="326"/>
        <item x="822"/>
        <item x="413"/>
        <item x="107"/>
        <item x="659"/>
        <item x="491"/>
        <item x="304"/>
        <item x="964"/>
        <item x="896"/>
        <item x="109"/>
        <item x="49"/>
        <item x="924"/>
        <item x="795"/>
        <item x="617"/>
        <item x="98"/>
        <item x="131"/>
        <item x="922"/>
        <item x="308"/>
        <item x="831"/>
        <item x="569"/>
        <item x="463"/>
        <item x="538"/>
        <item x="680"/>
        <item x="675"/>
        <item x="863"/>
        <item x="747"/>
        <item x="878"/>
        <item x="141"/>
        <item x="278"/>
        <item x="180"/>
        <item x="652"/>
        <item x="474"/>
        <item x="256"/>
        <item x="139"/>
        <item x="711"/>
        <item x="757"/>
        <item x="510"/>
        <item x="357"/>
        <item x="633"/>
        <item x="515"/>
        <item x="388"/>
        <item x="679"/>
        <item x="465"/>
        <item x="845"/>
        <item x="683"/>
        <item x="687"/>
        <item x="493"/>
        <item x="722"/>
        <item x="274"/>
        <item x="219"/>
        <item x="421"/>
        <item x="418"/>
        <item x="678"/>
        <item x="254"/>
        <item x="222"/>
        <item x="95"/>
        <item x="194"/>
        <item x="857"/>
        <item x="467"/>
        <item x="941"/>
        <item x="44"/>
        <item x="699"/>
        <item x="792"/>
        <item x="454"/>
        <item x="300"/>
        <item x="568"/>
        <item x="921"/>
        <item x="157"/>
        <item x="546"/>
        <item x="720"/>
        <item x="552"/>
        <item x="761"/>
        <item x="616"/>
        <item x="205"/>
        <item x="797"/>
        <item x="327"/>
        <item x="319"/>
        <item x="258"/>
        <item x="61"/>
        <item x="246"/>
        <item x="920"/>
        <item x="241"/>
        <item x="484"/>
        <item x="220"/>
        <item x="833"/>
        <item x="71"/>
        <item x="5"/>
        <item x="451"/>
        <item x="514"/>
        <item x="127"/>
        <item x="899"/>
        <item x="354"/>
        <item x="409"/>
        <item x="596"/>
        <item x="309"/>
        <item x="537"/>
        <item x="775"/>
        <item x="957"/>
        <item x="424"/>
        <item x="280"/>
        <item x="4"/>
        <item x="816"/>
        <item x="994"/>
        <item x="358"/>
        <item x="923"/>
        <item x="232"/>
        <item x="243"/>
        <item x="369"/>
        <item x="812"/>
        <item x="608"/>
        <item x="760"/>
        <item x="728"/>
        <item x="765"/>
        <item x="735"/>
        <item x="307"/>
        <item x="138"/>
        <item x="937"/>
        <item x="129"/>
        <item x="730"/>
        <item x="469"/>
        <item x="696"/>
        <item x="1"/>
        <item x="873"/>
        <item x="313"/>
        <item x="69"/>
        <item x="123"/>
        <item x="452"/>
        <item x="97"/>
        <item x="68"/>
        <item x="235"/>
        <item x="17"/>
        <item x="628"/>
        <item x="698"/>
        <item x="888"/>
        <item x="813"/>
        <item x="103"/>
        <item x="969"/>
        <item x="732"/>
        <item x="719"/>
        <item x="656"/>
        <item x="137"/>
        <item x="242"/>
        <item x="648"/>
        <item x="811"/>
        <item x="251"/>
        <item x="993"/>
        <item x="55"/>
        <item x="120"/>
        <item x="754"/>
        <item x="488"/>
        <item x="911"/>
        <item x="340"/>
        <item x="42"/>
        <item x="630"/>
        <item x="875"/>
        <item x="511"/>
        <item x="506"/>
        <item x="550"/>
        <item x="614"/>
        <item x="787"/>
        <item x="513"/>
        <item x="202"/>
        <item x="654"/>
        <item x="850"/>
        <item x="290"/>
        <item x="967"/>
        <item x="603"/>
        <item x="262"/>
        <item x="936"/>
        <item x="473"/>
        <item x="751"/>
        <item x="805"/>
        <item x="291"/>
        <item x="184"/>
        <item x="272"/>
        <item x="419"/>
        <item x="954"/>
        <item x="375"/>
        <item x="502"/>
        <item x="439"/>
        <item x="198"/>
        <item x="963"/>
        <item x="444"/>
        <item x="799"/>
        <item x="0"/>
        <item x="366"/>
        <item x="576"/>
        <item x="759"/>
        <item x="155"/>
        <item x="475"/>
        <item x="766"/>
        <item x="882"/>
        <item x="186"/>
        <item x="425"/>
        <item x="296"/>
        <item x="100"/>
        <item x="91"/>
        <item x="636"/>
        <item x="774"/>
        <item x="819"/>
        <item x="460"/>
        <item x="724"/>
        <item x="646"/>
        <item x="215"/>
        <item x="869"/>
        <item x="450"/>
        <item x="929"/>
        <item x="773"/>
        <item x="581"/>
        <item x="23"/>
        <item x="681"/>
        <item x="10"/>
        <item x="647"/>
        <item x="593"/>
        <item x="412"/>
        <item x="670"/>
        <item x="238"/>
        <item x="611"/>
        <item x="209"/>
        <item x="877"/>
        <item x="744"/>
        <item x="179"/>
        <item x="743"/>
        <item x="195"/>
        <item x="257"/>
        <item x="781"/>
        <item x="175"/>
        <item x="602"/>
        <item x="378"/>
        <item x="622"/>
        <item x="793"/>
        <item x="541"/>
        <item x="997"/>
        <item x="335"/>
        <item x="420"/>
        <item x="432"/>
        <item x="93"/>
        <item x="862"/>
        <item x="741"/>
        <item x="492"/>
        <item x="447"/>
        <item x="494"/>
        <item x="268"/>
        <item x="276"/>
        <item x="723"/>
        <item x="282"/>
        <item x="783"/>
        <item x="583"/>
        <item x="387"/>
        <item x="311"/>
        <item x="573"/>
        <item x="540"/>
        <item x="80"/>
        <item x="599"/>
        <item x="776"/>
        <item x="835"/>
        <item x="136"/>
        <item x="789"/>
        <item x="41"/>
        <item x="624"/>
        <item x="523"/>
        <item x="145"/>
        <item x="456"/>
        <item x="448"/>
        <item x="312"/>
        <item x="286"/>
        <item x="102"/>
        <item x="18"/>
        <item x="706"/>
        <item x="824"/>
        <item x="163"/>
        <item x="77"/>
        <item x="534"/>
        <item x="721"/>
        <item x="160"/>
        <item x="956"/>
        <item x="152"/>
        <item x="517"/>
        <item x="414"/>
        <item x="507"/>
        <item x="519"/>
        <item x="829"/>
        <item x="247"/>
        <item x="244"/>
        <item x="8"/>
        <item x="962"/>
        <item x="939"/>
        <item x="734"/>
        <item x="436"/>
        <item x="731"/>
        <item x="402"/>
        <item x="638"/>
        <item x="12"/>
        <item x="182"/>
        <item x="285"/>
        <item x="689"/>
        <item x="386"/>
        <item x="618"/>
        <item x="428"/>
        <item x="265"/>
        <item x="790"/>
        <item x="880"/>
        <item x="250"/>
        <item x="187"/>
        <item x="768"/>
        <item x="554"/>
        <item x="791"/>
        <item x="653"/>
        <item x="56"/>
        <item x="325"/>
        <item x="140"/>
        <item x="28"/>
        <item x="148"/>
        <item x="391"/>
        <item x="36"/>
        <item x="390"/>
        <item x="395"/>
        <item x="316"/>
        <item x="217"/>
        <item x="704"/>
        <item x="640"/>
        <item x="948"/>
        <item x="639"/>
        <item x="650"/>
        <item x="234"/>
        <item x="574"/>
        <item x="125"/>
        <item x="892"/>
        <item x="946"/>
        <item x="852"/>
        <item x="913"/>
        <item x="612"/>
        <item x="992"/>
        <item x="591"/>
        <item x="206"/>
        <item x="249"/>
        <item x="486"/>
        <item x="203"/>
        <item x="360"/>
        <item x="79"/>
        <item x="943"/>
        <item x="362"/>
        <item x="255"/>
        <item x="25"/>
        <item x="753"/>
        <item x="227"/>
        <item x="894"/>
        <item x="342"/>
        <item x="245"/>
        <item x="727"/>
        <item x="770"/>
        <item x="87"/>
        <item x="710"/>
        <item x="301"/>
        <item x="940"/>
        <item x="353"/>
        <item x="864"/>
        <item x="542"/>
        <item x="382"/>
        <item x="30"/>
        <item x="295"/>
        <item x="626"/>
        <item x="271"/>
        <item x="807"/>
        <item x="925"/>
        <item x="555"/>
        <item x="769"/>
        <item x="860"/>
        <item x="917"/>
        <item x="995"/>
        <item x="233"/>
        <item x="349"/>
        <item x="518"/>
        <item x="817"/>
        <item x="909"/>
        <item x="264"/>
        <item x="898"/>
        <item x="294"/>
        <item x="147"/>
        <item x="641"/>
        <item x="655"/>
        <item x="828"/>
        <item x="239"/>
        <item x="897"/>
        <item x="408"/>
        <item x="589"/>
        <item x="405"/>
        <item x="745"/>
        <item x="953"/>
        <item x="92"/>
        <item x="666"/>
        <item x="684"/>
        <item x="154"/>
        <item x="153"/>
        <item x="615"/>
        <item x="725"/>
        <item x="361"/>
        <item x="83"/>
        <item x="37"/>
        <item x="951"/>
        <item x="918"/>
        <item x="505"/>
        <item x="181"/>
        <item x="167"/>
        <item x="22"/>
        <item x="468"/>
        <item x="685"/>
        <item x="662"/>
        <item x="910"/>
        <item x="371"/>
        <item x="780"/>
        <item x="701"/>
        <item x="380"/>
        <item x="982"/>
        <item x="472"/>
        <item x="462"/>
        <item x="374"/>
        <item x="872"/>
        <item x="305"/>
        <item x="876"/>
        <item x="7"/>
        <item x="344"/>
        <item x="228"/>
        <item x="118"/>
        <item x="508"/>
        <item x="50"/>
        <item x="777"/>
        <item x="392"/>
        <item x="709"/>
        <item x="394"/>
        <item x="449"/>
        <item x="556"/>
        <item x="178"/>
        <item x="33"/>
        <item x="884"/>
        <item x="958"/>
        <item x="40"/>
        <item x="389"/>
        <item x="438"/>
        <item x="782"/>
        <item x="927"/>
        <item x="161"/>
        <item x="482"/>
        <item x="345"/>
        <item x="504"/>
        <item x="952"/>
        <item x="844"/>
        <item x="114"/>
        <item x="322"/>
        <item x="385"/>
        <item x="403"/>
        <item x="521"/>
        <item x="159"/>
        <item x="483"/>
        <item x="437"/>
        <item x="825"/>
        <item x="658"/>
        <item x="571"/>
        <item x="347"/>
        <item x="499"/>
        <item x="808"/>
        <item x="905"/>
        <item x="853"/>
        <item x="470"/>
        <item x="372"/>
        <item x="762"/>
        <item x="524"/>
        <item x="672"/>
        <item x="341"/>
        <item x="498"/>
        <item x="407"/>
        <item x="752"/>
        <item x="364"/>
        <item x="273"/>
        <item x="321"/>
        <item x="859"/>
        <item x="916"/>
        <item x="330"/>
        <item x="393"/>
        <item x="579"/>
        <item x="466"/>
        <item x="329"/>
        <item x="592"/>
        <item x="224"/>
        <item x="623"/>
        <item x="218"/>
        <item x="856"/>
        <item x="193"/>
        <item x="590"/>
        <item x="758"/>
        <item x="73"/>
        <item x="669"/>
        <item x="522"/>
        <item x="529"/>
        <item x="84"/>
        <item x="632"/>
        <item x="609"/>
        <item x="85"/>
        <item x="823"/>
        <item x="132"/>
        <item x="260"/>
        <item x="426"/>
        <item x="784"/>
        <item x="686"/>
        <item x="170"/>
        <item x="635"/>
        <item x="836"/>
        <item x="849"/>
        <item x="733"/>
        <item x="794"/>
        <item x="707"/>
        <item x="417"/>
        <item x="489"/>
        <item x="116"/>
        <item x="520"/>
        <item x="985"/>
        <item x="110"/>
        <item x="674"/>
        <item x="577"/>
        <item x="930"/>
        <item x="423"/>
        <item x="133"/>
        <item x="231"/>
        <item x="595"/>
        <item x="31"/>
        <item x="944"/>
        <item x="416"/>
        <item x="283"/>
        <item x="356"/>
        <item x="642"/>
        <item x="213"/>
        <item x="559"/>
        <item x="281"/>
        <item x="443"/>
        <item x="665"/>
        <item x="564"/>
        <item x="70"/>
        <item x="984"/>
        <item x="328"/>
        <item x="29"/>
        <item x="124"/>
        <item x="697"/>
        <item x="915"/>
        <item x="496"/>
        <item x="106"/>
        <item x="158"/>
        <item x="269"/>
        <item x="365"/>
        <item x="637"/>
        <item x="377"/>
        <item x="786"/>
        <item x="150"/>
        <item x="771"/>
        <item x="189"/>
        <item x="306"/>
        <item x="303"/>
        <item x="548"/>
        <item x="532"/>
        <item x="821"/>
        <item x="126"/>
        <item x="565"/>
        <item x="634"/>
        <item x="746"/>
        <item x="545"/>
        <item x="676"/>
        <item x="586"/>
        <item x="479"/>
        <item x="149"/>
        <item x="176"/>
        <item x="396"/>
        <item x="111"/>
        <item x="400"/>
        <item x="755"/>
        <item x="885"/>
        <item x="820"/>
        <item x="343"/>
        <item x="756"/>
        <item x="81"/>
        <item x="750"/>
        <item x="553"/>
        <item x="976"/>
        <item x="914"/>
        <item x="82"/>
        <item x="803"/>
        <item x="846"/>
        <item x="57"/>
        <item x="810"/>
        <item x="536"/>
        <item x="478"/>
        <item x="886"/>
        <item x="346"/>
        <item x="838"/>
        <item x="121"/>
        <item x="827"/>
        <item x="65"/>
        <item x="785"/>
        <item x="578"/>
        <item x="297"/>
        <item x="970"/>
        <item x="477"/>
        <item x="764"/>
        <item x="52"/>
        <item x="855"/>
        <item x="101"/>
        <item x="935"/>
        <item x="933"/>
        <item x="76"/>
        <item x="288"/>
        <item x="459"/>
        <item x="800"/>
        <item x="834"/>
        <item x="947"/>
        <item x="516"/>
        <item x="324"/>
        <item x="314"/>
        <item x="135"/>
        <item x="715"/>
        <item x="840"/>
        <item x="931"/>
        <item x="430"/>
        <item x="839"/>
        <item x="942"/>
        <item x="172"/>
        <item x="585"/>
        <item x="323"/>
        <item x="48"/>
        <item x="88"/>
        <item x="46"/>
        <item x="981"/>
        <item x="3"/>
        <item x="207"/>
        <item x="742"/>
        <item x="63"/>
        <item x="702"/>
        <item x="526"/>
        <item x="949"/>
        <item x="299"/>
        <item x="51"/>
        <item x="457"/>
        <item x="613"/>
        <item x="739"/>
        <item x="112"/>
        <item x="530"/>
        <item x="226"/>
        <item x="45"/>
        <item x="867"/>
        <item x="580"/>
        <item x="289"/>
        <item x="740"/>
        <item x="965"/>
        <item x="119"/>
        <item x="90"/>
        <item x="717"/>
        <item x="945"/>
        <item x="932"/>
        <item x="893"/>
        <item x="128"/>
        <item x="164"/>
        <item x="693"/>
        <item x="214"/>
        <item x="708"/>
        <item x="197"/>
        <item x="58"/>
        <item x="748"/>
        <item x="779"/>
        <item x="772"/>
        <item x="848"/>
        <item x="411"/>
        <item x="253"/>
        <item x="691"/>
        <item x="26"/>
        <item x="221"/>
        <item x="804"/>
        <item x="351"/>
        <item x="458"/>
        <item x="597"/>
        <item x="270"/>
        <item x="236"/>
        <item x="368"/>
        <item x="370"/>
        <item x="78"/>
        <item x="75"/>
        <item x="692"/>
        <item x="165"/>
        <item x="818"/>
        <item x="350"/>
        <item x="533"/>
        <item x="988"/>
        <item x="975"/>
        <item x="788"/>
        <item x="503"/>
        <item x="879"/>
        <item x="814"/>
        <item x="604"/>
        <item x="435"/>
        <item x="871"/>
        <item x="495"/>
        <item x="384"/>
        <item x="895"/>
        <item x="584"/>
        <item x="398"/>
        <item x="907"/>
        <item x="6"/>
        <item x="528"/>
        <item x="866"/>
        <item x="832"/>
        <item x="487"/>
        <item x="968"/>
        <item x="43"/>
        <item x="700"/>
        <item x="267"/>
        <item x="302"/>
        <item x="566"/>
        <item x="94"/>
        <item x="196"/>
        <item x="796"/>
        <item x="971"/>
        <item x="527"/>
        <item x="192"/>
        <item x="512"/>
        <item x="547"/>
        <item x="535"/>
        <item x="934"/>
        <item x="703"/>
        <item x="729"/>
        <item x="334"/>
        <item x="427"/>
        <item x="667"/>
        <item x="266"/>
        <item x="605"/>
        <item x="240"/>
        <item x="990"/>
        <item x="53"/>
        <item x="558"/>
        <item x="620"/>
        <item x="961"/>
        <item x="191"/>
        <item x="352"/>
        <item x="712"/>
        <item x="455"/>
        <item x="539"/>
        <item x="399"/>
        <item x="575"/>
        <item x="74"/>
        <item x="292"/>
        <item x="259"/>
        <item x="422"/>
        <item x="854"/>
        <item x="926"/>
        <item x="500"/>
        <item x="99"/>
        <item x="989"/>
        <item x="973"/>
        <item x="162"/>
        <item x="960"/>
        <item x="621"/>
        <item x="660"/>
        <item x="376"/>
        <item x="841"/>
        <item x="978"/>
        <item x="501"/>
        <item t="default"/>
      </items>
    </pivotField>
    <pivotField compact="0" showAll="0">
      <items count="4">
        <item x="1"/>
        <item x="0"/>
        <item x="2"/>
        <item t="default"/>
      </items>
    </pivotField>
    <pivotField axis="axisRow" compact="0" showAll="0">
      <items count="9">
        <item x="3"/>
        <item x="1"/>
        <item x="6"/>
        <item x="0"/>
        <item x="5"/>
        <item x="4"/>
        <item x="7"/>
        <item x="2"/>
        <item t="default"/>
      </items>
    </pivotField>
    <pivotField compact="0" showAll="0"/>
    <pivotField compact="0" showAll="0"/>
    <pivotField compact="0" showAll="0"/>
  </pivotFields>
  <rowFields count="1">
    <field x="6"/>
  </rowFields>
  <rowItems count="9">
    <i>
      <x/>
    </i>
    <i>
      <x v="1"/>
    </i>
    <i>
      <x v="2"/>
    </i>
    <i>
      <x v="3"/>
    </i>
    <i>
      <x v="4"/>
    </i>
    <i>
      <x v="5"/>
    </i>
    <i>
      <x v="6"/>
    </i>
    <i>
      <x v="7"/>
    </i>
    <i t="grand">
      <x/>
    </i>
  </rowItems>
  <colFields count="1">
    <field x="3"/>
  </colFields>
  <col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colItems>
  <dataFields count="1">
    <dataField name="Count of CustomerID" fld="0" subtotal="count" baseField="0" baseItem="0"/>
  </dataField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9" cacheId="0" autoFormatId="1" applyNumberFormats="0" applyBorderFormats="0" applyFontFormats="0" applyPatternFormats="0" applyAlignmentFormats="0" applyWidthHeightFormats="1" dataCaption="Values" updatedVersion="5" minRefreshableVersion="3" createdVersion="5" useAutoFormatting="1" compact="0" indent="0" outline="1" compactData="0" outlineData="1" showDrill="1" multipleFieldFilters="0">
  <location ref="A3:F13" firstHeaderRow="1" firstDataRow="2" firstDataCol="1"/>
  <pivotFields count="10">
    <pivotField dataField="1" compact="0" showAll="0"/>
    <pivotField compact="0" numFmtId="181" showAll="0"/>
    <pivotField compact="0" showAll="0"/>
    <pivotField compact="0" showAll="0"/>
    <pivotField compact="0" showAll="0"/>
    <pivotField compact="0" showAll="0"/>
    <pivotField axis="axisRow" compact="0" showAll="0">
      <items count="9">
        <item x="3"/>
        <item x="1"/>
        <item x="6"/>
        <item x="0"/>
        <item x="5"/>
        <item x="4"/>
        <item x="7"/>
        <item x="2"/>
        <item t="default"/>
      </items>
    </pivotField>
    <pivotField compact="0" showAll="0"/>
    <pivotField compact="0" showAll="0"/>
    <pivotField axis="axisCol" compact="0" showAll="0">
      <items count="5">
        <item x="3"/>
        <item x="0"/>
        <item x="1"/>
        <item x="2"/>
        <item t="default"/>
      </items>
    </pivotField>
  </pivotFields>
  <rowFields count="1">
    <field x="6"/>
  </rowFields>
  <rowItems count="9">
    <i>
      <x/>
    </i>
    <i>
      <x v="1"/>
    </i>
    <i>
      <x v="2"/>
    </i>
    <i>
      <x v="3"/>
    </i>
    <i>
      <x v="4"/>
    </i>
    <i>
      <x v="5"/>
    </i>
    <i>
      <x v="6"/>
    </i>
    <i>
      <x v="7"/>
    </i>
    <i t="grand">
      <x/>
    </i>
  </rowItems>
  <colFields count="1">
    <field x="9"/>
  </colFields>
  <colItems count="5">
    <i>
      <x/>
    </i>
    <i>
      <x v="1"/>
    </i>
    <i>
      <x v="2"/>
    </i>
    <i>
      <x v="3"/>
    </i>
    <i t="grand">
      <x/>
    </i>
  </colItems>
  <dataFields count="1">
    <dataField name="Count of CustomerID" fld="0" subtotal="count" baseField="0" baseItem="0"/>
  </dataFields>
  <formats count="66">
    <format dxfId="78">
      <pivotArea field="6" type="button" dataOnly="0" labelOnly="1" outline="0" fieldPosition="0"/>
    </format>
    <format dxfId="79">
      <pivotArea dataOnly="0" labelOnly="1" fieldPosition="0">
        <references count="1">
          <reference field="6" count="1">
            <x v="0"/>
          </reference>
        </references>
      </pivotArea>
    </format>
    <format dxfId="80">
      <pivotArea dataOnly="0" labelOnly="1" fieldPosition="0">
        <references count="1">
          <reference field="6" count="1">
            <x v="1"/>
          </reference>
        </references>
      </pivotArea>
    </format>
    <format dxfId="81">
      <pivotArea dataOnly="0" labelOnly="1" fieldPosition="0">
        <references count="1">
          <reference field="6" count="1">
            <x v="2"/>
          </reference>
        </references>
      </pivotArea>
    </format>
    <format dxfId="82">
      <pivotArea dataOnly="0" labelOnly="1" fieldPosition="0">
        <references count="1">
          <reference field="6" count="1">
            <x v="3"/>
          </reference>
        </references>
      </pivotArea>
    </format>
    <format dxfId="83">
      <pivotArea dataOnly="0" labelOnly="1" fieldPosition="0">
        <references count="1">
          <reference field="6" count="1">
            <x v="4"/>
          </reference>
        </references>
      </pivotArea>
    </format>
    <format dxfId="84">
      <pivotArea dataOnly="0" labelOnly="1" fieldPosition="0">
        <references count="1">
          <reference field="6" count="1">
            <x v="5"/>
          </reference>
        </references>
      </pivotArea>
    </format>
    <format dxfId="85">
      <pivotArea dataOnly="0" labelOnly="1" fieldPosition="0">
        <references count="1">
          <reference field="6" count="1">
            <x v="6"/>
          </reference>
        </references>
      </pivotArea>
    </format>
    <format dxfId="86">
      <pivotArea dataOnly="0" labelOnly="1" fieldPosition="0">
        <references count="1">
          <reference field="6" count="1">
            <x v="7"/>
          </reference>
        </references>
      </pivotArea>
    </format>
    <format dxfId="87">
      <pivotArea dataOnly="0" labelOnly="1" grandRow="1" fieldPosition="0"/>
    </format>
    <format dxfId="88">
      <pivotArea dataOnly="0" labelOnly="1" fieldPosition="0">
        <references count="1">
          <reference field="9" count="1">
            <x v="0"/>
          </reference>
        </references>
      </pivotArea>
    </format>
    <format dxfId="89">
      <pivotArea dataOnly="0" labelOnly="1" fieldPosition="0">
        <references count="1">
          <reference field="9" count="1">
            <x v="1"/>
          </reference>
        </references>
      </pivotArea>
    </format>
    <format dxfId="90">
      <pivotArea dataOnly="0" labelOnly="1" fieldPosition="0">
        <references count="1">
          <reference field="9" count="1">
            <x v="2"/>
          </reference>
        </references>
      </pivotArea>
    </format>
    <format dxfId="91">
      <pivotArea dataOnly="0" labelOnly="1" fieldPosition="0">
        <references count="1">
          <reference field="9" count="1">
            <x v="3"/>
          </reference>
        </references>
      </pivotArea>
    </format>
    <format dxfId="92">
      <pivotArea dataOnly="0" labelOnly="1" grandCol="1" fieldPosition="0"/>
    </format>
    <format dxfId="93">
      <pivotArea collapsedLevelsAreSubtotals="1" fieldPosition="0"/>
    </format>
    <format dxfId="94">
      <pivotArea field="6" type="button" dataOnly="0" labelOnly="1" outline="0" fieldPosition="0"/>
    </format>
    <format dxfId="95">
      <pivotArea dataOnly="0" labelOnly="1" fieldPosition="0">
        <references count="1">
          <reference field="6" count="1">
            <x v="0"/>
          </reference>
        </references>
      </pivotArea>
    </format>
    <format dxfId="96">
      <pivotArea dataOnly="0" labelOnly="1" fieldPosition="0">
        <references count="1">
          <reference field="6" count="1">
            <x v="1"/>
          </reference>
        </references>
      </pivotArea>
    </format>
    <format dxfId="97">
      <pivotArea dataOnly="0" labelOnly="1" fieldPosition="0">
        <references count="1">
          <reference field="6" count="1">
            <x v="2"/>
          </reference>
        </references>
      </pivotArea>
    </format>
    <format dxfId="98">
      <pivotArea dataOnly="0" labelOnly="1" fieldPosition="0">
        <references count="1">
          <reference field="6" count="1">
            <x v="3"/>
          </reference>
        </references>
      </pivotArea>
    </format>
    <format dxfId="99">
      <pivotArea dataOnly="0" labelOnly="1" fieldPosition="0">
        <references count="1">
          <reference field="6" count="1">
            <x v="4"/>
          </reference>
        </references>
      </pivotArea>
    </format>
    <format dxfId="100">
      <pivotArea dataOnly="0" labelOnly="1" fieldPosition="0">
        <references count="1">
          <reference field="6" count="1">
            <x v="5"/>
          </reference>
        </references>
      </pivotArea>
    </format>
    <format dxfId="101">
      <pivotArea dataOnly="0" labelOnly="1" fieldPosition="0">
        <references count="1">
          <reference field="6" count="1">
            <x v="6"/>
          </reference>
        </references>
      </pivotArea>
    </format>
    <format dxfId="102">
      <pivotArea dataOnly="0" labelOnly="1" fieldPosition="0">
        <references count="1">
          <reference field="6" count="1">
            <x v="7"/>
          </reference>
        </references>
      </pivotArea>
    </format>
    <format dxfId="103">
      <pivotArea dataOnly="0" labelOnly="1" grandRow="1" fieldPosition="0"/>
    </format>
    <format dxfId="104">
      <pivotArea dataOnly="0" labelOnly="1" fieldPosition="0">
        <references count="1">
          <reference field="9" count="1">
            <x v="0"/>
          </reference>
        </references>
      </pivotArea>
    </format>
    <format dxfId="105">
      <pivotArea dataOnly="0" labelOnly="1" fieldPosition="0">
        <references count="1">
          <reference field="9" count="1">
            <x v="1"/>
          </reference>
        </references>
      </pivotArea>
    </format>
    <format dxfId="106">
      <pivotArea dataOnly="0" labelOnly="1" fieldPosition="0">
        <references count="1">
          <reference field="9" count="1">
            <x v="2"/>
          </reference>
        </references>
      </pivotArea>
    </format>
    <format dxfId="107">
      <pivotArea dataOnly="0" labelOnly="1" fieldPosition="0">
        <references count="1">
          <reference field="9" count="1">
            <x v="3"/>
          </reference>
        </references>
      </pivotArea>
    </format>
    <format dxfId="108">
      <pivotArea dataOnly="0" labelOnly="1" grandCol="1" fieldPosition="0"/>
    </format>
    <format dxfId="109">
      <pivotArea collapsedLevelsAreSubtotals="1" fieldPosition="0"/>
    </format>
    <format dxfId="110">
      <pivotArea type="origin" dataOnly="0" labelOnly="1" outline="0" fieldPosition="0"/>
    </format>
    <format dxfId="111">
      <pivotArea field="9" type="button" dataOnly="0" labelOnly="1" outline="0" fieldPosition="0"/>
    </format>
    <format dxfId="112">
      <pivotArea field="6" type="button" dataOnly="0" labelOnly="1" outline="0" fieldPosition="0"/>
    </format>
    <format dxfId="113">
      <pivotArea dataOnly="0" labelOnly="1" fieldPosition="0">
        <references count="1">
          <reference field="6" count="1">
            <x v="0"/>
          </reference>
        </references>
      </pivotArea>
    </format>
    <format dxfId="114">
      <pivotArea dataOnly="0" labelOnly="1" fieldPosition="0">
        <references count="1">
          <reference field="6" count="1">
            <x v="1"/>
          </reference>
        </references>
      </pivotArea>
    </format>
    <format dxfId="115">
      <pivotArea dataOnly="0" labelOnly="1" fieldPosition="0">
        <references count="1">
          <reference field="6" count="1">
            <x v="2"/>
          </reference>
        </references>
      </pivotArea>
    </format>
    <format dxfId="116">
      <pivotArea dataOnly="0" labelOnly="1" fieldPosition="0">
        <references count="1">
          <reference field="6" count="1">
            <x v="3"/>
          </reference>
        </references>
      </pivotArea>
    </format>
    <format dxfId="117">
      <pivotArea dataOnly="0" labelOnly="1" fieldPosition="0">
        <references count="1">
          <reference field="6" count="1">
            <x v="4"/>
          </reference>
        </references>
      </pivotArea>
    </format>
    <format dxfId="118">
      <pivotArea dataOnly="0" labelOnly="1" fieldPosition="0">
        <references count="1">
          <reference field="6" count="1">
            <x v="5"/>
          </reference>
        </references>
      </pivotArea>
    </format>
    <format dxfId="119">
      <pivotArea dataOnly="0" labelOnly="1" fieldPosition="0">
        <references count="1">
          <reference field="6" count="1">
            <x v="6"/>
          </reference>
        </references>
      </pivotArea>
    </format>
    <format dxfId="120">
      <pivotArea dataOnly="0" labelOnly="1" fieldPosition="0">
        <references count="1">
          <reference field="6" count="1">
            <x v="7"/>
          </reference>
        </references>
      </pivotArea>
    </format>
    <format dxfId="121">
      <pivotArea dataOnly="0" labelOnly="1" grandRow="1" fieldPosition="0"/>
    </format>
    <format dxfId="122">
      <pivotArea dataOnly="0" labelOnly="1" fieldPosition="0">
        <references count="1">
          <reference field="9" count="1">
            <x v="0"/>
          </reference>
        </references>
      </pivotArea>
    </format>
    <format dxfId="123">
      <pivotArea dataOnly="0" labelOnly="1" fieldPosition="0">
        <references count="1">
          <reference field="9" count="1">
            <x v="1"/>
          </reference>
        </references>
      </pivotArea>
    </format>
    <format dxfId="124">
      <pivotArea dataOnly="0" labelOnly="1" fieldPosition="0">
        <references count="1">
          <reference field="9" count="1">
            <x v="2"/>
          </reference>
        </references>
      </pivotArea>
    </format>
    <format dxfId="125">
      <pivotArea dataOnly="0" labelOnly="1" fieldPosition="0">
        <references count="1">
          <reference field="9" count="1">
            <x v="3"/>
          </reference>
        </references>
      </pivotArea>
    </format>
    <format dxfId="126">
      <pivotArea dataOnly="0" labelOnly="1" grandCol="1" fieldPosition="0"/>
    </format>
    <format dxfId="127">
      <pivotArea collapsedLevelsAreSubtotals="1" fieldPosition="0"/>
    </format>
    <format dxfId="128">
      <pivotArea field="6" type="button" dataOnly="0" labelOnly="1" outline="0" fieldPosition="0"/>
    </format>
    <format dxfId="129">
      <pivotArea dataOnly="0" labelOnly="1" fieldPosition="0">
        <references count="1">
          <reference field="6" count="1">
            <x v="0"/>
          </reference>
        </references>
      </pivotArea>
    </format>
    <format dxfId="130">
      <pivotArea dataOnly="0" labelOnly="1" fieldPosition="0">
        <references count="1">
          <reference field="6" count="1">
            <x v="1"/>
          </reference>
        </references>
      </pivotArea>
    </format>
    <format dxfId="131">
      <pivotArea dataOnly="0" labelOnly="1" fieldPosition="0">
        <references count="1">
          <reference field="6" count="1">
            <x v="2"/>
          </reference>
        </references>
      </pivotArea>
    </format>
    <format dxfId="132">
      <pivotArea dataOnly="0" labelOnly="1" fieldPosition="0">
        <references count="1">
          <reference field="6" count="1">
            <x v="3"/>
          </reference>
        </references>
      </pivotArea>
    </format>
    <format dxfId="133">
      <pivotArea dataOnly="0" labelOnly="1" fieldPosition="0">
        <references count="1">
          <reference field="6" count="1">
            <x v="4"/>
          </reference>
        </references>
      </pivotArea>
    </format>
    <format dxfId="134">
      <pivotArea dataOnly="0" labelOnly="1" fieldPosition="0">
        <references count="1">
          <reference field="6" count="1">
            <x v="5"/>
          </reference>
        </references>
      </pivotArea>
    </format>
    <format dxfId="135">
      <pivotArea dataOnly="0" labelOnly="1" fieldPosition="0">
        <references count="1">
          <reference field="6" count="1">
            <x v="6"/>
          </reference>
        </references>
      </pivotArea>
    </format>
    <format dxfId="136">
      <pivotArea dataOnly="0" labelOnly="1" fieldPosition="0">
        <references count="1">
          <reference field="6" count="1">
            <x v="7"/>
          </reference>
        </references>
      </pivotArea>
    </format>
    <format dxfId="137">
      <pivotArea dataOnly="0" labelOnly="1" grandRow="1" fieldPosition="0"/>
    </format>
    <format dxfId="138">
      <pivotArea dataOnly="0" labelOnly="1" fieldPosition="0">
        <references count="1">
          <reference field="9" count="1">
            <x v="0"/>
          </reference>
        </references>
      </pivotArea>
    </format>
    <format dxfId="139">
      <pivotArea dataOnly="0" labelOnly="1" fieldPosition="0">
        <references count="1">
          <reference field="9" count="1">
            <x v="1"/>
          </reference>
        </references>
      </pivotArea>
    </format>
    <format dxfId="140">
      <pivotArea dataOnly="0" labelOnly="1" fieldPosition="0">
        <references count="1">
          <reference field="9" count="1">
            <x v="2"/>
          </reference>
        </references>
      </pivotArea>
    </format>
    <format dxfId="141">
      <pivotArea dataOnly="0" labelOnly="1" fieldPosition="0">
        <references count="1">
          <reference field="9" count="1">
            <x v="3"/>
          </reference>
        </references>
      </pivotArea>
    </format>
    <format dxfId="142">
      <pivotArea dataOnly="0" labelOnly="1" grandCol="1" fieldPosition="0"/>
    </format>
    <format dxfId="143">
      <pivotArea collapsedLevelsAreSubtotals="1" fieldPosition="0"/>
    </format>
  </formats>
  <pivotTableStyleInfo name="PivotStylePreset2_Accent1" showRowHeaders="1" showColHeaders="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7"/>
  <sheetViews>
    <sheetView zoomScale="94" zoomScaleNormal="94" workbookViewId="0">
      <selection activeCell="C1" sqref="C1:C6"/>
    </sheetView>
  </sheetViews>
  <sheetFormatPr defaultColWidth="8.88888888888889" defaultRowHeight="14.4" outlineLevelRow="6"/>
  <cols>
    <col min="1" max="1" width="9.77777777777778" customWidth="1"/>
    <col min="2" max="2" width="47" customWidth="1"/>
    <col min="16" max="16" width="57.6666666666667" customWidth="1"/>
  </cols>
  <sheetData>
    <row r="1" ht="15.15" spans="1:20">
      <c r="A1" s="4">
        <v>1</v>
      </c>
      <c r="B1" s="3" t="s">
        <v>0</v>
      </c>
      <c r="C1" s="3"/>
      <c r="E1" t="s">
        <v>1</v>
      </c>
      <c r="P1" s="35" t="s">
        <v>2</v>
      </c>
      <c r="Q1" s="36" t="s">
        <v>3</v>
      </c>
      <c r="R1" s="36" t="s">
        <v>4</v>
      </c>
      <c r="S1" s="36" t="s">
        <v>5</v>
      </c>
      <c r="T1" s="36" t="s">
        <v>6</v>
      </c>
    </row>
    <row r="2" ht="15.15" spans="1:20">
      <c r="A2" s="4">
        <v>2</v>
      </c>
      <c r="B2" s="3" t="s">
        <v>7</v>
      </c>
      <c r="C2" s="3"/>
      <c r="E2" t="s">
        <v>1</v>
      </c>
      <c r="P2" s="35" t="s">
        <v>8</v>
      </c>
      <c r="Q2" s="36"/>
      <c r="R2" s="36" t="s">
        <v>9</v>
      </c>
      <c r="S2" s="36" t="s">
        <v>10</v>
      </c>
      <c r="T2" s="36" t="s">
        <v>11</v>
      </c>
    </row>
    <row r="3" ht="15.15" spans="1:20">
      <c r="A3" s="4">
        <v>3</v>
      </c>
      <c r="B3" s="3" t="s">
        <v>12</v>
      </c>
      <c r="C3" s="3"/>
      <c r="E3" t="s">
        <v>1</v>
      </c>
      <c r="P3" s="35" t="s">
        <v>13</v>
      </c>
      <c r="Q3" s="36"/>
      <c r="R3" s="36" t="s">
        <v>14</v>
      </c>
      <c r="S3" s="36" t="s">
        <v>15</v>
      </c>
      <c r="T3" s="36" t="s">
        <v>16</v>
      </c>
    </row>
    <row r="4" ht="15.15" spans="1:20">
      <c r="A4" s="4">
        <v>4</v>
      </c>
      <c r="B4" s="3" t="s">
        <v>17</v>
      </c>
      <c r="C4" s="3"/>
      <c r="E4" t="s">
        <v>1</v>
      </c>
      <c r="P4" s="35" t="s">
        <v>18</v>
      </c>
      <c r="Q4" s="36"/>
      <c r="R4" s="36" t="s">
        <v>19</v>
      </c>
      <c r="S4" s="36" t="s">
        <v>20</v>
      </c>
      <c r="T4" s="36" t="s">
        <v>21</v>
      </c>
    </row>
    <row r="5" ht="15.15" spans="1:20">
      <c r="A5" s="4">
        <v>5</v>
      </c>
      <c r="B5" s="3" t="s">
        <v>22</v>
      </c>
      <c r="C5" s="3"/>
      <c r="E5" t="s">
        <v>1</v>
      </c>
      <c r="P5" s="35" t="s">
        <v>23</v>
      </c>
      <c r="Q5" s="36"/>
      <c r="R5" s="36"/>
      <c r="S5" s="36"/>
      <c r="T5" s="36"/>
    </row>
    <row r="6" ht="15.15" spans="1:20">
      <c r="A6" s="4">
        <v>6</v>
      </c>
      <c r="B6" s="3" t="s">
        <v>24</v>
      </c>
      <c r="C6" s="3"/>
      <c r="E6" t="s">
        <v>1</v>
      </c>
      <c r="P6" s="36" t="s">
        <v>25</v>
      </c>
      <c r="Q6" s="36" t="s">
        <v>26</v>
      </c>
      <c r="R6" s="36"/>
      <c r="S6" s="36"/>
      <c r="T6" s="36"/>
    </row>
    <row r="7" spans="1:16">
      <c r="A7" s="24"/>
      <c r="B7" s="21"/>
      <c r="C7" s="21"/>
      <c r="P7" t="s">
        <v>27</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001"/>
  <sheetViews>
    <sheetView tabSelected="1" topLeftCell="A4" workbookViewId="0">
      <selection activeCell="C11" sqref="C11"/>
    </sheetView>
  </sheetViews>
  <sheetFormatPr defaultColWidth="8.88888888888889" defaultRowHeight="14.4"/>
  <cols>
    <col min="1" max="1" width="10.8888888888889" customWidth="1"/>
    <col min="2" max="2" width="11.1111111111111" customWidth="1"/>
    <col min="3" max="4" width="13.6666666666667" customWidth="1"/>
    <col min="5" max="5" width="11.1111111111111" customWidth="1"/>
    <col min="7" max="7" width="12.7777777777778" customWidth="1"/>
    <col min="20" max="20" width="57.6666666666667" customWidth="1"/>
  </cols>
  <sheetData>
    <row r="1" s="31" customFormat="1" ht="21" customHeight="1" spans="1:18">
      <c r="A1" s="32" t="s">
        <v>28</v>
      </c>
      <c r="B1" s="32" t="s">
        <v>29</v>
      </c>
      <c r="C1" s="32" t="s">
        <v>30</v>
      </c>
      <c r="D1" s="32" t="s">
        <v>31</v>
      </c>
      <c r="E1" s="32" t="s">
        <v>32</v>
      </c>
      <c r="F1" s="32" t="s">
        <v>33</v>
      </c>
      <c r="G1" s="32" t="s">
        <v>34</v>
      </c>
      <c r="H1" s="32" t="s">
        <v>35</v>
      </c>
      <c r="I1" s="32" t="s">
        <v>36</v>
      </c>
      <c r="J1" s="32" t="s">
        <v>37</v>
      </c>
      <c r="O1" s="32"/>
      <c r="P1" s="32"/>
      <c r="Q1" s="32"/>
      <c r="R1" s="32"/>
    </row>
    <row r="2" ht="15.15" spans="1:24">
      <c r="A2" s="33" t="s">
        <v>38</v>
      </c>
      <c r="B2" s="34">
        <v>45618</v>
      </c>
      <c r="C2" s="33">
        <v>217</v>
      </c>
      <c r="D2" s="33">
        <v>18</v>
      </c>
      <c r="E2" s="33">
        <v>3326.11</v>
      </c>
      <c r="F2" s="33" t="s">
        <v>39</v>
      </c>
      <c r="G2" s="33" t="s">
        <v>40</v>
      </c>
      <c r="H2" s="33" t="s">
        <v>4</v>
      </c>
      <c r="I2" s="33" t="str">
        <f t="shared" ref="I2:I65" si="0">IF(OR(H2="0-19",H2="18-24"),"Teen",IF(H2="25-34","Youth",IF(OR(H2="35-44",H2="45-54"),"Adult",IF(H2="55+","Senior","Other"))))</f>
        <v>Adult</v>
      </c>
      <c r="J2" s="33" t="str">
        <f t="array" ref="J2">_xlfn.XLOOKUP(I2,$W$2:$W$5,$X$2:$X$5,0,0)</f>
        <v>Laptop</v>
      </c>
      <c r="T2" s="35" t="s">
        <v>2</v>
      </c>
      <c r="U2" s="36" t="s">
        <v>3</v>
      </c>
      <c r="V2" s="36" t="s">
        <v>4</v>
      </c>
      <c r="W2" s="36" t="s">
        <v>5</v>
      </c>
      <c r="X2" s="36" t="s">
        <v>6</v>
      </c>
    </row>
    <row r="3" ht="27.15" spans="1:24">
      <c r="A3" s="33" t="s">
        <v>41</v>
      </c>
      <c r="B3" s="34">
        <v>45618</v>
      </c>
      <c r="C3" s="33">
        <v>217</v>
      </c>
      <c r="D3" s="33">
        <v>12</v>
      </c>
      <c r="E3" s="33">
        <v>3108.53</v>
      </c>
      <c r="F3" s="33" t="s">
        <v>42</v>
      </c>
      <c r="G3" s="33" t="s">
        <v>43</v>
      </c>
      <c r="H3" s="33" t="s">
        <v>9</v>
      </c>
      <c r="I3" s="33" t="str">
        <f t="shared" si="0"/>
        <v>Senior</v>
      </c>
      <c r="J3" s="33" t="str">
        <f t="array" ref="J3">_xlfn.XLOOKUP(I3,$W$2:$W$5,$X$2:$X$5,0,0)</f>
        <v>Medicine</v>
      </c>
      <c r="T3" s="35" t="s">
        <v>8</v>
      </c>
      <c r="U3" s="36"/>
      <c r="V3" s="36" t="s">
        <v>9</v>
      </c>
      <c r="W3" s="36" t="s">
        <v>10</v>
      </c>
      <c r="X3" s="36" t="s">
        <v>11</v>
      </c>
    </row>
    <row r="4" ht="27.15" spans="1:24">
      <c r="A4" s="33" t="s">
        <v>44</v>
      </c>
      <c r="B4" s="34">
        <v>45587</v>
      </c>
      <c r="C4" s="33">
        <v>248</v>
      </c>
      <c r="D4" s="33">
        <v>14</v>
      </c>
      <c r="E4" s="33">
        <v>2475.63</v>
      </c>
      <c r="F4" s="33" t="s">
        <v>39</v>
      </c>
      <c r="G4" s="33" t="s">
        <v>45</v>
      </c>
      <c r="H4" s="33" t="s">
        <v>14</v>
      </c>
      <c r="I4" s="33" t="str">
        <f t="shared" si="0"/>
        <v>Teen</v>
      </c>
      <c r="J4" s="33" t="str">
        <f t="array" ref="J4">_xlfn.XLOOKUP(I4,$W$2:$W$5,$X$2:$X$5,0,0)</f>
        <v>Mobile</v>
      </c>
      <c r="T4" s="35" t="s">
        <v>13</v>
      </c>
      <c r="U4" s="36"/>
      <c r="V4" s="36" t="s">
        <v>14</v>
      </c>
      <c r="W4" s="36" t="s">
        <v>15</v>
      </c>
      <c r="X4" s="36" t="s">
        <v>16</v>
      </c>
    </row>
    <row r="5" ht="27.15" spans="1:24">
      <c r="A5" s="33" t="s">
        <v>46</v>
      </c>
      <c r="B5" s="34">
        <v>45634</v>
      </c>
      <c r="C5" s="33">
        <v>201</v>
      </c>
      <c r="D5" s="33">
        <v>17</v>
      </c>
      <c r="E5" s="33">
        <v>5213.05</v>
      </c>
      <c r="F5" s="33" t="s">
        <v>42</v>
      </c>
      <c r="G5" s="33" t="s">
        <v>47</v>
      </c>
      <c r="H5" s="33" t="s">
        <v>19</v>
      </c>
      <c r="I5" s="33" t="str">
        <f t="shared" si="0"/>
        <v>Youth</v>
      </c>
      <c r="J5" s="33" t="str">
        <f t="array" ref="J5">_xlfn.XLOOKUP(I5,$W$2:$W$5,$X$2:$X$5,0,0)</f>
        <v>Earpods</v>
      </c>
      <c r="T5" s="35" t="s">
        <v>18</v>
      </c>
      <c r="U5" s="36"/>
      <c r="V5" s="36" t="s">
        <v>19</v>
      </c>
      <c r="W5" s="36" t="s">
        <v>20</v>
      </c>
      <c r="X5" s="36" t="s">
        <v>21</v>
      </c>
    </row>
    <row r="6" ht="27.15" spans="1:24">
      <c r="A6" s="33" t="s">
        <v>48</v>
      </c>
      <c r="B6" s="34">
        <v>45597</v>
      </c>
      <c r="C6" s="33">
        <v>238</v>
      </c>
      <c r="D6" s="33">
        <v>10</v>
      </c>
      <c r="E6" s="33">
        <v>3034.05</v>
      </c>
      <c r="F6" s="33" t="s">
        <v>39</v>
      </c>
      <c r="G6" s="33" t="s">
        <v>49</v>
      </c>
      <c r="H6" s="33" t="s">
        <v>14</v>
      </c>
      <c r="I6" s="33" t="str">
        <f t="shared" si="0"/>
        <v>Teen</v>
      </c>
      <c r="J6" s="33" t="str">
        <f t="array" ref="J6">_xlfn.XLOOKUP(I6,$W$2:$W$5,$X$2:$X$5,0,0)</f>
        <v>Mobile</v>
      </c>
      <c r="T6" s="35" t="s">
        <v>23</v>
      </c>
      <c r="U6" s="36"/>
      <c r="V6" s="36"/>
      <c r="W6" s="36"/>
      <c r="X6" s="36"/>
    </row>
    <row r="7" ht="27.15" spans="1:24">
      <c r="A7" s="33" t="s">
        <v>50</v>
      </c>
      <c r="B7" s="34">
        <v>45612</v>
      </c>
      <c r="C7" s="33">
        <v>223</v>
      </c>
      <c r="D7" s="33">
        <v>13</v>
      </c>
      <c r="E7" s="33">
        <v>2976.03</v>
      </c>
      <c r="F7" s="33" t="s">
        <v>39</v>
      </c>
      <c r="G7" s="33" t="s">
        <v>47</v>
      </c>
      <c r="H7" s="33" t="s">
        <v>4</v>
      </c>
      <c r="I7" s="33" t="str">
        <f t="shared" si="0"/>
        <v>Adult</v>
      </c>
      <c r="J7" s="33" t="str">
        <f t="array" ref="J7">_xlfn.XLOOKUP(I7,$W$2:$W$5,$X$2:$X$5,0,0)</f>
        <v>Laptop</v>
      </c>
      <c r="T7" s="36" t="s">
        <v>25</v>
      </c>
      <c r="U7" s="36" t="s">
        <v>26</v>
      </c>
      <c r="V7" s="36"/>
      <c r="W7" s="36"/>
      <c r="X7" s="36"/>
    </row>
    <row r="8" ht="27.15" spans="1:20">
      <c r="A8" s="33" t="s">
        <v>51</v>
      </c>
      <c r="B8" s="34">
        <v>45627</v>
      </c>
      <c r="C8" s="33">
        <v>208</v>
      </c>
      <c r="D8" s="33">
        <v>23</v>
      </c>
      <c r="E8" s="33">
        <v>5924.48</v>
      </c>
      <c r="F8" s="33" t="s">
        <v>52</v>
      </c>
      <c r="G8" s="33" t="s">
        <v>53</v>
      </c>
      <c r="H8" s="33" t="s">
        <v>19</v>
      </c>
      <c r="I8" s="33" t="str">
        <f t="shared" si="0"/>
        <v>Youth</v>
      </c>
      <c r="J8" s="33" t="str">
        <f t="array" ref="J8">_xlfn.XLOOKUP(I8,$W$2:$W$5,$X$2:$X$5,0,0)</f>
        <v>Earpods</v>
      </c>
      <c r="T8" t="s">
        <v>27</v>
      </c>
    </row>
    <row r="9" ht="15.15" spans="1:10">
      <c r="A9" s="33" t="s">
        <v>54</v>
      </c>
      <c r="B9" s="34">
        <v>45646</v>
      </c>
      <c r="C9" s="33">
        <v>189</v>
      </c>
      <c r="D9" s="33">
        <v>14</v>
      </c>
      <c r="E9" s="33">
        <v>4171.7</v>
      </c>
      <c r="F9" s="33" t="s">
        <v>52</v>
      </c>
      <c r="G9" s="33" t="s">
        <v>55</v>
      </c>
      <c r="H9" s="33" t="s">
        <v>14</v>
      </c>
      <c r="I9" s="33" t="str">
        <f t="shared" si="0"/>
        <v>Teen</v>
      </c>
      <c r="J9" s="33" t="str">
        <f t="array" ref="J9">_xlfn.XLOOKUP(I9,$W$2:$W$5,$X$2:$X$5,0,0)</f>
        <v>Mobile</v>
      </c>
    </row>
    <row r="10" ht="15.15" spans="1:20">
      <c r="A10" s="33" t="s">
        <v>56</v>
      </c>
      <c r="B10" s="34">
        <v>45657</v>
      </c>
      <c r="C10" s="33">
        <v>178</v>
      </c>
      <c r="D10" s="33">
        <v>15</v>
      </c>
      <c r="E10" s="33">
        <v>3659.42</v>
      </c>
      <c r="F10" s="33" t="s">
        <v>39</v>
      </c>
      <c r="G10" s="33" t="s">
        <v>57</v>
      </c>
      <c r="H10" s="33" t="s">
        <v>14</v>
      </c>
      <c r="I10" s="33" t="str">
        <f t="shared" si="0"/>
        <v>Teen</v>
      </c>
      <c r="J10" s="33" t="str">
        <f t="array" ref="J10">_xlfn.XLOOKUP(I10,$W$2:$W$5,$X$2:$X$5,0,0)</f>
        <v>Mobile</v>
      </c>
      <c r="T10" s="37" t="s">
        <v>58</v>
      </c>
    </row>
    <row r="11" ht="15.15" spans="1:10">
      <c r="A11" s="33" t="s">
        <v>59</v>
      </c>
      <c r="B11" s="34">
        <v>45627</v>
      </c>
      <c r="C11" s="33">
        <v>208</v>
      </c>
      <c r="D11" s="33">
        <v>7</v>
      </c>
      <c r="E11" s="33">
        <v>1679.7</v>
      </c>
      <c r="F11" s="33" t="s">
        <v>52</v>
      </c>
      <c r="G11" s="33" t="s">
        <v>53</v>
      </c>
      <c r="H11" s="33" t="s">
        <v>60</v>
      </c>
      <c r="I11" s="33" t="str">
        <f t="shared" si="0"/>
        <v>Adult</v>
      </c>
      <c r="J11" s="33" t="str">
        <f t="array" ref="J11">_xlfn.XLOOKUP(I11,$W$2:$W$5,$X$2:$X$5,0,0)</f>
        <v>Laptop</v>
      </c>
    </row>
    <row r="12" ht="27.15" spans="1:10">
      <c r="A12" s="33" t="s">
        <v>61</v>
      </c>
      <c r="B12" s="34">
        <v>45625</v>
      </c>
      <c r="C12" s="33">
        <v>210</v>
      </c>
      <c r="D12" s="33">
        <v>11</v>
      </c>
      <c r="E12" s="33">
        <v>3398.15</v>
      </c>
      <c r="F12" s="33" t="s">
        <v>39</v>
      </c>
      <c r="G12" s="33" t="s">
        <v>49</v>
      </c>
      <c r="H12" s="33" t="s">
        <v>9</v>
      </c>
      <c r="I12" s="33" t="str">
        <f t="shared" si="0"/>
        <v>Senior</v>
      </c>
      <c r="J12" s="33" t="str">
        <f t="array" ref="J12">_xlfn.XLOOKUP(I12,$W$2:$W$5,$X$2:$X$5,0,0)</f>
        <v>Medicine</v>
      </c>
    </row>
    <row r="13" ht="27.15" spans="1:10">
      <c r="A13" s="33" t="s">
        <v>62</v>
      </c>
      <c r="B13" s="34">
        <v>45480</v>
      </c>
      <c r="C13" s="33">
        <v>355</v>
      </c>
      <c r="D13" s="33">
        <v>5</v>
      </c>
      <c r="E13" s="33">
        <v>754.66</v>
      </c>
      <c r="F13" s="33" t="s">
        <v>52</v>
      </c>
      <c r="G13" s="33" t="s">
        <v>57</v>
      </c>
      <c r="H13" s="33" t="s">
        <v>9</v>
      </c>
      <c r="I13" s="33" t="str">
        <f t="shared" si="0"/>
        <v>Senior</v>
      </c>
      <c r="J13" s="33" t="str">
        <f t="array" ref="J13">_xlfn.XLOOKUP(I13,$W$2:$W$5,$X$2:$X$5,0,0)</f>
        <v>Medicine</v>
      </c>
    </row>
    <row r="14" ht="27.15" spans="1:10">
      <c r="A14" s="33" t="s">
        <v>63</v>
      </c>
      <c r="B14" s="34">
        <v>45635</v>
      </c>
      <c r="C14" s="33">
        <v>200</v>
      </c>
      <c r="D14" s="33">
        <v>16</v>
      </c>
      <c r="E14" s="33">
        <v>3704.27</v>
      </c>
      <c r="F14" s="33" t="s">
        <v>52</v>
      </c>
      <c r="G14" s="33" t="s">
        <v>43</v>
      </c>
      <c r="H14" s="33" t="s">
        <v>14</v>
      </c>
      <c r="I14" s="33" t="str">
        <f t="shared" si="0"/>
        <v>Teen</v>
      </c>
      <c r="J14" s="33" t="str">
        <f t="array" ref="J14">_xlfn.XLOOKUP(I14,$W$2:$W$5,$X$2:$X$5,0,0)</f>
        <v>Mobile</v>
      </c>
    </row>
    <row r="15" ht="27.15" spans="1:10">
      <c r="A15" s="33" t="s">
        <v>64</v>
      </c>
      <c r="B15" s="34">
        <v>45462</v>
      </c>
      <c r="C15" s="33">
        <v>373</v>
      </c>
      <c r="D15" s="33">
        <v>10</v>
      </c>
      <c r="E15" s="33">
        <v>2288.98</v>
      </c>
      <c r="F15" s="33" t="s">
        <v>42</v>
      </c>
      <c r="G15" s="33" t="s">
        <v>53</v>
      </c>
      <c r="H15" s="33" t="s">
        <v>60</v>
      </c>
      <c r="I15" s="33" t="str">
        <f t="shared" si="0"/>
        <v>Adult</v>
      </c>
      <c r="J15" s="33" t="str">
        <f t="array" ref="J15">_xlfn.XLOOKUP(I15,$W$2:$W$5,$X$2:$X$5,0,0)</f>
        <v>Laptop</v>
      </c>
    </row>
    <row r="16" ht="27.15" spans="1:10">
      <c r="A16" s="33" t="s">
        <v>65</v>
      </c>
      <c r="B16" s="34">
        <v>45595</v>
      </c>
      <c r="C16" s="33">
        <v>240</v>
      </c>
      <c r="D16" s="33">
        <v>13</v>
      </c>
      <c r="E16" s="33">
        <v>2187.56</v>
      </c>
      <c r="F16" s="33" t="s">
        <v>52</v>
      </c>
      <c r="G16" s="33" t="s">
        <v>49</v>
      </c>
      <c r="H16" s="33" t="s">
        <v>14</v>
      </c>
      <c r="I16" s="33" t="str">
        <f t="shared" si="0"/>
        <v>Teen</v>
      </c>
      <c r="J16" s="33" t="str">
        <f t="array" ref="J16">_xlfn.XLOOKUP(I16,$W$2:$W$5,$X$2:$X$5,0,0)</f>
        <v>Mobile</v>
      </c>
    </row>
    <row r="17" ht="27.15" spans="1:10">
      <c r="A17" s="33" t="s">
        <v>66</v>
      </c>
      <c r="B17" s="34">
        <v>45627</v>
      </c>
      <c r="C17" s="33">
        <v>208</v>
      </c>
      <c r="D17" s="33">
        <v>12</v>
      </c>
      <c r="E17" s="33">
        <v>2572.59</v>
      </c>
      <c r="F17" s="33" t="s">
        <v>42</v>
      </c>
      <c r="G17" s="33" t="s">
        <v>53</v>
      </c>
      <c r="H17" s="33" t="s">
        <v>19</v>
      </c>
      <c r="I17" s="33" t="str">
        <f t="shared" si="0"/>
        <v>Youth</v>
      </c>
      <c r="J17" s="33" t="str">
        <f t="array" ref="J17">_xlfn.XLOOKUP(I17,$W$2:$W$5,$X$2:$X$5,0,0)</f>
        <v>Earpods</v>
      </c>
    </row>
    <row r="18" ht="27.15" spans="1:10">
      <c r="A18" s="33" t="s">
        <v>67</v>
      </c>
      <c r="B18" s="34">
        <v>45381</v>
      </c>
      <c r="C18" s="33">
        <v>454</v>
      </c>
      <c r="D18" s="33">
        <v>8</v>
      </c>
      <c r="E18" s="33">
        <v>1924.51</v>
      </c>
      <c r="F18" s="33" t="s">
        <v>52</v>
      </c>
      <c r="G18" s="33" t="s">
        <v>55</v>
      </c>
      <c r="H18" s="33" t="s">
        <v>14</v>
      </c>
      <c r="I18" s="33" t="str">
        <f t="shared" si="0"/>
        <v>Teen</v>
      </c>
      <c r="J18" s="33" t="str">
        <f t="array" ref="J18">_xlfn.XLOOKUP(I18,$W$2:$W$5,$X$2:$X$5,0,0)</f>
        <v>Mobile</v>
      </c>
    </row>
    <row r="19" ht="27.15" spans="1:10">
      <c r="A19" s="33" t="s">
        <v>68</v>
      </c>
      <c r="B19" s="34">
        <v>45655</v>
      </c>
      <c r="C19" s="33">
        <v>180</v>
      </c>
      <c r="D19" s="33">
        <v>10</v>
      </c>
      <c r="E19" s="33">
        <v>3128.3</v>
      </c>
      <c r="F19" s="33" t="s">
        <v>52</v>
      </c>
      <c r="G19" s="33" t="s">
        <v>55</v>
      </c>
      <c r="H19" s="33" t="s">
        <v>19</v>
      </c>
      <c r="I19" s="33" t="str">
        <f t="shared" si="0"/>
        <v>Youth</v>
      </c>
      <c r="J19" s="33" t="str">
        <f t="array" ref="J19">_xlfn.XLOOKUP(I19,$W$2:$W$5,$X$2:$X$5,0,0)</f>
        <v>Earpods</v>
      </c>
    </row>
    <row r="20" ht="27.15" spans="1:10">
      <c r="A20" s="33" t="s">
        <v>69</v>
      </c>
      <c r="B20" s="34">
        <v>45622</v>
      </c>
      <c r="C20" s="33">
        <v>213</v>
      </c>
      <c r="D20" s="33">
        <v>14</v>
      </c>
      <c r="E20" s="33">
        <v>3611.32</v>
      </c>
      <c r="F20" s="33" t="s">
        <v>39</v>
      </c>
      <c r="G20" s="33" t="s">
        <v>53</v>
      </c>
      <c r="H20" s="33" t="s">
        <v>9</v>
      </c>
      <c r="I20" s="33" t="str">
        <f t="shared" si="0"/>
        <v>Senior</v>
      </c>
      <c r="J20" s="33" t="str">
        <f t="array" ref="J20">_xlfn.XLOOKUP(I20,$W$2:$W$5,$X$2:$X$5,0,0)</f>
        <v>Medicine</v>
      </c>
    </row>
    <row r="21" ht="27.15" spans="1:10">
      <c r="A21" s="33" t="s">
        <v>70</v>
      </c>
      <c r="B21" s="34">
        <v>45561</v>
      </c>
      <c r="C21" s="33">
        <v>274</v>
      </c>
      <c r="D21" s="33">
        <v>7</v>
      </c>
      <c r="E21" s="33">
        <v>1889.02</v>
      </c>
      <c r="F21" s="33" t="s">
        <v>42</v>
      </c>
      <c r="G21" s="33" t="s">
        <v>40</v>
      </c>
      <c r="H21" s="33" t="s">
        <v>9</v>
      </c>
      <c r="I21" s="33" t="str">
        <f t="shared" si="0"/>
        <v>Senior</v>
      </c>
      <c r="J21" s="33" t="str">
        <f t="array" ref="J21">_xlfn.XLOOKUP(I21,$W$2:$W$5,$X$2:$X$5,0,0)</f>
        <v>Medicine</v>
      </c>
    </row>
    <row r="22" ht="27.15" spans="1:10">
      <c r="A22" s="33" t="s">
        <v>71</v>
      </c>
      <c r="B22" s="34">
        <v>45619</v>
      </c>
      <c r="C22" s="33">
        <v>216</v>
      </c>
      <c r="D22" s="33">
        <v>7</v>
      </c>
      <c r="E22" s="33">
        <v>1597.15</v>
      </c>
      <c r="F22" s="33" t="s">
        <v>52</v>
      </c>
      <c r="G22" s="33" t="s">
        <v>47</v>
      </c>
      <c r="H22" s="33" t="s">
        <v>14</v>
      </c>
      <c r="I22" s="33" t="str">
        <f t="shared" si="0"/>
        <v>Teen</v>
      </c>
      <c r="J22" s="33" t="str">
        <f t="array" ref="J22">_xlfn.XLOOKUP(I22,$W$2:$W$5,$X$2:$X$5,0,0)</f>
        <v>Mobile</v>
      </c>
    </row>
    <row r="23" ht="27.15" spans="1:10">
      <c r="A23" s="33" t="s">
        <v>72</v>
      </c>
      <c r="B23" s="34">
        <v>45648</v>
      </c>
      <c r="C23" s="33">
        <v>187</v>
      </c>
      <c r="D23" s="33">
        <v>6</v>
      </c>
      <c r="E23" s="33">
        <v>1496.03</v>
      </c>
      <c r="F23" s="33" t="s">
        <v>39</v>
      </c>
      <c r="G23" s="33" t="s">
        <v>45</v>
      </c>
      <c r="H23" s="33" t="s">
        <v>4</v>
      </c>
      <c r="I23" s="33" t="str">
        <f t="shared" si="0"/>
        <v>Adult</v>
      </c>
      <c r="J23" s="33" t="str">
        <f t="array" ref="J23">_xlfn.XLOOKUP(I23,$W$2:$W$5,$X$2:$X$5,0,0)</f>
        <v>Laptop</v>
      </c>
    </row>
    <row r="24" ht="27.15" spans="1:10">
      <c r="A24" s="33" t="s">
        <v>73</v>
      </c>
      <c r="B24" s="34">
        <v>45654</v>
      </c>
      <c r="C24" s="33">
        <v>181</v>
      </c>
      <c r="D24" s="33">
        <v>18</v>
      </c>
      <c r="E24" s="33">
        <v>4108.11</v>
      </c>
      <c r="F24" s="33" t="s">
        <v>52</v>
      </c>
      <c r="G24" s="33" t="s">
        <v>47</v>
      </c>
      <c r="H24" s="33" t="s">
        <v>9</v>
      </c>
      <c r="I24" s="33" t="str">
        <f t="shared" si="0"/>
        <v>Senior</v>
      </c>
      <c r="J24" s="33" t="str">
        <f t="array" ref="J24">_xlfn.XLOOKUP(I24,$W$2:$W$5,$X$2:$X$5,0,0)</f>
        <v>Medicine</v>
      </c>
    </row>
    <row r="25" ht="27.15" spans="1:10">
      <c r="A25" s="33" t="s">
        <v>74</v>
      </c>
      <c r="B25" s="34">
        <v>45656</v>
      </c>
      <c r="C25" s="33">
        <v>179</v>
      </c>
      <c r="D25" s="33">
        <v>15</v>
      </c>
      <c r="E25" s="33">
        <v>3395.73</v>
      </c>
      <c r="F25" s="33" t="s">
        <v>52</v>
      </c>
      <c r="G25" s="33" t="s">
        <v>43</v>
      </c>
      <c r="H25" s="33" t="s">
        <v>14</v>
      </c>
      <c r="I25" s="33" t="str">
        <f t="shared" si="0"/>
        <v>Teen</v>
      </c>
      <c r="J25" s="33" t="str">
        <f t="array" ref="J25">_xlfn.XLOOKUP(I25,$W$2:$W$5,$X$2:$X$5,0,0)</f>
        <v>Mobile</v>
      </c>
    </row>
    <row r="26" ht="27.15" spans="1:10">
      <c r="A26" s="33" t="s">
        <v>75</v>
      </c>
      <c r="B26" s="34">
        <v>45613</v>
      </c>
      <c r="C26" s="33">
        <v>222</v>
      </c>
      <c r="D26" s="33">
        <v>10</v>
      </c>
      <c r="E26" s="33">
        <v>1957.32</v>
      </c>
      <c r="F26" s="33" t="s">
        <v>42</v>
      </c>
      <c r="G26" s="33" t="s">
        <v>57</v>
      </c>
      <c r="H26" s="33" t="s">
        <v>4</v>
      </c>
      <c r="I26" s="33" t="str">
        <f t="shared" si="0"/>
        <v>Adult</v>
      </c>
      <c r="J26" s="33" t="str">
        <f t="array" ref="J26">_xlfn.XLOOKUP(I26,$W$2:$W$5,$X$2:$X$5,0,0)</f>
        <v>Laptop</v>
      </c>
    </row>
    <row r="27" ht="27.15" spans="1:10">
      <c r="A27" s="33" t="s">
        <v>76</v>
      </c>
      <c r="B27" s="34">
        <v>45636</v>
      </c>
      <c r="C27" s="33">
        <v>199</v>
      </c>
      <c r="D27" s="33">
        <v>18</v>
      </c>
      <c r="E27" s="33">
        <v>3891.95</v>
      </c>
      <c r="F27" s="33" t="s">
        <v>42</v>
      </c>
      <c r="G27" s="33" t="s">
        <v>49</v>
      </c>
      <c r="H27" s="33" t="s">
        <v>14</v>
      </c>
      <c r="I27" s="33" t="str">
        <f t="shared" si="0"/>
        <v>Teen</v>
      </c>
      <c r="J27" s="33" t="str">
        <f t="array" ref="J27">_xlfn.XLOOKUP(I27,$W$2:$W$5,$X$2:$X$5,0,0)</f>
        <v>Mobile</v>
      </c>
    </row>
    <row r="28" ht="27.15" spans="1:10">
      <c r="A28" s="33" t="s">
        <v>77</v>
      </c>
      <c r="B28" s="34">
        <v>45657</v>
      </c>
      <c r="C28" s="33">
        <v>178</v>
      </c>
      <c r="D28" s="33">
        <v>23</v>
      </c>
      <c r="E28" s="33">
        <v>5549.19</v>
      </c>
      <c r="F28" s="33" t="s">
        <v>39</v>
      </c>
      <c r="G28" s="33" t="s">
        <v>40</v>
      </c>
      <c r="H28" s="33" t="s">
        <v>19</v>
      </c>
      <c r="I28" s="33" t="str">
        <f t="shared" si="0"/>
        <v>Youth</v>
      </c>
      <c r="J28" s="33" t="str">
        <f t="array" ref="J28">_xlfn.XLOOKUP(I28,$W$2:$W$5,$X$2:$X$5,0,0)</f>
        <v>Earpods</v>
      </c>
    </row>
    <row r="29" ht="27.15" spans="1:10">
      <c r="A29" s="33" t="s">
        <v>78</v>
      </c>
      <c r="B29" s="34">
        <v>45610</v>
      </c>
      <c r="C29" s="33">
        <v>225</v>
      </c>
      <c r="D29" s="33">
        <v>11</v>
      </c>
      <c r="E29" s="33">
        <v>2575.22</v>
      </c>
      <c r="F29" s="33" t="s">
        <v>42</v>
      </c>
      <c r="G29" s="33" t="s">
        <v>47</v>
      </c>
      <c r="H29" s="33" t="s">
        <v>14</v>
      </c>
      <c r="I29" s="33" t="str">
        <f t="shared" si="0"/>
        <v>Teen</v>
      </c>
      <c r="J29" s="33" t="str">
        <f t="array" ref="J29">_xlfn.XLOOKUP(I29,$W$2:$W$5,$X$2:$X$5,0,0)</f>
        <v>Mobile</v>
      </c>
    </row>
    <row r="30" ht="27.15" spans="1:10">
      <c r="A30" s="33" t="s">
        <v>79</v>
      </c>
      <c r="B30" s="34">
        <v>45624</v>
      </c>
      <c r="C30" s="33">
        <v>211</v>
      </c>
      <c r="D30" s="33">
        <v>17</v>
      </c>
      <c r="E30" s="33">
        <v>3796.83</v>
      </c>
      <c r="F30" s="33" t="s">
        <v>39</v>
      </c>
      <c r="G30" s="33" t="s">
        <v>43</v>
      </c>
      <c r="H30" s="33" t="s">
        <v>9</v>
      </c>
      <c r="I30" s="33" t="str">
        <f t="shared" si="0"/>
        <v>Senior</v>
      </c>
      <c r="J30" s="33" t="str">
        <f t="array" ref="J30">_xlfn.XLOOKUP(I30,$W$2:$W$5,$X$2:$X$5,0,0)</f>
        <v>Medicine</v>
      </c>
    </row>
    <row r="31" ht="27.15" spans="1:10">
      <c r="A31" s="33" t="s">
        <v>80</v>
      </c>
      <c r="B31" s="34">
        <v>45599</v>
      </c>
      <c r="C31" s="33">
        <v>236</v>
      </c>
      <c r="D31" s="33">
        <v>17</v>
      </c>
      <c r="E31" s="33">
        <v>4733.15</v>
      </c>
      <c r="F31" s="33" t="s">
        <v>39</v>
      </c>
      <c r="G31" s="33" t="s">
        <v>55</v>
      </c>
      <c r="H31" s="33" t="s">
        <v>60</v>
      </c>
      <c r="I31" s="33" t="str">
        <f t="shared" si="0"/>
        <v>Adult</v>
      </c>
      <c r="J31" s="33" t="str">
        <f t="array" ref="J31">_xlfn.XLOOKUP(I31,$W$2:$W$5,$X$2:$X$5,0,0)</f>
        <v>Laptop</v>
      </c>
    </row>
    <row r="32" ht="27.15" spans="1:10">
      <c r="A32" s="33" t="s">
        <v>81</v>
      </c>
      <c r="B32" s="34">
        <v>45642</v>
      </c>
      <c r="C32" s="33">
        <v>193</v>
      </c>
      <c r="D32" s="33">
        <v>16</v>
      </c>
      <c r="E32" s="33">
        <v>3962.83</v>
      </c>
      <c r="F32" s="33" t="s">
        <v>42</v>
      </c>
      <c r="G32" s="33" t="s">
        <v>45</v>
      </c>
      <c r="H32" s="33" t="s">
        <v>19</v>
      </c>
      <c r="I32" s="33" t="str">
        <f t="shared" si="0"/>
        <v>Youth</v>
      </c>
      <c r="J32" s="33" t="str">
        <f t="array" ref="J32">_xlfn.XLOOKUP(I32,$W$2:$W$5,$X$2:$X$5,0,0)</f>
        <v>Earpods</v>
      </c>
    </row>
    <row r="33" ht="27.15" spans="1:10">
      <c r="A33" s="33" t="s">
        <v>82</v>
      </c>
      <c r="B33" s="34">
        <v>45647</v>
      </c>
      <c r="C33" s="33">
        <v>188</v>
      </c>
      <c r="D33" s="33">
        <v>21</v>
      </c>
      <c r="E33" s="33">
        <v>4639.98</v>
      </c>
      <c r="F33" s="33" t="s">
        <v>42</v>
      </c>
      <c r="G33" s="33" t="s">
        <v>47</v>
      </c>
      <c r="H33" s="33" t="s">
        <v>9</v>
      </c>
      <c r="I33" s="33" t="str">
        <f t="shared" si="0"/>
        <v>Senior</v>
      </c>
      <c r="J33" s="33" t="str">
        <f t="array" ref="J33">_xlfn.XLOOKUP(I33,$W$2:$W$5,$X$2:$X$5,0,0)</f>
        <v>Medicine</v>
      </c>
    </row>
    <row r="34" ht="27.15" spans="1:10">
      <c r="A34" s="33" t="s">
        <v>83</v>
      </c>
      <c r="B34" s="34">
        <v>45507</v>
      </c>
      <c r="C34" s="33">
        <v>328</v>
      </c>
      <c r="D34" s="33">
        <v>6</v>
      </c>
      <c r="E34" s="33">
        <v>1499.35</v>
      </c>
      <c r="F34" s="33" t="s">
        <v>52</v>
      </c>
      <c r="G34" s="33" t="s">
        <v>40</v>
      </c>
      <c r="H34" s="33" t="s">
        <v>4</v>
      </c>
      <c r="I34" s="33" t="str">
        <f t="shared" si="0"/>
        <v>Adult</v>
      </c>
      <c r="J34" s="33" t="str">
        <f t="array" ref="J34">_xlfn.XLOOKUP(I34,$W$2:$W$5,$X$2:$X$5,0,0)</f>
        <v>Laptop</v>
      </c>
    </row>
    <row r="35" ht="27.15" spans="1:10">
      <c r="A35" s="33" t="s">
        <v>84</v>
      </c>
      <c r="B35" s="34">
        <v>45646</v>
      </c>
      <c r="C35" s="33">
        <v>189</v>
      </c>
      <c r="D35" s="33">
        <v>16</v>
      </c>
      <c r="E35" s="33">
        <v>4210.87</v>
      </c>
      <c r="F35" s="33" t="s">
        <v>39</v>
      </c>
      <c r="G35" s="33" t="s">
        <v>47</v>
      </c>
      <c r="H35" s="33" t="s">
        <v>60</v>
      </c>
      <c r="I35" s="33" t="str">
        <f t="shared" si="0"/>
        <v>Adult</v>
      </c>
      <c r="J35" s="33" t="str">
        <f t="array" ref="J35">_xlfn.XLOOKUP(I35,$W$2:$W$5,$X$2:$X$5,0,0)</f>
        <v>Laptop</v>
      </c>
    </row>
    <row r="36" ht="27.15" spans="1:10">
      <c r="A36" s="33" t="s">
        <v>85</v>
      </c>
      <c r="B36" s="34">
        <v>45512</v>
      </c>
      <c r="C36" s="33">
        <v>323</v>
      </c>
      <c r="D36" s="33">
        <v>8</v>
      </c>
      <c r="E36" s="33">
        <v>1468</v>
      </c>
      <c r="F36" s="33" t="s">
        <v>52</v>
      </c>
      <c r="G36" s="33" t="s">
        <v>43</v>
      </c>
      <c r="H36" s="33" t="s">
        <v>60</v>
      </c>
      <c r="I36" s="33" t="str">
        <f t="shared" si="0"/>
        <v>Adult</v>
      </c>
      <c r="J36" s="33" t="str">
        <f t="array" ref="J36">_xlfn.XLOOKUP(I36,$W$2:$W$5,$X$2:$X$5,0,0)</f>
        <v>Laptop</v>
      </c>
    </row>
    <row r="37" ht="27.15" spans="1:10">
      <c r="A37" s="33" t="s">
        <v>86</v>
      </c>
      <c r="B37" s="34">
        <v>45646</v>
      </c>
      <c r="C37" s="33">
        <v>189</v>
      </c>
      <c r="D37" s="33">
        <v>6</v>
      </c>
      <c r="E37" s="33">
        <v>1202.47</v>
      </c>
      <c r="F37" s="33" t="s">
        <v>39</v>
      </c>
      <c r="G37" s="33" t="s">
        <v>55</v>
      </c>
      <c r="H37" s="33" t="s">
        <v>4</v>
      </c>
      <c r="I37" s="33" t="str">
        <f t="shared" si="0"/>
        <v>Adult</v>
      </c>
      <c r="J37" s="33" t="str">
        <f t="array" ref="J37">_xlfn.XLOOKUP(I37,$W$2:$W$5,$X$2:$X$5,0,0)</f>
        <v>Laptop</v>
      </c>
    </row>
    <row r="38" ht="27.15" spans="1:10">
      <c r="A38" s="33" t="s">
        <v>87</v>
      </c>
      <c r="B38" s="34">
        <v>45650</v>
      </c>
      <c r="C38" s="33">
        <v>185</v>
      </c>
      <c r="D38" s="33">
        <v>14</v>
      </c>
      <c r="E38" s="33">
        <v>3804.54</v>
      </c>
      <c r="F38" s="33" t="s">
        <v>52</v>
      </c>
      <c r="G38" s="33" t="s">
        <v>47</v>
      </c>
      <c r="H38" s="33" t="s">
        <v>9</v>
      </c>
      <c r="I38" s="33" t="str">
        <f t="shared" si="0"/>
        <v>Senior</v>
      </c>
      <c r="J38" s="33" t="str">
        <f t="array" ref="J38">_xlfn.XLOOKUP(I38,$W$2:$W$5,$X$2:$X$5,0,0)</f>
        <v>Medicine</v>
      </c>
    </row>
    <row r="39" ht="27.15" spans="1:10">
      <c r="A39" s="33" t="s">
        <v>88</v>
      </c>
      <c r="B39" s="34">
        <v>45627</v>
      </c>
      <c r="C39" s="33">
        <v>208</v>
      </c>
      <c r="D39" s="33">
        <v>16</v>
      </c>
      <c r="E39" s="33">
        <v>4094.22</v>
      </c>
      <c r="F39" s="33" t="s">
        <v>52</v>
      </c>
      <c r="G39" s="33" t="s">
        <v>53</v>
      </c>
      <c r="H39" s="33" t="s">
        <v>60</v>
      </c>
      <c r="I39" s="33" t="str">
        <f t="shared" si="0"/>
        <v>Adult</v>
      </c>
      <c r="J39" s="33" t="str">
        <f t="array" ref="J39">_xlfn.XLOOKUP(I39,$W$2:$W$5,$X$2:$X$5,0,0)</f>
        <v>Laptop</v>
      </c>
    </row>
    <row r="40" ht="27.15" spans="1:10">
      <c r="A40" s="33" t="s">
        <v>89</v>
      </c>
      <c r="B40" s="34">
        <v>45545</v>
      </c>
      <c r="C40" s="33">
        <v>290</v>
      </c>
      <c r="D40" s="33">
        <v>12</v>
      </c>
      <c r="E40" s="33">
        <v>2564.62</v>
      </c>
      <c r="F40" s="33" t="s">
        <v>39</v>
      </c>
      <c r="G40" s="33" t="s">
        <v>49</v>
      </c>
      <c r="H40" s="33" t="s">
        <v>9</v>
      </c>
      <c r="I40" s="33" t="str">
        <f t="shared" si="0"/>
        <v>Senior</v>
      </c>
      <c r="J40" s="33" t="str">
        <f t="array" ref="J40">_xlfn.XLOOKUP(I40,$W$2:$W$5,$X$2:$X$5,0,0)</f>
        <v>Medicine</v>
      </c>
    </row>
    <row r="41" ht="27.15" spans="1:10">
      <c r="A41" s="33" t="s">
        <v>90</v>
      </c>
      <c r="B41" s="34">
        <v>45455</v>
      </c>
      <c r="C41" s="33">
        <v>380</v>
      </c>
      <c r="D41" s="33">
        <v>4</v>
      </c>
      <c r="E41" s="33">
        <v>1027.76</v>
      </c>
      <c r="F41" s="33" t="s">
        <v>42</v>
      </c>
      <c r="G41" s="33" t="s">
        <v>55</v>
      </c>
      <c r="H41" s="33" t="s">
        <v>19</v>
      </c>
      <c r="I41" s="33" t="str">
        <f t="shared" si="0"/>
        <v>Youth</v>
      </c>
      <c r="J41" s="33" t="str">
        <f t="array" ref="J41">_xlfn.XLOOKUP(I41,$W$2:$W$5,$X$2:$X$5,0,0)</f>
        <v>Earpods</v>
      </c>
    </row>
    <row r="42" ht="27.15" spans="1:10">
      <c r="A42" s="33" t="s">
        <v>91</v>
      </c>
      <c r="B42" s="34">
        <v>45554</v>
      </c>
      <c r="C42" s="33">
        <v>281</v>
      </c>
      <c r="D42" s="33">
        <v>15</v>
      </c>
      <c r="E42" s="33">
        <v>4222.7</v>
      </c>
      <c r="F42" s="33" t="s">
        <v>39</v>
      </c>
      <c r="G42" s="33" t="s">
        <v>57</v>
      </c>
      <c r="H42" s="33" t="s">
        <v>4</v>
      </c>
      <c r="I42" s="33" t="str">
        <f t="shared" si="0"/>
        <v>Adult</v>
      </c>
      <c r="J42" s="33" t="str">
        <f t="array" ref="J42">_xlfn.XLOOKUP(I42,$W$2:$W$5,$X$2:$X$5,0,0)</f>
        <v>Laptop</v>
      </c>
    </row>
    <row r="43" ht="27.15" spans="1:10">
      <c r="A43" s="33" t="s">
        <v>92</v>
      </c>
      <c r="B43" s="34">
        <v>45656</v>
      </c>
      <c r="C43" s="33">
        <v>179</v>
      </c>
      <c r="D43" s="33">
        <v>15</v>
      </c>
      <c r="E43" s="33">
        <v>3572.35</v>
      </c>
      <c r="F43" s="33" t="s">
        <v>42</v>
      </c>
      <c r="G43" s="33" t="s">
        <v>43</v>
      </c>
      <c r="H43" s="33" t="s">
        <v>9</v>
      </c>
      <c r="I43" s="33" t="str">
        <f t="shared" si="0"/>
        <v>Senior</v>
      </c>
      <c r="J43" s="33" t="str">
        <f t="array" ref="J43">_xlfn.XLOOKUP(I43,$W$2:$W$5,$X$2:$X$5,0,0)</f>
        <v>Medicine</v>
      </c>
    </row>
    <row r="44" ht="27.15" spans="1:10">
      <c r="A44" s="33" t="s">
        <v>93</v>
      </c>
      <c r="B44" s="34">
        <v>45552</v>
      </c>
      <c r="C44" s="33">
        <v>283</v>
      </c>
      <c r="D44" s="33">
        <v>13</v>
      </c>
      <c r="E44" s="33">
        <v>3225.77</v>
      </c>
      <c r="F44" s="33" t="s">
        <v>52</v>
      </c>
      <c r="G44" s="33" t="s">
        <v>53</v>
      </c>
      <c r="H44" s="33" t="s">
        <v>9</v>
      </c>
      <c r="I44" s="33" t="str">
        <f t="shared" si="0"/>
        <v>Senior</v>
      </c>
      <c r="J44" s="33" t="str">
        <f t="array" ref="J44">_xlfn.XLOOKUP(I44,$W$2:$W$5,$X$2:$X$5,0,0)</f>
        <v>Medicine</v>
      </c>
    </row>
    <row r="45" ht="27.15" spans="1:10">
      <c r="A45" s="33" t="s">
        <v>94</v>
      </c>
      <c r="B45" s="34">
        <v>45581</v>
      </c>
      <c r="C45" s="33">
        <v>254</v>
      </c>
      <c r="D45" s="33">
        <v>24</v>
      </c>
      <c r="E45" s="33">
        <v>6084.36</v>
      </c>
      <c r="F45" s="33" t="s">
        <v>52</v>
      </c>
      <c r="G45" s="33" t="s">
        <v>40</v>
      </c>
      <c r="H45" s="33" t="s">
        <v>9</v>
      </c>
      <c r="I45" s="33" t="str">
        <f t="shared" si="0"/>
        <v>Senior</v>
      </c>
      <c r="J45" s="33" t="str">
        <f t="array" ref="J45">_xlfn.XLOOKUP(I45,$W$2:$W$5,$X$2:$X$5,0,0)</f>
        <v>Medicine</v>
      </c>
    </row>
    <row r="46" ht="27.15" spans="1:10">
      <c r="A46" s="33" t="s">
        <v>95</v>
      </c>
      <c r="B46" s="34">
        <v>45575</v>
      </c>
      <c r="C46" s="33">
        <v>260</v>
      </c>
      <c r="D46" s="33">
        <v>10</v>
      </c>
      <c r="E46" s="33">
        <v>2882.06</v>
      </c>
      <c r="F46" s="33" t="s">
        <v>39</v>
      </c>
      <c r="G46" s="33" t="s">
        <v>47</v>
      </c>
      <c r="H46" s="33" t="s">
        <v>19</v>
      </c>
      <c r="I46" s="33" t="str">
        <f t="shared" si="0"/>
        <v>Youth</v>
      </c>
      <c r="J46" s="33" t="str">
        <f t="array" ref="J46">_xlfn.XLOOKUP(I46,$W$2:$W$5,$X$2:$X$5,0,0)</f>
        <v>Earpods</v>
      </c>
    </row>
    <row r="47" ht="27.15" spans="1:10">
      <c r="A47" s="33" t="s">
        <v>96</v>
      </c>
      <c r="B47" s="34">
        <v>45482</v>
      </c>
      <c r="C47" s="33">
        <v>353</v>
      </c>
      <c r="D47" s="33">
        <v>20</v>
      </c>
      <c r="E47" s="33">
        <v>5329.84</v>
      </c>
      <c r="F47" s="33" t="s">
        <v>39</v>
      </c>
      <c r="G47" s="33" t="s">
        <v>45</v>
      </c>
      <c r="H47" s="33" t="s">
        <v>60</v>
      </c>
      <c r="I47" s="33" t="str">
        <f t="shared" si="0"/>
        <v>Adult</v>
      </c>
      <c r="J47" s="33" t="str">
        <f t="array" ref="J47">_xlfn.XLOOKUP(I47,$W$2:$W$5,$X$2:$X$5,0,0)</f>
        <v>Laptop</v>
      </c>
    </row>
    <row r="48" ht="27.15" spans="1:10">
      <c r="A48" s="33" t="s">
        <v>97</v>
      </c>
      <c r="B48" s="34">
        <v>45590</v>
      </c>
      <c r="C48" s="33">
        <v>245</v>
      </c>
      <c r="D48" s="33">
        <v>18</v>
      </c>
      <c r="E48" s="33">
        <v>5189.04</v>
      </c>
      <c r="F48" s="33" t="s">
        <v>39</v>
      </c>
      <c r="G48" s="33" t="s">
        <v>55</v>
      </c>
      <c r="H48" s="33" t="s">
        <v>14</v>
      </c>
      <c r="I48" s="33" t="str">
        <f t="shared" si="0"/>
        <v>Teen</v>
      </c>
      <c r="J48" s="33" t="str">
        <f t="array" ref="J48">_xlfn.XLOOKUP(I48,$W$2:$W$5,$X$2:$X$5,0,0)</f>
        <v>Mobile</v>
      </c>
    </row>
    <row r="49" ht="27.15" spans="1:10">
      <c r="A49" s="33" t="s">
        <v>98</v>
      </c>
      <c r="B49" s="34">
        <v>45499</v>
      </c>
      <c r="C49" s="33">
        <v>336</v>
      </c>
      <c r="D49" s="33">
        <v>6</v>
      </c>
      <c r="E49" s="33">
        <v>1023.27</v>
      </c>
      <c r="F49" s="33" t="s">
        <v>52</v>
      </c>
      <c r="G49" s="33" t="s">
        <v>47</v>
      </c>
      <c r="H49" s="33" t="s">
        <v>9</v>
      </c>
      <c r="I49" s="33" t="str">
        <f t="shared" si="0"/>
        <v>Senior</v>
      </c>
      <c r="J49" s="33" t="str">
        <f t="array" ref="J49">_xlfn.XLOOKUP(I49,$W$2:$W$5,$X$2:$X$5,0,0)</f>
        <v>Medicine</v>
      </c>
    </row>
    <row r="50" ht="27.15" spans="1:10">
      <c r="A50" s="33" t="s">
        <v>99</v>
      </c>
      <c r="B50" s="34">
        <v>45614</v>
      </c>
      <c r="C50" s="33">
        <v>221</v>
      </c>
      <c r="D50" s="33">
        <v>15</v>
      </c>
      <c r="E50" s="33">
        <v>5159.58</v>
      </c>
      <c r="F50" s="33" t="s">
        <v>52</v>
      </c>
      <c r="G50" s="33" t="s">
        <v>55</v>
      </c>
      <c r="H50" s="33" t="s">
        <v>19</v>
      </c>
      <c r="I50" s="33" t="str">
        <f t="shared" si="0"/>
        <v>Youth</v>
      </c>
      <c r="J50" s="33" t="str">
        <f t="array" ref="J50">_xlfn.XLOOKUP(I50,$W$2:$W$5,$X$2:$X$5,0,0)</f>
        <v>Earpods</v>
      </c>
    </row>
    <row r="51" ht="27.15" spans="1:10">
      <c r="A51" s="33" t="s">
        <v>100</v>
      </c>
      <c r="B51" s="34">
        <v>45553</v>
      </c>
      <c r="C51" s="33">
        <v>282</v>
      </c>
      <c r="D51" s="33">
        <v>10</v>
      </c>
      <c r="E51" s="33">
        <v>2724.36</v>
      </c>
      <c r="F51" s="33" t="s">
        <v>52</v>
      </c>
      <c r="G51" s="33" t="s">
        <v>40</v>
      </c>
      <c r="H51" s="33" t="s">
        <v>19</v>
      </c>
      <c r="I51" s="33" t="str">
        <f t="shared" si="0"/>
        <v>Youth</v>
      </c>
      <c r="J51" s="33" t="str">
        <f t="array" ref="J51">_xlfn.XLOOKUP(I51,$W$2:$W$5,$X$2:$X$5,0,0)</f>
        <v>Earpods</v>
      </c>
    </row>
    <row r="52" ht="27.15" spans="1:10">
      <c r="A52" s="33" t="s">
        <v>101</v>
      </c>
      <c r="B52" s="34">
        <v>45617</v>
      </c>
      <c r="C52" s="33">
        <v>218</v>
      </c>
      <c r="D52" s="33">
        <v>16</v>
      </c>
      <c r="E52" s="33">
        <v>4190.02</v>
      </c>
      <c r="F52" s="33" t="s">
        <v>52</v>
      </c>
      <c r="G52" s="33" t="s">
        <v>49</v>
      </c>
      <c r="H52" s="33" t="s">
        <v>4</v>
      </c>
      <c r="I52" s="33" t="str">
        <f t="shared" si="0"/>
        <v>Adult</v>
      </c>
      <c r="J52" s="33" t="str">
        <f t="array" ref="J52">_xlfn.XLOOKUP(I52,$W$2:$W$5,$X$2:$X$5,0,0)</f>
        <v>Laptop</v>
      </c>
    </row>
    <row r="53" ht="27.15" spans="1:10">
      <c r="A53" s="33" t="s">
        <v>102</v>
      </c>
      <c r="B53" s="34">
        <v>45611</v>
      </c>
      <c r="C53" s="33">
        <v>224</v>
      </c>
      <c r="D53" s="33">
        <v>20</v>
      </c>
      <c r="E53" s="33">
        <v>5253.13</v>
      </c>
      <c r="F53" s="33" t="s">
        <v>39</v>
      </c>
      <c r="G53" s="33" t="s">
        <v>57</v>
      </c>
      <c r="H53" s="33" t="s">
        <v>60</v>
      </c>
      <c r="I53" s="33" t="str">
        <f t="shared" si="0"/>
        <v>Adult</v>
      </c>
      <c r="J53" s="33" t="str">
        <f t="array" ref="J53">_xlfn.XLOOKUP(I53,$W$2:$W$5,$X$2:$X$5,0,0)</f>
        <v>Laptop</v>
      </c>
    </row>
    <row r="54" ht="27.15" spans="1:10">
      <c r="A54" s="33" t="s">
        <v>103</v>
      </c>
      <c r="B54" s="34">
        <v>45608</v>
      </c>
      <c r="C54" s="33">
        <v>227</v>
      </c>
      <c r="D54" s="33">
        <v>18</v>
      </c>
      <c r="E54" s="33">
        <v>5006.41</v>
      </c>
      <c r="F54" s="33" t="s">
        <v>42</v>
      </c>
      <c r="G54" s="33" t="s">
        <v>40</v>
      </c>
      <c r="H54" s="33" t="s">
        <v>19</v>
      </c>
      <c r="I54" s="33" t="str">
        <f t="shared" si="0"/>
        <v>Youth</v>
      </c>
      <c r="J54" s="33" t="str">
        <f t="array" ref="J54">_xlfn.XLOOKUP(I54,$W$2:$W$5,$X$2:$X$5,0,0)</f>
        <v>Earpods</v>
      </c>
    </row>
    <row r="55" ht="27.15" spans="1:10">
      <c r="A55" s="33" t="s">
        <v>104</v>
      </c>
      <c r="B55" s="34">
        <v>45612</v>
      </c>
      <c r="C55" s="33">
        <v>223</v>
      </c>
      <c r="D55" s="33">
        <v>19</v>
      </c>
      <c r="E55" s="33">
        <v>6596.35</v>
      </c>
      <c r="F55" s="33" t="s">
        <v>39</v>
      </c>
      <c r="G55" s="33" t="s">
        <v>49</v>
      </c>
      <c r="H55" s="33" t="s">
        <v>4</v>
      </c>
      <c r="I55" s="33" t="str">
        <f t="shared" si="0"/>
        <v>Adult</v>
      </c>
      <c r="J55" s="33" t="str">
        <f t="array" ref="J55">_xlfn.XLOOKUP(I55,$W$2:$W$5,$X$2:$X$5,0,0)</f>
        <v>Laptop</v>
      </c>
    </row>
    <row r="56" ht="27.15" spans="1:10">
      <c r="A56" s="33" t="s">
        <v>105</v>
      </c>
      <c r="B56" s="34">
        <v>45579</v>
      </c>
      <c r="C56" s="33">
        <v>256</v>
      </c>
      <c r="D56" s="33">
        <v>11</v>
      </c>
      <c r="E56" s="33">
        <v>2430.79</v>
      </c>
      <c r="F56" s="33" t="s">
        <v>39</v>
      </c>
      <c r="G56" s="33" t="s">
        <v>57</v>
      </c>
      <c r="H56" s="33" t="s">
        <v>14</v>
      </c>
      <c r="I56" s="33" t="str">
        <f t="shared" si="0"/>
        <v>Teen</v>
      </c>
      <c r="J56" s="33" t="str">
        <f t="array" ref="J56">_xlfn.XLOOKUP(I56,$W$2:$W$5,$X$2:$X$5,0,0)</f>
        <v>Mobile</v>
      </c>
    </row>
    <row r="57" ht="27.15" spans="1:10">
      <c r="A57" s="33" t="s">
        <v>106</v>
      </c>
      <c r="B57" s="34">
        <v>45616</v>
      </c>
      <c r="C57" s="33">
        <v>219</v>
      </c>
      <c r="D57" s="33">
        <v>12</v>
      </c>
      <c r="E57" s="33">
        <v>3197.26</v>
      </c>
      <c r="F57" s="33" t="s">
        <v>52</v>
      </c>
      <c r="G57" s="33" t="s">
        <v>53</v>
      </c>
      <c r="H57" s="33" t="s">
        <v>14</v>
      </c>
      <c r="I57" s="33" t="str">
        <f t="shared" si="0"/>
        <v>Teen</v>
      </c>
      <c r="J57" s="33" t="str">
        <f t="array" ref="J57">_xlfn.XLOOKUP(I57,$W$2:$W$5,$X$2:$X$5,0,0)</f>
        <v>Mobile</v>
      </c>
    </row>
    <row r="58" ht="27.15" spans="1:10">
      <c r="A58" s="33" t="s">
        <v>107</v>
      </c>
      <c r="B58" s="34">
        <v>45600</v>
      </c>
      <c r="C58" s="33">
        <v>235</v>
      </c>
      <c r="D58" s="33">
        <v>16</v>
      </c>
      <c r="E58" s="33">
        <v>3784.13</v>
      </c>
      <c r="F58" s="33" t="s">
        <v>42</v>
      </c>
      <c r="G58" s="33" t="s">
        <v>55</v>
      </c>
      <c r="H58" s="33" t="s">
        <v>19</v>
      </c>
      <c r="I58" s="33" t="str">
        <f t="shared" si="0"/>
        <v>Youth</v>
      </c>
      <c r="J58" s="33" t="str">
        <f t="array" ref="J58">_xlfn.XLOOKUP(I58,$W$2:$W$5,$X$2:$X$5,0,0)</f>
        <v>Earpods</v>
      </c>
    </row>
    <row r="59" ht="27.15" spans="1:10">
      <c r="A59" s="33" t="s">
        <v>108</v>
      </c>
      <c r="B59" s="34">
        <v>45650</v>
      </c>
      <c r="C59" s="33">
        <v>185</v>
      </c>
      <c r="D59" s="33">
        <v>20</v>
      </c>
      <c r="E59" s="33">
        <v>4942.58</v>
      </c>
      <c r="F59" s="33" t="s">
        <v>52</v>
      </c>
      <c r="G59" s="33" t="s">
        <v>45</v>
      </c>
      <c r="H59" s="33" t="s">
        <v>19</v>
      </c>
      <c r="I59" s="33" t="str">
        <f t="shared" si="0"/>
        <v>Youth</v>
      </c>
      <c r="J59" s="33" t="str">
        <f t="array" ref="J59">_xlfn.XLOOKUP(I59,$W$2:$W$5,$X$2:$X$5,0,0)</f>
        <v>Earpods</v>
      </c>
    </row>
    <row r="60" ht="27.15" spans="1:10">
      <c r="A60" s="33" t="s">
        <v>109</v>
      </c>
      <c r="B60" s="34">
        <v>45638</v>
      </c>
      <c r="C60" s="33">
        <v>197</v>
      </c>
      <c r="D60" s="33">
        <v>23</v>
      </c>
      <c r="E60" s="33">
        <v>5486.5</v>
      </c>
      <c r="F60" s="33" t="s">
        <v>42</v>
      </c>
      <c r="G60" s="33" t="s">
        <v>57</v>
      </c>
      <c r="H60" s="33" t="s">
        <v>9</v>
      </c>
      <c r="I60" s="33" t="str">
        <f t="shared" si="0"/>
        <v>Senior</v>
      </c>
      <c r="J60" s="33" t="str">
        <f t="array" ref="J60">_xlfn.XLOOKUP(I60,$W$2:$W$5,$X$2:$X$5,0,0)</f>
        <v>Medicine</v>
      </c>
    </row>
    <row r="61" ht="27.15" spans="1:10">
      <c r="A61" s="33" t="s">
        <v>110</v>
      </c>
      <c r="B61" s="34">
        <v>45624</v>
      </c>
      <c r="C61" s="33">
        <v>211</v>
      </c>
      <c r="D61" s="33">
        <v>9</v>
      </c>
      <c r="E61" s="33">
        <v>2221.38</v>
      </c>
      <c r="F61" s="33" t="s">
        <v>42</v>
      </c>
      <c r="G61" s="33" t="s">
        <v>53</v>
      </c>
      <c r="H61" s="33" t="s">
        <v>9</v>
      </c>
      <c r="I61" s="33" t="str">
        <f t="shared" si="0"/>
        <v>Senior</v>
      </c>
      <c r="J61" s="33" t="str">
        <f t="array" ref="J61">_xlfn.XLOOKUP(I61,$W$2:$W$5,$X$2:$X$5,0,0)</f>
        <v>Medicine</v>
      </c>
    </row>
    <row r="62" ht="27.15" spans="1:10">
      <c r="A62" s="33" t="s">
        <v>111</v>
      </c>
      <c r="B62" s="34">
        <v>45582</v>
      </c>
      <c r="C62" s="33">
        <v>253</v>
      </c>
      <c r="D62" s="33">
        <v>10</v>
      </c>
      <c r="E62" s="33">
        <v>2287.79</v>
      </c>
      <c r="F62" s="33" t="s">
        <v>39</v>
      </c>
      <c r="G62" s="33" t="s">
        <v>55</v>
      </c>
      <c r="H62" s="33" t="s">
        <v>14</v>
      </c>
      <c r="I62" s="33" t="str">
        <f t="shared" si="0"/>
        <v>Teen</v>
      </c>
      <c r="J62" s="33" t="str">
        <f t="array" ref="J62">_xlfn.XLOOKUP(I62,$W$2:$W$5,$X$2:$X$5,0,0)</f>
        <v>Mobile</v>
      </c>
    </row>
    <row r="63" ht="27.15" spans="1:10">
      <c r="A63" s="33" t="s">
        <v>112</v>
      </c>
      <c r="B63" s="34">
        <v>45524</v>
      </c>
      <c r="C63" s="33">
        <v>311</v>
      </c>
      <c r="D63" s="33">
        <v>12</v>
      </c>
      <c r="E63" s="33">
        <v>2946.98</v>
      </c>
      <c r="F63" s="33" t="s">
        <v>42</v>
      </c>
      <c r="G63" s="33" t="s">
        <v>53</v>
      </c>
      <c r="H63" s="33" t="s">
        <v>60</v>
      </c>
      <c r="I63" s="33" t="str">
        <f t="shared" si="0"/>
        <v>Adult</v>
      </c>
      <c r="J63" s="33" t="str">
        <f t="array" ref="J63">_xlfn.XLOOKUP(I63,$W$2:$W$5,$X$2:$X$5,0,0)</f>
        <v>Laptop</v>
      </c>
    </row>
    <row r="64" ht="27.15" spans="1:10">
      <c r="A64" s="33" t="s">
        <v>113</v>
      </c>
      <c r="B64" s="34">
        <v>45583</v>
      </c>
      <c r="C64" s="33">
        <v>252</v>
      </c>
      <c r="D64" s="33">
        <v>5</v>
      </c>
      <c r="E64" s="33">
        <v>960.92</v>
      </c>
      <c r="F64" s="33" t="s">
        <v>39</v>
      </c>
      <c r="G64" s="33" t="s">
        <v>55</v>
      </c>
      <c r="H64" s="33" t="s">
        <v>19</v>
      </c>
      <c r="I64" s="33" t="str">
        <f t="shared" si="0"/>
        <v>Youth</v>
      </c>
      <c r="J64" s="33" t="str">
        <f t="array" ref="J64">_xlfn.XLOOKUP(I64,$W$2:$W$5,$X$2:$X$5,0,0)</f>
        <v>Earpods</v>
      </c>
    </row>
    <row r="65" ht="27.15" spans="1:10">
      <c r="A65" s="33" t="s">
        <v>114</v>
      </c>
      <c r="B65" s="34">
        <v>45544</v>
      </c>
      <c r="C65" s="33">
        <v>291</v>
      </c>
      <c r="D65" s="33">
        <v>20</v>
      </c>
      <c r="E65" s="33">
        <v>5232.68</v>
      </c>
      <c r="F65" s="33" t="s">
        <v>39</v>
      </c>
      <c r="G65" s="33" t="s">
        <v>40</v>
      </c>
      <c r="H65" s="33" t="s">
        <v>60</v>
      </c>
      <c r="I65" s="33" t="str">
        <f t="shared" si="0"/>
        <v>Adult</v>
      </c>
      <c r="J65" s="33" t="str">
        <f t="array" ref="J65">_xlfn.XLOOKUP(I65,$W$2:$W$5,$X$2:$X$5,0,0)</f>
        <v>Laptop</v>
      </c>
    </row>
    <row r="66" ht="27.15" spans="1:10">
      <c r="A66" s="33" t="s">
        <v>115</v>
      </c>
      <c r="B66" s="34">
        <v>45551</v>
      </c>
      <c r="C66" s="33">
        <v>284</v>
      </c>
      <c r="D66" s="33">
        <v>10</v>
      </c>
      <c r="E66" s="33">
        <v>2438.79</v>
      </c>
      <c r="F66" s="33" t="s">
        <v>52</v>
      </c>
      <c r="G66" s="33" t="s">
        <v>43</v>
      </c>
      <c r="H66" s="33" t="s">
        <v>9</v>
      </c>
      <c r="I66" s="33" t="str">
        <f t="shared" ref="I66:I129" si="1">IF(OR(H66="0-19",H66="18-24"),"Teen",IF(H66="25-34","Youth",IF(OR(H66="35-44",H66="45-54"),"Adult",IF(H66="55+","Senior","Other"))))</f>
        <v>Senior</v>
      </c>
      <c r="J66" s="33" t="str">
        <f t="array" ref="J66">_xlfn.XLOOKUP(I66,$W$2:$W$5,$X$2:$X$5,0,0)</f>
        <v>Medicine</v>
      </c>
    </row>
    <row r="67" ht="27.15" spans="1:10">
      <c r="A67" s="33" t="s">
        <v>116</v>
      </c>
      <c r="B67" s="34">
        <v>45639</v>
      </c>
      <c r="C67" s="33">
        <v>196</v>
      </c>
      <c r="D67" s="33">
        <v>19</v>
      </c>
      <c r="E67" s="33">
        <v>4986.43</v>
      </c>
      <c r="F67" s="33" t="s">
        <v>39</v>
      </c>
      <c r="G67" s="33" t="s">
        <v>45</v>
      </c>
      <c r="H67" s="33" t="s">
        <v>60</v>
      </c>
      <c r="I67" s="33" t="str">
        <f t="shared" si="1"/>
        <v>Adult</v>
      </c>
      <c r="J67" s="33" t="str">
        <f t="array" ref="J67">_xlfn.XLOOKUP(I67,$W$2:$W$5,$X$2:$X$5,0,0)</f>
        <v>Laptop</v>
      </c>
    </row>
    <row r="68" ht="27.15" spans="1:10">
      <c r="A68" s="33" t="s">
        <v>117</v>
      </c>
      <c r="B68" s="34">
        <v>45650</v>
      </c>
      <c r="C68" s="33">
        <v>185</v>
      </c>
      <c r="D68" s="33">
        <v>8</v>
      </c>
      <c r="E68" s="33">
        <v>2396.85</v>
      </c>
      <c r="F68" s="33" t="s">
        <v>42</v>
      </c>
      <c r="G68" s="33" t="s">
        <v>55</v>
      </c>
      <c r="H68" s="33" t="s">
        <v>19</v>
      </c>
      <c r="I68" s="33" t="str">
        <f t="shared" si="1"/>
        <v>Youth</v>
      </c>
      <c r="J68" s="33" t="str">
        <f t="array" ref="J68">_xlfn.XLOOKUP(I68,$W$2:$W$5,$X$2:$X$5,0,0)</f>
        <v>Earpods</v>
      </c>
    </row>
    <row r="69" ht="27.15" spans="1:10">
      <c r="A69" s="33" t="s">
        <v>118</v>
      </c>
      <c r="B69" s="34">
        <v>45627</v>
      </c>
      <c r="C69" s="33">
        <v>208</v>
      </c>
      <c r="D69" s="33">
        <v>9</v>
      </c>
      <c r="E69" s="33">
        <v>2213.97</v>
      </c>
      <c r="F69" s="33" t="s">
        <v>39</v>
      </c>
      <c r="G69" s="33" t="s">
        <v>45</v>
      </c>
      <c r="H69" s="33" t="s">
        <v>14</v>
      </c>
      <c r="I69" s="33" t="str">
        <f t="shared" si="1"/>
        <v>Teen</v>
      </c>
      <c r="J69" s="33" t="str">
        <f t="array" ref="J69">_xlfn.XLOOKUP(I69,$W$2:$W$5,$X$2:$X$5,0,0)</f>
        <v>Mobile</v>
      </c>
    </row>
    <row r="70" ht="27.15" spans="1:10">
      <c r="A70" s="33" t="s">
        <v>119</v>
      </c>
      <c r="B70" s="34">
        <v>45653</v>
      </c>
      <c r="C70" s="33">
        <v>182</v>
      </c>
      <c r="D70" s="33">
        <v>14</v>
      </c>
      <c r="E70" s="33">
        <v>3122.09</v>
      </c>
      <c r="F70" s="33" t="s">
        <v>42</v>
      </c>
      <c r="G70" s="33" t="s">
        <v>47</v>
      </c>
      <c r="H70" s="33" t="s">
        <v>4</v>
      </c>
      <c r="I70" s="33" t="str">
        <f t="shared" si="1"/>
        <v>Adult</v>
      </c>
      <c r="J70" s="33" t="str">
        <f t="array" ref="J70">_xlfn.XLOOKUP(I70,$W$2:$W$5,$X$2:$X$5,0,0)</f>
        <v>Laptop</v>
      </c>
    </row>
    <row r="71" ht="27.15" spans="1:10">
      <c r="A71" s="33" t="s">
        <v>120</v>
      </c>
      <c r="B71" s="34">
        <v>45624</v>
      </c>
      <c r="C71" s="33">
        <v>211</v>
      </c>
      <c r="D71" s="33">
        <v>15</v>
      </c>
      <c r="E71" s="33">
        <v>3117.98</v>
      </c>
      <c r="F71" s="33" t="s">
        <v>42</v>
      </c>
      <c r="G71" s="33" t="s">
        <v>43</v>
      </c>
      <c r="H71" s="33" t="s">
        <v>60</v>
      </c>
      <c r="I71" s="33" t="str">
        <f t="shared" si="1"/>
        <v>Adult</v>
      </c>
      <c r="J71" s="33" t="str">
        <f t="array" ref="J71">_xlfn.XLOOKUP(I71,$W$2:$W$5,$X$2:$X$5,0,0)</f>
        <v>Laptop</v>
      </c>
    </row>
    <row r="72" ht="27.15" spans="1:10">
      <c r="A72" s="33" t="s">
        <v>121</v>
      </c>
      <c r="B72" s="34">
        <v>45622</v>
      </c>
      <c r="C72" s="33">
        <v>213</v>
      </c>
      <c r="D72" s="33">
        <v>18</v>
      </c>
      <c r="E72" s="33">
        <v>4714.79</v>
      </c>
      <c r="F72" s="33" t="s">
        <v>39</v>
      </c>
      <c r="G72" s="33" t="s">
        <v>47</v>
      </c>
      <c r="H72" s="33" t="s">
        <v>19</v>
      </c>
      <c r="I72" s="33" t="str">
        <f t="shared" si="1"/>
        <v>Youth</v>
      </c>
      <c r="J72" s="33" t="str">
        <f t="array" ref="J72">_xlfn.XLOOKUP(I72,$W$2:$W$5,$X$2:$X$5,0,0)</f>
        <v>Earpods</v>
      </c>
    </row>
    <row r="73" ht="27.15" spans="1:10">
      <c r="A73" s="33" t="s">
        <v>122</v>
      </c>
      <c r="B73" s="34">
        <v>45646</v>
      </c>
      <c r="C73" s="33">
        <v>189</v>
      </c>
      <c r="D73" s="33">
        <v>13</v>
      </c>
      <c r="E73" s="33">
        <v>2975.73</v>
      </c>
      <c r="F73" s="33" t="s">
        <v>39</v>
      </c>
      <c r="G73" s="33" t="s">
        <v>43</v>
      </c>
      <c r="H73" s="33" t="s">
        <v>9</v>
      </c>
      <c r="I73" s="33" t="str">
        <f t="shared" si="1"/>
        <v>Senior</v>
      </c>
      <c r="J73" s="33" t="str">
        <f t="array" ref="J73">_xlfn.XLOOKUP(I73,$W$2:$W$5,$X$2:$X$5,0,0)</f>
        <v>Medicine</v>
      </c>
    </row>
    <row r="74" ht="27.15" spans="1:10">
      <c r="A74" s="33" t="s">
        <v>123</v>
      </c>
      <c r="B74" s="34">
        <v>45629</v>
      </c>
      <c r="C74" s="33">
        <v>206</v>
      </c>
      <c r="D74" s="33">
        <v>5</v>
      </c>
      <c r="E74" s="33">
        <v>1677.44</v>
      </c>
      <c r="F74" s="33" t="s">
        <v>42</v>
      </c>
      <c r="G74" s="33" t="s">
        <v>40</v>
      </c>
      <c r="H74" s="33" t="s">
        <v>60</v>
      </c>
      <c r="I74" s="33" t="str">
        <f t="shared" si="1"/>
        <v>Adult</v>
      </c>
      <c r="J74" s="33" t="str">
        <f t="array" ref="J74">_xlfn.XLOOKUP(I74,$W$2:$W$5,$X$2:$X$5,0,0)</f>
        <v>Laptop</v>
      </c>
    </row>
    <row r="75" ht="27.15" spans="1:10">
      <c r="A75" s="33" t="s">
        <v>124</v>
      </c>
      <c r="B75" s="34">
        <v>45649</v>
      </c>
      <c r="C75" s="33">
        <v>186</v>
      </c>
      <c r="D75" s="33">
        <v>17</v>
      </c>
      <c r="E75" s="33">
        <v>4446.47</v>
      </c>
      <c r="F75" s="33" t="s">
        <v>42</v>
      </c>
      <c r="G75" s="33" t="s">
        <v>43</v>
      </c>
      <c r="H75" s="33" t="s">
        <v>9</v>
      </c>
      <c r="I75" s="33" t="str">
        <f t="shared" si="1"/>
        <v>Senior</v>
      </c>
      <c r="J75" s="33" t="str">
        <f t="array" ref="J75">_xlfn.XLOOKUP(I75,$W$2:$W$5,$X$2:$X$5,0,0)</f>
        <v>Medicine</v>
      </c>
    </row>
    <row r="76" ht="27.15" spans="1:10">
      <c r="A76" s="33" t="s">
        <v>125</v>
      </c>
      <c r="B76" s="34">
        <v>45545</v>
      </c>
      <c r="C76" s="33">
        <v>290</v>
      </c>
      <c r="D76" s="33">
        <v>25</v>
      </c>
      <c r="E76" s="33">
        <v>6975.4</v>
      </c>
      <c r="F76" s="33" t="s">
        <v>52</v>
      </c>
      <c r="G76" s="33" t="s">
        <v>49</v>
      </c>
      <c r="H76" s="33" t="s">
        <v>14</v>
      </c>
      <c r="I76" s="33" t="str">
        <f t="shared" si="1"/>
        <v>Teen</v>
      </c>
      <c r="J76" s="33" t="str">
        <f t="array" ref="J76">_xlfn.XLOOKUP(I76,$W$2:$W$5,$X$2:$X$5,0,0)</f>
        <v>Mobile</v>
      </c>
    </row>
    <row r="77" ht="27.15" spans="1:10">
      <c r="A77" s="33" t="s">
        <v>126</v>
      </c>
      <c r="B77" s="34">
        <v>45591</v>
      </c>
      <c r="C77" s="33">
        <v>244</v>
      </c>
      <c r="D77" s="33">
        <v>23</v>
      </c>
      <c r="E77" s="33">
        <v>5667.12</v>
      </c>
      <c r="F77" s="33" t="s">
        <v>39</v>
      </c>
      <c r="G77" s="33" t="s">
        <v>47</v>
      </c>
      <c r="H77" s="33" t="s">
        <v>4</v>
      </c>
      <c r="I77" s="33" t="str">
        <f t="shared" si="1"/>
        <v>Adult</v>
      </c>
      <c r="J77" s="33" t="str">
        <f t="array" ref="J77">_xlfn.XLOOKUP(I77,$W$2:$W$5,$X$2:$X$5,0,0)</f>
        <v>Laptop</v>
      </c>
    </row>
    <row r="78" ht="27.15" spans="1:10">
      <c r="A78" s="33" t="s">
        <v>127</v>
      </c>
      <c r="B78" s="34">
        <v>45653</v>
      </c>
      <c r="C78" s="33">
        <v>182</v>
      </c>
      <c r="D78" s="33">
        <v>19</v>
      </c>
      <c r="E78" s="33">
        <v>5028.66</v>
      </c>
      <c r="F78" s="33" t="s">
        <v>52</v>
      </c>
      <c r="G78" s="33" t="s">
        <v>45</v>
      </c>
      <c r="H78" s="33" t="s">
        <v>60</v>
      </c>
      <c r="I78" s="33" t="str">
        <f t="shared" si="1"/>
        <v>Adult</v>
      </c>
      <c r="J78" s="33" t="str">
        <f t="array" ref="J78">_xlfn.XLOOKUP(I78,$W$2:$W$5,$X$2:$X$5,0,0)</f>
        <v>Laptop</v>
      </c>
    </row>
    <row r="79" ht="27.15" spans="1:10">
      <c r="A79" s="33" t="s">
        <v>128</v>
      </c>
      <c r="B79" s="34">
        <v>45590</v>
      </c>
      <c r="C79" s="33">
        <v>245</v>
      </c>
      <c r="D79" s="33">
        <v>11</v>
      </c>
      <c r="E79" s="33">
        <v>3625.56</v>
      </c>
      <c r="F79" s="33" t="s">
        <v>52</v>
      </c>
      <c r="G79" s="33" t="s">
        <v>57</v>
      </c>
      <c r="H79" s="33" t="s">
        <v>60</v>
      </c>
      <c r="I79" s="33" t="str">
        <f t="shared" si="1"/>
        <v>Adult</v>
      </c>
      <c r="J79" s="33" t="str">
        <f t="array" ref="J79">_xlfn.XLOOKUP(I79,$W$2:$W$5,$X$2:$X$5,0,0)</f>
        <v>Laptop</v>
      </c>
    </row>
    <row r="80" ht="27.15" spans="1:10">
      <c r="A80" s="33" t="s">
        <v>129</v>
      </c>
      <c r="B80" s="34">
        <v>45649</v>
      </c>
      <c r="C80" s="33">
        <v>186</v>
      </c>
      <c r="D80" s="33">
        <v>21</v>
      </c>
      <c r="E80" s="33">
        <v>5665.54</v>
      </c>
      <c r="F80" s="33" t="s">
        <v>52</v>
      </c>
      <c r="G80" s="33" t="s">
        <v>57</v>
      </c>
      <c r="H80" s="33" t="s">
        <v>14</v>
      </c>
      <c r="I80" s="33" t="str">
        <f t="shared" si="1"/>
        <v>Teen</v>
      </c>
      <c r="J80" s="33" t="str">
        <f t="array" ref="J80">_xlfn.XLOOKUP(I80,$W$2:$W$5,$X$2:$X$5,0,0)</f>
        <v>Mobile</v>
      </c>
    </row>
    <row r="81" ht="27.15" spans="1:10">
      <c r="A81" s="33" t="s">
        <v>130</v>
      </c>
      <c r="B81" s="34">
        <v>45627</v>
      </c>
      <c r="C81" s="33">
        <v>208</v>
      </c>
      <c r="D81" s="33">
        <v>13</v>
      </c>
      <c r="E81" s="33">
        <v>3884.01</v>
      </c>
      <c r="F81" s="33" t="s">
        <v>39</v>
      </c>
      <c r="G81" s="33" t="s">
        <v>57</v>
      </c>
      <c r="H81" s="33" t="s">
        <v>14</v>
      </c>
      <c r="I81" s="33" t="str">
        <f t="shared" si="1"/>
        <v>Teen</v>
      </c>
      <c r="J81" s="33" t="str">
        <f t="array" ref="J81">_xlfn.XLOOKUP(I81,$W$2:$W$5,$X$2:$X$5,0,0)</f>
        <v>Mobile</v>
      </c>
    </row>
    <row r="82" ht="27.15" spans="1:10">
      <c r="A82" s="33" t="s">
        <v>131</v>
      </c>
      <c r="B82" s="34">
        <v>45638</v>
      </c>
      <c r="C82" s="33">
        <v>197</v>
      </c>
      <c r="D82" s="33">
        <v>16</v>
      </c>
      <c r="E82" s="33">
        <v>3549.86</v>
      </c>
      <c r="F82" s="33" t="s">
        <v>42</v>
      </c>
      <c r="G82" s="33" t="s">
        <v>57</v>
      </c>
      <c r="H82" s="33" t="s">
        <v>14</v>
      </c>
      <c r="I82" s="33" t="str">
        <f t="shared" si="1"/>
        <v>Teen</v>
      </c>
      <c r="J82" s="33" t="str">
        <f t="array" ref="J82">_xlfn.XLOOKUP(I82,$W$2:$W$5,$X$2:$X$5,0,0)</f>
        <v>Mobile</v>
      </c>
    </row>
    <row r="83" ht="27.15" spans="1:10">
      <c r="A83" s="33" t="s">
        <v>132</v>
      </c>
      <c r="B83" s="34">
        <v>45639</v>
      </c>
      <c r="C83" s="33">
        <v>196</v>
      </c>
      <c r="D83" s="33">
        <v>19</v>
      </c>
      <c r="E83" s="33">
        <v>4872.27</v>
      </c>
      <c r="F83" s="33" t="s">
        <v>42</v>
      </c>
      <c r="G83" s="33" t="s">
        <v>43</v>
      </c>
      <c r="H83" s="33" t="s">
        <v>60</v>
      </c>
      <c r="I83" s="33" t="str">
        <f t="shared" si="1"/>
        <v>Adult</v>
      </c>
      <c r="J83" s="33" t="str">
        <f t="array" ref="J83">_xlfn.XLOOKUP(I83,$W$2:$W$5,$X$2:$X$5,0,0)</f>
        <v>Laptop</v>
      </c>
    </row>
    <row r="84" ht="27.15" spans="1:10">
      <c r="A84" s="33" t="s">
        <v>133</v>
      </c>
      <c r="B84" s="34">
        <v>45633</v>
      </c>
      <c r="C84" s="33">
        <v>202</v>
      </c>
      <c r="D84" s="33">
        <v>14</v>
      </c>
      <c r="E84" s="33">
        <v>4924.8</v>
      </c>
      <c r="F84" s="33" t="s">
        <v>39</v>
      </c>
      <c r="G84" s="33" t="s">
        <v>45</v>
      </c>
      <c r="H84" s="33" t="s">
        <v>19</v>
      </c>
      <c r="I84" s="33" t="str">
        <f t="shared" si="1"/>
        <v>Youth</v>
      </c>
      <c r="J84" s="33" t="str">
        <f t="array" ref="J84">_xlfn.XLOOKUP(I84,$W$2:$W$5,$X$2:$X$5,0,0)</f>
        <v>Earpods</v>
      </c>
    </row>
    <row r="85" ht="27.15" spans="1:10">
      <c r="A85" s="33" t="s">
        <v>134</v>
      </c>
      <c r="B85" s="34">
        <v>45631</v>
      </c>
      <c r="C85" s="33">
        <v>204</v>
      </c>
      <c r="D85" s="33">
        <v>18</v>
      </c>
      <c r="E85" s="33">
        <v>4091.38</v>
      </c>
      <c r="F85" s="33" t="s">
        <v>39</v>
      </c>
      <c r="G85" s="33" t="s">
        <v>45</v>
      </c>
      <c r="H85" s="33" t="s">
        <v>19</v>
      </c>
      <c r="I85" s="33" t="str">
        <f t="shared" si="1"/>
        <v>Youth</v>
      </c>
      <c r="J85" s="33" t="str">
        <f t="array" ref="J85">_xlfn.XLOOKUP(I85,$W$2:$W$5,$X$2:$X$5,0,0)</f>
        <v>Earpods</v>
      </c>
    </row>
    <row r="86" ht="27.15" spans="1:10">
      <c r="A86" s="33" t="s">
        <v>135</v>
      </c>
      <c r="B86" s="34">
        <v>45648</v>
      </c>
      <c r="C86" s="33">
        <v>187</v>
      </c>
      <c r="D86" s="33">
        <v>16</v>
      </c>
      <c r="E86" s="33">
        <v>4464.61</v>
      </c>
      <c r="F86" s="33" t="s">
        <v>52</v>
      </c>
      <c r="G86" s="33" t="s">
        <v>57</v>
      </c>
      <c r="H86" s="33" t="s">
        <v>4</v>
      </c>
      <c r="I86" s="33" t="str">
        <f t="shared" si="1"/>
        <v>Adult</v>
      </c>
      <c r="J86" s="33" t="str">
        <f t="array" ref="J86">_xlfn.XLOOKUP(I86,$W$2:$W$5,$X$2:$X$5,0,0)</f>
        <v>Laptop</v>
      </c>
    </row>
    <row r="87" ht="27.15" spans="1:10">
      <c r="A87" s="33" t="s">
        <v>136</v>
      </c>
      <c r="B87" s="34">
        <v>45646</v>
      </c>
      <c r="C87" s="33">
        <v>189</v>
      </c>
      <c r="D87" s="33">
        <v>21</v>
      </c>
      <c r="E87" s="33">
        <v>4485.87</v>
      </c>
      <c r="F87" s="33" t="s">
        <v>39</v>
      </c>
      <c r="G87" s="33" t="s">
        <v>45</v>
      </c>
      <c r="H87" s="33" t="s">
        <v>14</v>
      </c>
      <c r="I87" s="33" t="str">
        <f t="shared" si="1"/>
        <v>Teen</v>
      </c>
      <c r="J87" s="33" t="str">
        <f t="array" ref="J87">_xlfn.XLOOKUP(I87,$W$2:$W$5,$X$2:$X$5,0,0)</f>
        <v>Mobile</v>
      </c>
    </row>
    <row r="88" ht="27.15" spans="1:10">
      <c r="A88" s="33" t="s">
        <v>137</v>
      </c>
      <c r="B88" s="34">
        <v>45468</v>
      </c>
      <c r="C88" s="33">
        <v>367</v>
      </c>
      <c r="D88" s="33">
        <v>5</v>
      </c>
      <c r="E88" s="33">
        <v>1070.54</v>
      </c>
      <c r="F88" s="33" t="s">
        <v>42</v>
      </c>
      <c r="G88" s="33" t="s">
        <v>53</v>
      </c>
      <c r="H88" s="33" t="s">
        <v>4</v>
      </c>
      <c r="I88" s="33" t="str">
        <f t="shared" si="1"/>
        <v>Adult</v>
      </c>
      <c r="J88" s="33" t="str">
        <f t="array" ref="J88">_xlfn.XLOOKUP(I88,$W$2:$W$5,$X$2:$X$5,0,0)</f>
        <v>Laptop</v>
      </c>
    </row>
    <row r="89" ht="27.15" spans="1:10">
      <c r="A89" s="33" t="s">
        <v>138</v>
      </c>
      <c r="B89" s="34">
        <v>45618</v>
      </c>
      <c r="C89" s="33">
        <v>217</v>
      </c>
      <c r="D89" s="33">
        <v>13</v>
      </c>
      <c r="E89" s="33">
        <v>3924.68</v>
      </c>
      <c r="F89" s="33" t="s">
        <v>52</v>
      </c>
      <c r="G89" s="33" t="s">
        <v>43</v>
      </c>
      <c r="H89" s="33" t="s">
        <v>19</v>
      </c>
      <c r="I89" s="33" t="str">
        <f t="shared" si="1"/>
        <v>Youth</v>
      </c>
      <c r="J89" s="33" t="str">
        <f t="array" ref="J89">_xlfn.XLOOKUP(I89,$W$2:$W$5,$X$2:$X$5,0,0)</f>
        <v>Earpods</v>
      </c>
    </row>
    <row r="90" ht="27.15" spans="1:10">
      <c r="A90" s="33" t="s">
        <v>139</v>
      </c>
      <c r="B90" s="34">
        <v>45631</v>
      </c>
      <c r="C90" s="33">
        <v>204</v>
      </c>
      <c r="D90" s="33">
        <v>19</v>
      </c>
      <c r="E90" s="33">
        <v>5177.08</v>
      </c>
      <c r="F90" s="33" t="s">
        <v>42</v>
      </c>
      <c r="G90" s="33" t="s">
        <v>57</v>
      </c>
      <c r="H90" s="33" t="s">
        <v>9</v>
      </c>
      <c r="I90" s="33" t="str">
        <f t="shared" si="1"/>
        <v>Senior</v>
      </c>
      <c r="J90" s="33" t="str">
        <f t="array" ref="J90">_xlfn.XLOOKUP(I90,$W$2:$W$5,$X$2:$X$5,0,0)</f>
        <v>Medicine</v>
      </c>
    </row>
    <row r="91" ht="27.15" spans="1:10">
      <c r="A91" s="33" t="s">
        <v>140</v>
      </c>
      <c r="B91" s="34">
        <v>45651</v>
      </c>
      <c r="C91" s="33">
        <v>184</v>
      </c>
      <c r="D91" s="33">
        <v>13</v>
      </c>
      <c r="E91" s="33">
        <v>2688.34</v>
      </c>
      <c r="F91" s="33" t="s">
        <v>39</v>
      </c>
      <c r="G91" s="33" t="s">
        <v>43</v>
      </c>
      <c r="H91" s="33" t="s">
        <v>9</v>
      </c>
      <c r="I91" s="33" t="str">
        <f t="shared" si="1"/>
        <v>Senior</v>
      </c>
      <c r="J91" s="33" t="str">
        <f t="array" ref="J91">_xlfn.XLOOKUP(I91,$W$2:$W$5,$X$2:$X$5,0,0)</f>
        <v>Medicine</v>
      </c>
    </row>
    <row r="92" ht="27.15" spans="1:10">
      <c r="A92" s="33" t="s">
        <v>141</v>
      </c>
      <c r="B92" s="34">
        <v>45630</v>
      </c>
      <c r="C92" s="33">
        <v>205</v>
      </c>
      <c r="D92" s="33">
        <v>21</v>
      </c>
      <c r="E92" s="33">
        <v>5399.26</v>
      </c>
      <c r="F92" s="33" t="s">
        <v>39</v>
      </c>
      <c r="G92" s="33" t="s">
        <v>40</v>
      </c>
      <c r="H92" s="33" t="s">
        <v>14</v>
      </c>
      <c r="I92" s="33" t="str">
        <f t="shared" si="1"/>
        <v>Teen</v>
      </c>
      <c r="J92" s="33" t="str">
        <f t="array" ref="J92">_xlfn.XLOOKUP(I92,$W$2:$W$5,$X$2:$X$5,0,0)</f>
        <v>Mobile</v>
      </c>
    </row>
    <row r="93" ht="27.15" spans="1:10">
      <c r="A93" s="33" t="s">
        <v>142</v>
      </c>
      <c r="B93" s="34">
        <v>45603</v>
      </c>
      <c r="C93" s="33">
        <v>232</v>
      </c>
      <c r="D93" s="33">
        <v>16</v>
      </c>
      <c r="E93" s="33">
        <v>3361.7</v>
      </c>
      <c r="F93" s="33" t="s">
        <v>42</v>
      </c>
      <c r="G93" s="33" t="s">
        <v>40</v>
      </c>
      <c r="H93" s="33" t="s">
        <v>14</v>
      </c>
      <c r="I93" s="33" t="str">
        <f t="shared" si="1"/>
        <v>Teen</v>
      </c>
      <c r="J93" s="33" t="str">
        <f t="array" ref="J93">_xlfn.XLOOKUP(I93,$W$2:$W$5,$X$2:$X$5,0,0)</f>
        <v>Mobile</v>
      </c>
    </row>
    <row r="94" ht="27.15" spans="1:10">
      <c r="A94" s="33" t="s">
        <v>143</v>
      </c>
      <c r="B94" s="34">
        <v>45639</v>
      </c>
      <c r="C94" s="33">
        <v>196</v>
      </c>
      <c r="D94" s="33">
        <v>12</v>
      </c>
      <c r="E94" s="33">
        <v>4073.96</v>
      </c>
      <c r="F94" s="33" t="s">
        <v>52</v>
      </c>
      <c r="G94" s="33" t="s">
        <v>43</v>
      </c>
      <c r="H94" s="33" t="s">
        <v>4</v>
      </c>
      <c r="I94" s="33" t="str">
        <f t="shared" si="1"/>
        <v>Adult</v>
      </c>
      <c r="J94" s="33" t="str">
        <f t="array" ref="J94">_xlfn.XLOOKUP(I94,$W$2:$W$5,$X$2:$X$5,0,0)</f>
        <v>Laptop</v>
      </c>
    </row>
    <row r="95" ht="27.15" spans="1:10">
      <c r="A95" s="33" t="s">
        <v>144</v>
      </c>
      <c r="B95" s="34">
        <v>45648</v>
      </c>
      <c r="C95" s="33">
        <v>187</v>
      </c>
      <c r="D95" s="33">
        <v>13</v>
      </c>
      <c r="E95" s="33">
        <v>3488.18</v>
      </c>
      <c r="F95" s="33" t="s">
        <v>39</v>
      </c>
      <c r="G95" s="33" t="s">
        <v>53</v>
      </c>
      <c r="H95" s="33" t="s">
        <v>19</v>
      </c>
      <c r="I95" s="33" t="str">
        <f t="shared" si="1"/>
        <v>Youth</v>
      </c>
      <c r="J95" s="33" t="str">
        <f t="array" ref="J95">_xlfn.XLOOKUP(I95,$W$2:$W$5,$X$2:$X$5,0,0)</f>
        <v>Earpods</v>
      </c>
    </row>
    <row r="96" ht="27.15" spans="1:10">
      <c r="A96" s="33" t="s">
        <v>145</v>
      </c>
      <c r="B96" s="34">
        <v>45643</v>
      </c>
      <c r="C96" s="33">
        <v>192</v>
      </c>
      <c r="D96" s="33">
        <v>22</v>
      </c>
      <c r="E96" s="33">
        <v>6165.35</v>
      </c>
      <c r="F96" s="33" t="s">
        <v>42</v>
      </c>
      <c r="G96" s="33" t="s">
        <v>43</v>
      </c>
      <c r="H96" s="33" t="s">
        <v>9</v>
      </c>
      <c r="I96" s="33" t="str">
        <f t="shared" si="1"/>
        <v>Senior</v>
      </c>
      <c r="J96" s="33" t="str">
        <f t="array" ref="J96">_xlfn.XLOOKUP(I96,$W$2:$W$5,$X$2:$X$5,0,0)</f>
        <v>Medicine</v>
      </c>
    </row>
    <row r="97" ht="27.15" spans="1:10">
      <c r="A97" s="33" t="s">
        <v>146</v>
      </c>
      <c r="B97" s="34">
        <v>45639</v>
      </c>
      <c r="C97" s="33">
        <v>196</v>
      </c>
      <c r="D97" s="33">
        <v>13</v>
      </c>
      <c r="E97" s="33">
        <v>2866.83</v>
      </c>
      <c r="F97" s="33" t="s">
        <v>52</v>
      </c>
      <c r="G97" s="33" t="s">
        <v>55</v>
      </c>
      <c r="H97" s="33" t="s">
        <v>60</v>
      </c>
      <c r="I97" s="33" t="str">
        <f t="shared" si="1"/>
        <v>Adult</v>
      </c>
      <c r="J97" s="33" t="str">
        <f t="array" ref="J97">_xlfn.XLOOKUP(I97,$W$2:$W$5,$X$2:$X$5,0,0)</f>
        <v>Laptop</v>
      </c>
    </row>
    <row r="98" ht="27.15" spans="1:10">
      <c r="A98" s="33" t="s">
        <v>147</v>
      </c>
      <c r="B98" s="34">
        <v>45591</v>
      </c>
      <c r="C98" s="33">
        <v>244</v>
      </c>
      <c r="D98" s="33">
        <v>10</v>
      </c>
      <c r="E98" s="33">
        <v>2293.69</v>
      </c>
      <c r="F98" s="33" t="s">
        <v>52</v>
      </c>
      <c r="G98" s="33" t="s">
        <v>49</v>
      </c>
      <c r="H98" s="33" t="s">
        <v>4</v>
      </c>
      <c r="I98" s="33" t="str">
        <f t="shared" si="1"/>
        <v>Adult</v>
      </c>
      <c r="J98" s="33" t="str">
        <f t="array" ref="J98">_xlfn.XLOOKUP(I98,$W$2:$W$5,$X$2:$X$5,0,0)</f>
        <v>Laptop</v>
      </c>
    </row>
    <row r="99" ht="27.15" spans="1:10">
      <c r="A99" s="33" t="s">
        <v>148</v>
      </c>
      <c r="B99" s="34">
        <v>45640</v>
      </c>
      <c r="C99" s="33">
        <v>195</v>
      </c>
      <c r="D99" s="33">
        <v>11</v>
      </c>
      <c r="E99" s="33">
        <v>3120.95</v>
      </c>
      <c r="F99" s="33" t="s">
        <v>42</v>
      </c>
      <c r="G99" s="33" t="s">
        <v>53</v>
      </c>
      <c r="H99" s="33" t="s">
        <v>9</v>
      </c>
      <c r="I99" s="33" t="str">
        <f t="shared" si="1"/>
        <v>Senior</v>
      </c>
      <c r="J99" s="33" t="str">
        <f t="array" ref="J99">_xlfn.XLOOKUP(I99,$W$2:$W$5,$X$2:$X$5,0,0)</f>
        <v>Medicine</v>
      </c>
    </row>
    <row r="100" ht="27.15" spans="1:10">
      <c r="A100" s="33" t="s">
        <v>149</v>
      </c>
      <c r="B100" s="34">
        <v>45631</v>
      </c>
      <c r="C100" s="33">
        <v>204</v>
      </c>
      <c r="D100" s="33">
        <v>9</v>
      </c>
      <c r="E100" s="33">
        <v>2737.25</v>
      </c>
      <c r="F100" s="33" t="s">
        <v>52</v>
      </c>
      <c r="G100" s="33" t="s">
        <v>55</v>
      </c>
      <c r="H100" s="33" t="s">
        <v>19</v>
      </c>
      <c r="I100" s="33" t="str">
        <f t="shared" si="1"/>
        <v>Youth</v>
      </c>
      <c r="J100" s="33" t="str">
        <f t="array" ref="J100">_xlfn.XLOOKUP(I100,$W$2:$W$5,$X$2:$X$5,0,0)</f>
        <v>Earpods</v>
      </c>
    </row>
    <row r="101" ht="27.15" spans="1:10">
      <c r="A101" s="33" t="s">
        <v>150</v>
      </c>
      <c r="B101" s="34">
        <v>45655</v>
      </c>
      <c r="C101" s="33">
        <v>180</v>
      </c>
      <c r="D101" s="33">
        <v>24</v>
      </c>
      <c r="E101" s="33">
        <v>7216.63</v>
      </c>
      <c r="F101" s="33" t="s">
        <v>42</v>
      </c>
      <c r="G101" s="33" t="s">
        <v>45</v>
      </c>
      <c r="H101" s="33" t="s">
        <v>9</v>
      </c>
      <c r="I101" s="33" t="str">
        <f t="shared" si="1"/>
        <v>Senior</v>
      </c>
      <c r="J101" s="33" t="str">
        <f t="array" ref="J101">_xlfn.XLOOKUP(I101,$W$2:$W$5,$X$2:$X$5,0,0)</f>
        <v>Medicine</v>
      </c>
    </row>
    <row r="102" ht="27.15" spans="1:10">
      <c r="A102" s="33" t="s">
        <v>151</v>
      </c>
      <c r="B102" s="34">
        <v>45624</v>
      </c>
      <c r="C102" s="33">
        <v>211</v>
      </c>
      <c r="D102" s="33">
        <v>12</v>
      </c>
      <c r="E102" s="33">
        <v>3361.25</v>
      </c>
      <c r="F102" s="33" t="s">
        <v>52</v>
      </c>
      <c r="G102" s="33" t="s">
        <v>43</v>
      </c>
      <c r="H102" s="33" t="s">
        <v>19</v>
      </c>
      <c r="I102" s="33" t="str">
        <f t="shared" si="1"/>
        <v>Youth</v>
      </c>
      <c r="J102" s="33" t="str">
        <f t="array" ref="J102">_xlfn.XLOOKUP(I102,$W$2:$W$5,$X$2:$X$5,0,0)</f>
        <v>Earpods</v>
      </c>
    </row>
    <row r="103" ht="27.15" spans="1:10">
      <c r="A103" s="33" t="s">
        <v>152</v>
      </c>
      <c r="B103" s="34">
        <v>45541</v>
      </c>
      <c r="C103" s="33">
        <v>294</v>
      </c>
      <c r="D103" s="33">
        <v>20</v>
      </c>
      <c r="E103" s="33">
        <v>5023.88</v>
      </c>
      <c r="F103" s="33" t="s">
        <v>52</v>
      </c>
      <c r="G103" s="33" t="s">
        <v>40</v>
      </c>
      <c r="H103" s="33" t="s">
        <v>4</v>
      </c>
      <c r="I103" s="33" t="str">
        <f t="shared" si="1"/>
        <v>Adult</v>
      </c>
      <c r="J103" s="33" t="str">
        <f t="array" ref="J103">_xlfn.XLOOKUP(I103,$W$2:$W$5,$X$2:$X$5,0,0)</f>
        <v>Laptop</v>
      </c>
    </row>
    <row r="104" ht="27.15" spans="1:10">
      <c r="A104" s="33" t="s">
        <v>153</v>
      </c>
      <c r="B104" s="34">
        <v>45542</v>
      </c>
      <c r="C104" s="33">
        <v>293</v>
      </c>
      <c r="D104" s="33">
        <v>14</v>
      </c>
      <c r="E104" s="33">
        <v>3601.28</v>
      </c>
      <c r="F104" s="33" t="s">
        <v>52</v>
      </c>
      <c r="G104" s="33" t="s">
        <v>49</v>
      </c>
      <c r="H104" s="33" t="s">
        <v>4</v>
      </c>
      <c r="I104" s="33" t="str">
        <f t="shared" si="1"/>
        <v>Adult</v>
      </c>
      <c r="J104" s="33" t="str">
        <f t="array" ref="J104">_xlfn.XLOOKUP(I104,$W$2:$W$5,$X$2:$X$5,0,0)</f>
        <v>Laptop</v>
      </c>
    </row>
    <row r="105" ht="27.15" spans="1:10">
      <c r="A105" s="33" t="s">
        <v>154</v>
      </c>
      <c r="B105" s="34">
        <v>45552</v>
      </c>
      <c r="C105" s="33">
        <v>283</v>
      </c>
      <c r="D105" s="33">
        <v>10</v>
      </c>
      <c r="E105" s="33">
        <v>3145.44</v>
      </c>
      <c r="F105" s="33" t="s">
        <v>42</v>
      </c>
      <c r="G105" s="33" t="s">
        <v>55</v>
      </c>
      <c r="H105" s="33" t="s">
        <v>4</v>
      </c>
      <c r="I105" s="33" t="str">
        <f t="shared" si="1"/>
        <v>Adult</v>
      </c>
      <c r="J105" s="33" t="str">
        <f t="array" ref="J105">_xlfn.XLOOKUP(I105,$W$2:$W$5,$X$2:$X$5,0,0)</f>
        <v>Laptop</v>
      </c>
    </row>
    <row r="106" ht="27.15" spans="1:10">
      <c r="A106" s="33" t="s">
        <v>155</v>
      </c>
      <c r="B106" s="34">
        <v>45635</v>
      </c>
      <c r="C106" s="33">
        <v>200</v>
      </c>
      <c r="D106" s="33">
        <v>12</v>
      </c>
      <c r="E106" s="33">
        <v>2666.94</v>
      </c>
      <c r="F106" s="33" t="s">
        <v>52</v>
      </c>
      <c r="G106" s="33" t="s">
        <v>47</v>
      </c>
      <c r="H106" s="33" t="s">
        <v>19</v>
      </c>
      <c r="I106" s="33" t="str">
        <f t="shared" si="1"/>
        <v>Youth</v>
      </c>
      <c r="J106" s="33" t="str">
        <f t="array" ref="J106">_xlfn.XLOOKUP(I106,$W$2:$W$5,$X$2:$X$5,0,0)</f>
        <v>Earpods</v>
      </c>
    </row>
    <row r="107" ht="27.15" spans="1:10">
      <c r="A107" s="33" t="s">
        <v>156</v>
      </c>
      <c r="B107" s="34">
        <v>45645</v>
      </c>
      <c r="C107" s="33">
        <v>190</v>
      </c>
      <c r="D107" s="33">
        <v>11</v>
      </c>
      <c r="E107" s="33">
        <v>2654.38</v>
      </c>
      <c r="F107" s="33" t="s">
        <v>39</v>
      </c>
      <c r="G107" s="33" t="s">
        <v>40</v>
      </c>
      <c r="H107" s="33" t="s">
        <v>19</v>
      </c>
      <c r="I107" s="33" t="str">
        <f t="shared" si="1"/>
        <v>Youth</v>
      </c>
      <c r="J107" s="33" t="str">
        <f t="array" ref="J107">_xlfn.XLOOKUP(I107,$W$2:$W$5,$X$2:$X$5,0,0)</f>
        <v>Earpods</v>
      </c>
    </row>
    <row r="108" ht="27.15" spans="1:10">
      <c r="A108" s="33" t="s">
        <v>157</v>
      </c>
      <c r="B108" s="34">
        <v>45650</v>
      </c>
      <c r="C108" s="33">
        <v>185</v>
      </c>
      <c r="D108" s="33">
        <v>20</v>
      </c>
      <c r="E108" s="33">
        <v>4763.33</v>
      </c>
      <c r="F108" s="33" t="s">
        <v>39</v>
      </c>
      <c r="G108" s="33" t="s">
        <v>47</v>
      </c>
      <c r="H108" s="33" t="s">
        <v>9</v>
      </c>
      <c r="I108" s="33" t="str">
        <f t="shared" si="1"/>
        <v>Senior</v>
      </c>
      <c r="J108" s="33" t="str">
        <f t="array" ref="J108">_xlfn.XLOOKUP(I108,$W$2:$W$5,$X$2:$X$5,0,0)</f>
        <v>Medicine</v>
      </c>
    </row>
    <row r="109" ht="27.15" spans="1:10">
      <c r="A109" s="33" t="s">
        <v>158</v>
      </c>
      <c r="B109" s="34">
        <v>45534</v>
      </c>
      <c r="C109" s="33">
        <v>301</v>
      </c>
      <c r="D109" s="33">
        <v>9</v>
      </c>
      <c r="E109" s="33">
        <v>2703.77</v>
      </c>
      <c r="F109" s="33" t="s">
        <v>42</v>
      </c>
      <c r="G109" s="33" t="s">
        <v>53</v>
      </c>
      <c r="H109" s="33" t="s">
        <v>14</v>
      </c>
      <c r="I109" s="33" t="str">
        <f t="shared" si="1"/>
        <v>Teen</v>
      </c>
      <c r="J109" s="33" t="str">
        <f t="array" ref="J109">_xlfn.XLOOKUP(I109,$W$2:$W$5,$X$2:$X$5,0,0)</f>
        <v>Mobile</v>
      </c>
    </row>
    <row r="110" ht="27.15" spans="1:10">
      <c r="A110" s="33" t="s">
        <v>159</v>
      </c>
      <c r="B110" s="34">
        <v>45426</v>
      </c>
      <c r="C110" s="33">
        <v>409</v>
      </c>
      <c r="D110" s="33">
        <v>6</v>
      </c>
      <c r="E110" s="33">
        <v>1876.7</v>
      </c>
      <c r="F110" s="33" t="s">
        <v>52</v>
      </c>
      <c r="G110" s="33" t="s">
        <v>53</v>
      </c>
      <c r="H110" s="33" t="s">
        <v>60</v>
      </c>
      <c r="I110" s="33" t="str">
        <f t="shared" si="1"/>
        <v>Adult</v>
      </c>
      <c r="J110" s="33" t="str">
        <f t="array" ref="J110">_xlfn.XLOOKUP(I110,$W$2:$W$5,$X$2:$X$5,0,0)</f>
        <v>Laptop</v>
      </c>
    </row>
    <row r="111" ht="27.15" spans="1:10">
      <c r="A111" s="33" t="s">
        <v>160</v>
      </c>
      <c r="B111" s="34">
        <v>45601</v>
      </c>
      <c r="C111" s="33">
        <v>234</v>
      </c>
      <c r="D111" s="33">
        <v>10</v>
      </c>
      <c r="E111" s="33">
        <v>2721.23</v>
      </c>
      <c r="F111" s="33" t="s">
        <v>39</v>
      </c>
      <c r="G111" s="33" t="s">
        <v>45</v>
      </c>
      <c r="H111" s="33" t="s">
        <v>9</v>
      </c>
      <c r="I111" s="33" t="str">
        <f t="shared" si="1"/>
        <v>Senior</v>
      </c>
      <c r="J111" s="33" t="str">
        <f t="array" ref="J111">_xlfn.XLOOKUP(I111,$W$2:$W$5,$X$2:$X$5,0,0)</f>
        <v>Medicine</v>
      </c>
    </row>
    <row r="112" ht="27.15" spans="1:10">
      <c r="A112" s="33" t="s">
        <v>161</v>
      </c>
      <c r="B112" s="34">
        <v>45611</v>
      </c>
      <c r="C112" s="33">
        <v>224</v>
      </c>
      <c r="D112" s="33">
        <v>16</v>
      </c>
      <c r="E112" s="33">
        <v>4577.63</v>
      </c>
      <c r="F112" s="33" t="s">
        <v>39</v>
      </c>
      <c r="G112" s="33" t="s">
        <v>55</v>
      </c>
      <c r="H112" s="33" t="s">
        <v>4</v>
      </c>
      <c r="I112" s="33" t="str">
        <f t="shared" si="1"/>
        <v>Adult</v>
      </c>
      <c r="J112" s="33" t="str">
        <f t="array" ref="J112">_xlfn.XLOOKUP(I112,$W$2:$W$5,$X$2:$X$5,0,0)</f>
        <v>Laptop</v>
      </c>
    </row>
    <row r="113" ht="27.15" spans="1:10">
      <c r="A113" s="33" t="s">
        <v>162</v>
      </c>
      <c r="B113" s="34">
        <v>45657</v>
      </c>
      <c r="C113" s="33">
        <v>178</v>
      </c>
      <c r="D113" s="33">
        <v>23</v>
      </c>
      <c r="E113" s="33">
        <v>4859.7</v>
      </c>
      <c r="F113" s="33" t="s">
        <v>39</v>
      </c>
      <c r="G113" s="33" t="s">
        <v>43</v>
      </c>
      <c r="H113" s="33" t="s">
        <v>60</v>
      </c>
      <c r="I113" s="33" t="str">
        <f t="shared" si="1"/>
        <v>Adult</v>
      </c>
      <c r="J113" s="33" t="str">
        <f t="array" ref="J113">_xlfn.XLOOKUP(I113,$W$2:$W$5,$X$2:$X$5,0,0)</f>
        <v>Laptop</v>
      </c>
    </row>
    <row r="114" ht="27.15" spans="1:10">
      <c r="A114" s="33" t="s">
        <v>163</v>
      </c>
      <c r="B114" s="34">
        <v>45588</v>
      </c>
      <c r="C114" s="33">
        <v>247</v>
      </c>
      <c r="D114" s="33">
        <v>21</v>
      </c>
      <c r="E114" s="33">
        <v>5302.86</v>
      </c>
      <c r="F114" s="33" t="s">
        <v>42</v>
      </c>
      <c r="G114" s="33" t="s">
        <v>47</v>
      </c>
      <c r="H114" s="33" t="s">
        <v>14</v>
      </c>
      <c r="I114" s="33" t="str">
        <f t="shared" si="1"/>
        <v>Teen</v>
      </c>
      <c r="J114" s="33" t="str">
        <f t="array" ref="J114">_xlfn.XLOOKUP(I114,$W$2:$W$5,$X$2:$X$5,0,0)</f>
        <v>Mobile</v>
      </c>
    </row>
    <row r="115" ht="27.15" spans="1:10">
      <c r="A115" s="33" t="s">
        <v>164</v>
      </c>
      <c r="B115" s="34">
        <v>45649</v>
      </c>
      <c r="C115" s="33">
        <v>186</v>
      </c>
      <c r="D115" s="33">
        <v>9</v>
      </c>
      <c r="E115" s="33">
        <v>2209.24</v>
      </c>
      <c r="F115" s="33" t="s">
        <v>39</v>
      </c>
      <c r="G115" s="33" t="s">
        <v>57</v>
      </c>
      <c r="H115" s="33" t="s">
        <v>9</v>
      </c>
      <c r="I115" s="33" t="str">
        <f t="shared" si="1"/>
        <v>Senior</v>
      </c>
      <c r="J115" s="33" t="str">
        <f t="array" ref="J115">_xlfn.XLOOKUP(I115,$W$2:$W$5,$X$2:$X$5,0,0)</f>
        <v>Medicine</v>
      </c>
    </row>
    <row r="116" ht="27.15" spans="1:10">
      <c r="A116" s="33" t="s">
        <v>165</v>
      </c>
      <c r="B116" s="34">
        <v>45614</v>
      </c>
      <c r="C116" s="33">
        <v>221</v>
      </c>
      <c r="D116" s="33">
        <v>16</v>
      </c>
      <c r="E116" s="33">
        <v>4263.71</v>
      </c>
      <c r="F116" s="33" t="s">
        <v>52</v>
      </c>
      <c r="G116" s="33" t="s">
        <v>55</v>
      </c>
      <c r="H116" s="33" t="s">
        <v>60</v>
      </c>
      <c r="I116" s="33" t="str">
        <f t="shared" si="1"/>
        <v>Adult</v>
      </c>
      <c r="J116" s="33" t="str">
        <f t="array" ref="J116">_xlfn.XLOOKUP(I116,$W$2:$W$5,$X$2:$X$5,0,0)</f>
        <v>Laptop</v>
      </c>
    </row>
    <row r="117" ht="27.15" spans="1:10">
      <c r="A117" s="33" t="s">
        <v>166</v>
      </c>
      <c r="B117" s="34">
        <v>45644</v>
      </c>
      <c r="C117" s="33">
        <v>191</v>
      </c>
      <c r="D117" s="33">
        <v>13</v>
      </c>
      <c r="E117" s="33">
        <v>2625.39</v>
      </c>
      <c r="F117" s="33" t="s">
        <v>52</v>
      </c>
      <c r="G117" s="33" t="s">
        <v>43</v>
      </c>
      <c r="H117" s="33" t="s">
        <v>60</v>
      </c>
      <c r="I117" s="33" t="str">
        <f t="shared" si="1"/>
        <v>Adult</v>
      </c>
      <c r="J117" s="33" t="str">
        <f t="array" ref="J117">_xlfn.XLOOKUP(I117,$W$2:$W$5,$X$2:$X$5,0,0)</f>
        <v>Laptop</v>
      </c>
    </row>
    <row r="118" ht="27.15" spans="1:10">
      <c r="A118" s="33" t="s">
        <v>167</v>
      </c>
      <c r="B118" s="34">
        <v>45629</v>
      </c>
      <c r="C118" s="33">
        <v>206</v>
      </c>
      <c r="D118" s="33">
        <v>16</v>
      </c>
      <c r="E118" s="33">
        <v>4563.37</v>
      </c>
      <c r="F118" s="33" t="s">
        <v>39</v>
      </c>
      <c r="G118" s="33" t="s">
        <v>45</v>
      </c>
      <c r="H118" s="33" t="s">
        <v>19</v>
      </c>
      <c r="I118" s="33" t="str">
        <f t="shared" si="1"/>
        <v>Youth</v>
      </c>
      <c r="J118" s="33" t="str">
        <f t="array" ref="J118">_xlfn.XLOOKUP(I118,$W$2:$W$5,$X$2:$X$5,0,0)</f>
        <v>Earpods</v>
      </c>
    </row>
    <row r="119" ht="27.15" spans="1:10">
      <c r="A119" s="33" t="s">
        <v>168</v>
      </c>
      <c r="B119" s="34">
        <v>45648</v>
      </c>
      <c r="C119" s="33">
        <v>187</v>
      </c>
      <c r="D119" s="33">
        <v>14</v>
      </c>
      <c r="E119" s="33">
        <v>2542.88</v>
      </c>
      <c r="F119" s="33" t="s">
        <v>42</v>
      </c>
      <c r="G119" s="33" t="s">
        <v>57</v>
      </c>
      <c r="H119" s="33" t="s">
        <v>4</v>
      </c>
      <c r="I119" s="33" t="str">
        <f t="shared" si="1"/>
        <v>Adult</v>
      </c>
      <c r="J119" s="33" t="str">
        <f t="array" ref="J119">_xlfn.XLOOKUP(I119,$W$2:$W$5,$X$2:$X$5,0,0)</f>
        <v>Laptop</v>
      </c>
    </row>
    <row r="120" ht="27.15" spans="1:10">
      <c r="A120" s="33" t="s">
        <v>169</v>
      </c>
      <c r="B120" s="34">
        <v>45615</v>
      </c>
      <c r="C120" s="33">
        <v>220</v>
      </c>
      <c r="D120" s="33">
        <v>14</v>
      </c>
      <c r="E120" s="33">
        <v>4182.45</v>
      </c>
      <c r="F120" s="33" t="s">
        <v>52</v>
      </c>
      <c r="G120" s="33" t="s">
        <v>40</v>
      </c>
      <c r="H120" s="33" t="s">
        <v>14</v>
      </c>
      <c r="I120" s="33" t="str">
        <f t="shared" si="1"/>
        <v>Teen</v>
      </c>
      <c r="J120" s="33" t="str">
        <f t="array" ref="J120">_xlfn.XLOOKUP(I120,$W$2:$W$5,$X$2:$X$5,0,0)</f>
        <v>Mobile</v>
      </c>
    </row>
    <row r="121" ht="27.15" spans="1:10">
      <c r="A121" s="33" t="s">
        <v>170</v>
      </c>
      <c r="B121" s="34">
        <v>45607</v>
      </c>
      <c r="C121" s="33">
        <v>228</v>
      </c>
      <c r="D121" s="33">
        <v>21</v>
      </c>
      <c r="E121" s="33">
        <v>5378.66</v>
      </c>
      <c r="F121" s="33" t="s">
        <v>52</v>
      </c>
      <c r="G121" s="33" t="s">
        <v>49</v>
      </c>
      <c r="H121" s="33" t="s">
        <v>19</v>
      </c>
      <c r="I121" s="33" t="str">
        <f t="shared" si="1"/>
        <v>Youth</v>
      </c>
      <c r="J121" s="33" t="str">
        <f t="array" ref="J121">_xlfn.XLOOKUP(I121,$W$2:$W$5,$X$2:$X$5,0,0)</f>
        <v>Earpods</v>
      </c>
    </row>
    <row r="122" ht="27.15" spans="1:10">
      <c r="A122" s="33" t="s">
        <v>171</v>
      </c>
      <c r="B122" s="34">
        <v>45654</v>
      </c>
      <c r="C122" s="33">
        <v>181</v>
      </c>
      <c r="D122" s="33">
        <v>14</v>
      </c>
      <c r="E122" s="33">
        <v>3198.3</v>
      </c>
      <c r="F122" s="33" t="s">
        <v>42</v>
      </c>
      <c r="G122" s="33" t="s">
        <v>57</v>
      </c>
      <c r="H122" s="33" t="s">
        <v>9</v>
      </c>
      <c r="I122" s="33" t="str">
        <f t="shared" si="1"/>
        <v>Senior</v>
      </c>
      <c r="J122" s="33" t="str">
        <f t="array" ref="J122">_xlfn.XLOOKUP(I122,$W$2:$W$5,$X$2:$X$5,0,0)</f>
        <v>Medicine</v>
      </c>
    </row>
    <row r="123" ht="27.15" spans="1:10">
      <c r="A123" s="33" t="s">
        <v>172</v>
      </c>
      <c r="B123" s="34">
        <v>45634</v>
      </c>
      <c r="C123" s="33">
        <v>201</v>
      </c>
      <c r="D123" s="33">
        <v>17</v>
      </c>
      <c r="E123" s="33">
        <v>4975.53</v>
      </c>
      <c r="F123" s="33" t="s">
        <v>42</v>
      </c>
      <c r="G123" s="33" t="s">
        <v>49</v>
      </c>
      <c r="H123" s="33" t="s">
        <v>9</v>
      </c>
      <c r="I123" s="33" t="str">
        <f t="shared" si="1"/>
        <v>Senior</v>
      </c>
      <c r="J123" s="33" t="str">
        <f t="array" ref="J123">_xlfn.XLOOKUP(I123,$W$2:$W$5,$X$2:$X$5,0,0)</f>
        <v>Medicine</v>
      </c>
    </row>
    <row r="124" ht="27.15" spans="1:10">
      <c r="A124" s="33" t="s">
        <v>173</v>
      </c>
      <c r="B124" s="34">
        <v>45581</v>
      </c>
      <c r="C124" s="33">
        <v>254</v>
      </c>
      <c r="D124" s="33">
        <v>6</v>
      </c>
      <c r="E124" s="33">
        <v>1325.76</v>
      </c>
      <c r="F124" s="33" t="s">
        <v>42</v>
      </c>
      <c r="G124" s="33" t="s">
        <v>45</v>
      </c>
      <c r="H124" s="33" t="s">
        <v>19</v>
      </c>
      <c r="I124" s="33" t="str">
        <f t="shared" si="1"/>
        <v>Youth</v>
      </c>
      <c r="J124" s="33" t="str">
        <f t="array" ref="J124">_xlfn.XLOOKUP(I124,$W$2:$W$5,$X$2:$X$5,0,0)</f>
        <v>Earpods</v>
      </c>
    </row>
    <row r="125" ht="27.15" spans="1:10">
      <c r="A125" s="33" t="s">
        <v>174</v>
      </c>
      <c r="B125" s="34">
        <v>45651</v>
      </c>
      <c r="C125" s="33">
        <v>184</v>
      </c>
      <c r="D125" s="33">
        <v>11</v>
      </c>
      <c r="E125" s="33">
        <v>3118.23</v>
      </c>
      <c r="F125" s="33" t="s">
        <v>39</v>
      </c>
      <c r="G125" s="33" t="s">
        <v>43</v>
      </c>
      <c r="H125" s="33" t="s">
        <v>19</v>
      </c>
      <c r="I125" s="33" t="str">
        <f t="shared" si="1"/>
        <v>Youth</v>
      </c>
      <c r="J125" s="33" t="str">
        <f t="array" ref="J125">_xlfn.XLOOKUP(I125,$W$2:$W$5,$X$2:$X$5,0,0)</f>
        <v>Earpods</v>
      </c>
    </row>
    <row r="126" ht="27.15" spans="1:10">
      <c r="A126" s="33" t="s">
        <v>175</v>
      </c>
      <c r="B126" s="34">
        <v>45610</v>
      </c>
      <c r="C126" s="33">
        <v>225</v>
      </c>
      <c r="D126" s="33">
        <v>20</v>
      </c>
      <c r="E126" s="33">
        <v>4735.55</v>
      </c>
      <c r="F126" s="33" t="s">
        <v>52</v>
      </c>
      <c r="G126" s="33" t="s">
        <v>47</v>
      </c>
      <c r="H126" s="33" t="s">
        <v>60</v>
      </c>
      <c r="I126" s="33" t="str">
        <f t="shared" si="1"/>
        <v>Adult</v>
      </c>
      <c r="J126" s="33" t="str">
        <f t="array" ref="J126">_xlfn.XLOOKUP(I126,$W$2:$W$5,$X$2:$X$5,0,0)</f>
        <v>Laptop</v>
      </c>
    </row>
    <row r="127" ht="27.15" spans="1:10">
      <c r="A127" s="33" t="s">
        <v>176</v>
      </c>
      <c r="B127" s="34">
        <v>45654</v>
      </c>
      <c r="C127" s="33">
        <v>181</v>
      </c>
      <c r="D127" s="33">
        <v>14</v>
      </c>
      <c r="E127" s="33">
        <v>3850.48</v>
      </c>
      <c r="F127" s="33" t="s">
        <v>52</v>
      </c>
      <c r="G127" s="33" t="s">
        <v>40</v>
      </c>
      <c r="H127" s="33" t="s">
        <v>60</v>
      </c>
      <c r="I127" s="33" t="str">
        <f t="shared" si="1"/>
        <v>Adult</v>
      </c>
      <c r="J127" s="33" t="str">
        <f t="array" ref="J127">_xlfn.XLOOKUP(I127,$W$2:$W$5,$X$2:$X$5,0,0)</f>
        <v>Laptop</v>
      </c>
    </row>
    <row r="128" ht="27.15" spans="1:10">
      <c r="A128" s="33" t="s">
        <v>177</v>
      </c>
      <c r="B128" s="34">
        <v>45542</v>
      </c>
      <c r="C128" s="33">
        <v>293</v>
      </c>
      <c r="D128" s="33">
        <v>18</v>
      </c>
      <c r="E128" s="33">
        <v>4827.88</v>
      </c>
      <c r="F128" s="33" t="s">
        <v>42</v>
      </c>
      <c r="G128" s="33" t="s">
        <v>57</v>
      </c>
      <c r="H128" s="33" t="s">
        <v>4</v>
      </c>
      <c r="I128" s="33" t="str">
        <f t="shared" si="1"/>
        <v>Adult</v>
      </c>
      <c r="J128" s="33" t="str">
        <f t="array" ref="J128">_xlfn.XLOOKUP(I128,$W$2:$W$5,$X$2:$X$5,0,0)</f>
        <v>Laptop</v>
      </c>
    </row>
    <row r="129" ht="27.15" spans="1:10">
      <c r="A129" s="33" t="s">
        <v>178</v>
      </c>
      <c r="B129" s="34">
        <v>45573</v>
      </c>
      <c r="C129" s="33">
        <v>262</v>
      </c>
      <c r="D129" s="33">
        <v>11</v>
      </c>
      <c r="E129" s="33">
        <v>2988.55</v>
      </c>
      <c r="F129" s="33" t="s">
        <v>52</v>
      </c>
      <c r="G129" s="33" t="s">
        <v>43</v>
      </c>
      <c r="H129" s="33" t="s">
        <v>60</v>
      </c>
      <c r="I129" s="33" t="str">
        <f t="shared" si="1"/>
        <v>Adult</v>
      </c>
      <c r="J129" s="33" t="str">
        <f t="array" ref="J129">_xlfn.XLOOKUP(I129,$W$2:$W$5,$X$2:$X$5,0,0)</f>
        <v>Laptop</v>
      </c>
    </row>
    <row r="130" ht="27.15" spans="1:10">
      <c r="A130" s="33" t="s">
        <v>179</v>
      </c>
      <c r="B130" s="34">
        <v>45637</v>
      </c>
      <c r="C130" s="33">
        <v>198</v>
      </c>
      <c r="D130" s="33">
        <v>21</v>
      </c>
      <c r="E130" s="33">
        <v>5436.22</v>
      </c>
      <c r="F130" s="33" t="s">
        <v>39</v>
      </c>
      <c r="G130" s="33" t="s">
        <v>57</v>
      </c>
      <c r="H130" s="33" t="s">
        <v>19</v>
      </c>
      <c r="I130" s="33" t="str">
        <f t="shared" ref="I130:I193" si="2">IF(OR(H130="0-19",H130="18-24"),"Teen",IF(H130="25-34","Youth",IF(OR(H130="35-44",H130="45-54"),"Adult",IF(H130="55+","Senior","Other"))))</f>
        <v>Youth</v>
      </c>
      <c r="J130" s="33" t="str">
        <f t="array" ref="J130">_xlfn.XLOOKUP(I130,$W$2:$W$5,$X$2:$X$5,0,0)</f>
        <v>Earpods</v>
      </c>
    </row>
    <row r="131" ht="27.15" spans="1:10">
      <c r="A131" s="33" t="s">
        <v>180</v>
      </c>
      <c r="B131" s="34">
        <v>45646</v>
      </c>
      <c r="C131" s="33">
        <v>189</v>
      </c>
      <c r="D131" s="33">
        <v>11</v>
      </c>
      <c r="E131" s="33">
        <v>3090.76</v>
      </c>
      <c r="F131" s="33" t="s">
        <v>42</v>
      </c>
      <c r="G131" s="33" t="s">
        <v>40</v>
      </c>
      <c r="H131" s="33" t="s">
        <v>60</v>
      </c>
      <c r="I131" s="33" t="str">
        <f t="shared" si="2"/>
        <v>Adult</v>
      </c>
      <c r="J131" s="33" t="str">
        <f t="array" ref="J131">_xlfn.XLOOKUP(I131,$W$2:$W$5,$X$2:$X$5,0,0)</f>
        <v>Laptop</v>
      </c>
    </row>
    <row r="132" ht="27.15" spans="1:10">
      <c r="A132" s="33" t="s">
        <v>181</v>
      </c>
      <c r="B132" s="34">
        <v>45321</v>
      </c>
      <c r="C132" s="33">
        <v>514</v>
      </c>
      <c r="D132" s="33">
        <v>1</v>
      </c>
      <c r="E132" s="33">
        <v>404.64</v>
      </c>
      <c r="F132" s="33" t="s">
        <v>39</v>
      </c>
      <c r="G132" s="33" t="s">
        <v>43</v>
      </c>
      <c r="H132" s="33" t="s">
        <v>14</v>
      </c>
      <c r="I132" s="33" t="str">
        <f t="shared" si="2"/>
        <v>Teen</v>
      </c>
      <c r="J132" s="33" t="str">
        <f t="array" ref="J132">_xlfn.XLOOKUP(I132,$W$2:$W$5,$X$2:$X$5,0,0)</f>
        <v>Mobile</v>
      </c>
    </row>
    <row r="133" ht="27.15" spans="1:10">
      <c r="A133" s="33" t="s">
        <v>182</v>
      </c>
      <c r="B133" s="34">
        <v>45627</v>
      </c>
      <c r="C133" s="33">
        <v>208</v>
      </c>
      <c r="D133" s="33">
        <v>10</v>
      </c>
      <c r="E133" s="33">
        <v>2738.11</v>
      </c>
      <c r="F133" s="33" t="s">
        <v>42</v>
      </c>
      <c r="G133" s="33" t="s">
        <v>55</v>
      </c>
      <c r="H133" s="33" t="s">
        <v>19</v>
      </c>
      <c r="I133" s="33" t="str">
        <f t="shared" si="2"/>
        <v>Youth</v>
      </c>
      <c r="J133" s="33" t="str">
        <f t="array" ref="J133">_xlfn.XLOOKUP(I133,$W$2:$W$5,$X$2:$X$5,0,0)</f>
        <v>Earpods</v>
      </c>
    </row>
    <row r="134" ht="27.15" spans="1:10">
      <c r="A134" s="33" t="s">
        <v>183</v>
      </c>
      <c r="B134" s="34">
        <v>45601</v>
      </c>
      <c r="C134" s="33">
        <v>234</v>
      </c>
      <c r="D134" s="33">
        <v>21</v>
      </c>
      <c r="E134" s="33">
        <v>4488.43</v>
      </c>
      <c r="F134" s="33" t="s">
        <v>42</v>
      </c>
      <c r="G134" s="33" t="s">
        <v>53</v>
      </c>
      <c r="H134" s="33" t="s">
        <v>14</v>
      </c>
      <c r="I134" s="33" t="str">
        <f t="shared" si="2"/>
        <v>Teen</v>
      </c>
      <c r="J134" s="33" t="str">
        <f t="array" ref="J134">_xlfn.XLOOKUP(I134,$W$2:$W$5,$X$2:$X$5,0,0)</f>
        <v>Mobile</v>
      </c>
    </row>
    <row r="135" ht="27.15" spans="1:10">
      <c r="A135" s="33" t="s">
        <v>184</v>
      </c>
      <c r="B135" s="34">
        <v>45609</v>
      </c>
      <c r="C135" s="33">
        <v>226</v>
      </c>
      <c r="D135" s="33">
        <v>15</v>
      </c>
      <c r="E135" s="33">
        <v>4608.18</v>
      </c>
      <c r="F135" s="33" t="s">
        <v>39</v>
      </c>
      <c r="G135" s="33" t="s">
        <v>49</v>
      </c>
      <c r="H135" s="33" t="s">
        <v>4</v>
      </c>
      <c r="I135" s="33" t="str">
        <f t="shared" si="2"/>
        <v>Adult</v>
      </c>
      <c r="J135" s="33" t="str">
        <f t="array" ref="J135">_xlfn.XLOOKUP(I135,$W$2:$W$5,$X$2:$X$5,0,0)</f>
        <v>Laptop</v>
      </c>
    </row>
    <row r="136" ht="27.15" spans="1:10">
      <c r="A136" s="33" t="s">
        <v>185</v>
      </c>
      <c r="B136" s="34">
        <v>45520</v>
      </c>
      <c r="C136" s="33">
        <v>315</v>
      </c>
      <c r="D136" s="33">
        <v>6</v>
      </c>
      <c r="E136" s="33">
        <v>1132.65</v>
      </c>
      <c r="F136" s="33" t="s">
        <v>39</v>
      </c>
      <c r="G136" s="33" t="s">
        <v>57</v>
      </c>
      <c r="H136" s="33" t="s">
        <v>14</v>
      </c>
      <c r="I136" s="33" t="str">
        <f t="shared" si="2"/>
        <v>Teen</v>
      </c>
      <c r="J136" s="33" t="str">
        <f t="array" ref="J136">_xlfn.XLOOKUP(I136,$W$2:$W$5,$X$2:$X$5,0,0)</f>
        <v>Mobile</v>
      </c>
    </row>
    <row r="137" ht="27.15" spans="1:10">
      <c r="A137" s="33" t="s">
        <v>186</v>
      </c>
      <c r="B137" s="34">
        <v>45653</v>
      </c>
      <c r="C137" s="33">
        <v>182</v>
      </c>
      <c r="D137" s="33">
        <v>20</v>
      </c>
      <c r="E137" s="33">
        <v>5077.06</v>
      </c>
      <c r="F137" s="33" t="s">
        <v>52</v>
      </c>
      <c r="G137" s="33" t="s">
        <v>40</v>
      </c>
      <c r="H137" s="33" t="s">
        <v>4</v>
      </c>
      <c r="I137" s="33" t="str">
        <f t="shared" si="2"/>
        <v>Adult</v>
      </c>
      <c r="J137" s="33" t="str">
        <f t="array" ref="J137">_xlfn.XLOOKUP(I137,$W$2:$W$5,$X$2:$X$5,0,0)</f>
        <v>Laptop</v>
      </c>
    </row>
    <row r="138" ht="27.15" spans="1:10">
      <c r="A138" s="33" t="s">
        <v>187</v>
      </c>
      <c r="B138" s="34">
        <v>45653</v>
      </c>
      <c r="C138" s="33">
        <v>182</v>
      </c>
      <c r="D138" s="33">
        <v>17</v>
      </c>
      <c r="E138" s="33">
        <v>3563.8</v>
      </c>
      <c r="F138" s="33" t="s">
        <v>52</v>
      </c>
      <c r="G138" s="33" t="s">
        <v>45</v>
      </c>
      <c r="H138" s="33" t="s">
        <v>4</v>
      </c>
      <c r="I138" s="33" t="str">
        <f t="shared" si="2"/>
        <v>Adult</v>
      </c>
      <c r="J138" s="33" t="str">
        <f t="array" ref="J138">_xlfn.XLOOKUP(I138,$W$2:$W$5,$X$2:$X$5,0,0)</f>
        <v>Laptop</v>
      </c>
    </row>
    <row r="139" ht="27.15" spans="1:10">
      <c r="A139" s="33" t="s">
        <v>188</v>
      </c>
      <c r="B139" s="34">
        <v>45626</v>
      </c>
      <c r="C139" s="33">
        <v>209</v>
      </c>
      <c r="D139" s="33">
        <v>17</v>
      </c>
      <c r="E139" s="33">
        <v>3168.37</v>
      </c>
      <c r="F139" s="33" t="s">
        <v>39</v>
      </c>
      <c r="G139" s="33" t="s">
        <v>40</v>
      </c>
      <c r="H139" s="33" t="s">
        <v>9</v>
      </c>
      <c r="I139" s="33" t="str">
        <f t="shared" si="2"/>
        <v>Senior</v>
      </c>
      <c r="J139" s="33" t="str">
        <f t="array" ref="J139">_xlfn.XLOOKUP(I139,$W$2:$W$5,$X$2:$X$5,0,0)</f>
        <v>Medicine</v>
      </c>
    </row>
    <row r="140" ht="27.15" spans="1:10">
      <c r="A140" s="33" t="s">
        <v>189</v>
      </c>
      <c r="B140" s="34">
        <v>45615</v>
      </c>
      <c r="C140" s="33">
        <v>220</v>
      </c>
      <c r="D140" s="33">
        <v>12</v>
      </c>
      <c r="E140" s="33">
        <v>3078.17</v>
      </c>
      <c r="F140" s="33" t="s">
        <v>39</v>
      </c>
      <c r="G140" s="33" t="s">
        <v>49</v>
      </c>
      <c r="H140" s="33" t="s">
        <v>4</v>
      </c>
      <c r="I140" s="33" t="str">
        <f t="shared" si="2"/>
        <v>Adult</v>
      </c>
      <c r="J140" s="33" t="str">
        <f t="array" ref="J140">_xlfn.XLOOKUP(I140,$W$2:$W$5,$X$2:$X$5,0,0)</f>
        <v>Laptop</v>
      </c>
    </row>
    <row r="141" ht="27.15" spans="1:10">
      <c r="A141" s="33" t="s">
        <v>190</v>
      </c>
      <c r="B141" s="34">
        <v>45563</v>
      </c>
      <c r="C141" s="33">
        <v>272</v>
      </c>
      <c r="D141" s="33">
        <v>11</v>
      </c>
      <c r="E141" s="33">
        <v>2812.92</v>
      </c>
      <c r="F141" s="33" t="s">
        <v>39</v>
      </c>
      <c r="G141" s="33" t="s">
        <v>47</v>
      </c>
      <c r="H141" s="33" t="s">
        <v>14</v>
      </c>
      <c r="I141" s="33" t="str">
        <f t="shared" si="2"/>
        <v>Teen</v>
      </c>
      <c r="J141" s="33" t="str">
        <f t="array" ref="J141">_xlfn.XLOOKUP(I141,$W$2:$W$5,$X$2:$X$5,0,0)</f>
        <v>Mobile</v>
      </c>
    </row>
    <row r="142" ht="27.15" spans="1:10">
      <c r="A142" s="33" t="s">
        <v>191</v>
      </c>
      <c r="B142" s="34">
        <v>45613</v>
      </c>
      <c r="C142" s="33">
        <v>222</v>
      </c>
      <c r="D142" s="33">
        <v>15</v>
      </c>
      <c r="E142" s="33">
        <v>3792.48</v>
      </c>
      <c r="F142" s="33" t="s">
        <v>52</v>
      </c>
      <c r="G142" s="33" t="s">
        <v>40</v>
      </c>
      <c r="H142" s="33" t="s">
        <v>60</v>
      </c>
      <c r="I142" s="33" t="str">
        <f t="shared" si="2"/>
        <v>Adult</v>
      </c>
      <c r="J142" s="33" t="str">
        <f t="array" ref="J142">_xlfn.XLOOKUP(I142,$W$2:$W$5,$X$2:$X$5,0,0)</f>
        <v>Laptop</v>
      </c>
    </row>
    <row r="143" ht="27.15" spans="1:10">
      <c r="A143" s="33" t="s">
        <v>192</v>
      </c>
      <c r="B143" s="34">
        <v>45634</v>
      </c>
      <c r="C143" s="33">
        <v>201</v>
      </c>
      <c r="D143" s="33">
        <v>10</v>
      </c>
      <c r="E143" s="33">
        <v>2774.44</v>
      </c>
      <c r="F143" s="33" t="s">
        <v>52</v>
      </c>
      <c r="G143" s="33" t="s">
        <v>45</v>
      </c>
      <c r="H143" s="33" t="s">
        <v>19</v>
      </c>
      <c r="I143" s="33" t="str">
        <f t="shared" si="2"/>
        <v>Youth</v>
      </c>
      <c r="J143" s="33" t="str">
        <f t="array" ref="J143">_xlfn.XLOOKUP(I143,$W$2:$W$5,$X$2:$X$5,0,0)</f>
        <v>Earpods</v>
      </c>
    </row>
    <row r="144" ht="27.15" spans="1:10">
      <c r="A144" s="33" t="s">
        <v>193</v>
      </c>
      <c r="B144" s="34">
        <v>45633</v>
      </c>
      <c r="C144" s="33">
        <v>202</v>
      </c>
      <c r="D144" s="33">
        <v>11</v>
      </c>
      <c r="E144" s="33">
        <v>2298.55</v>
      </c>
      <c r="F144" s="33" t="s">
        <v>42</v>
      </c>
      <c r="G144" s="33" t="s">
        <v>55</v>
      </c>
      <c r="H144" s="33" t="s">
        <v>60</v>
      </c>
      <c r="I144" s="33" t="str">
        <f t="shared" si="2"/>
        <v>Adult</v>
      </c>
      <c r="J144" s="33" t="str">
        <f t="array" ref="J144">_xlfn.XLOOKUP(I144,$W$2:$W$5,$X$2:$X$5,0,0)</f>
        <v>Laptop</v>
      </c>
    </row>
    <row r="145" ht="27.15" spans="1:10">
      <c r="A145" s="33" t="s">
        <v>194</v>
      </c>
      <c r="B145" s="34">
        <v>45572</v>
      </c>
      <c r="C145" s="33">
        <v>263</v>
      </c>
      <c r="D145" s="33">
        <v>7</v>
      </c>
      <c r="E145" s="33">
        <v>839.92</v>
      </c>
      <c r="F145" s="33" t="s">
        <v>42</v>
      </c>
      <c r="G145" s="33" t="s">
        <v>57</v>
      </c>
      <c r="H145" s="33" t="s">
        <v>14</v>
      </c>
      <c r="I145" s="33" t="str">
        <f t="shared" si="2"/>
        <v>Teen</v>
      </c>
      <c r="J145" s="33" t="str">
        <f t="array" ref="J145">_xlfn.XLOOKUP(I145,$W$2:$W$5,$X$2:$X$5,0,0)</f>
        <v>Mobile</v>
      </c>
    </row>
    <row r="146" ht="27.15" spans="1:10">
      <c r="A146" s="33" t="s">
        <v>195</v>
      </c>
      <c r="B146" s="34">
        <v>45560</v>
      </c>
      <c r="C146" s="33">
        <v>275</v>
      </c>
      <c r="D146" s="33">
        <v>9</v>
      </c>
      <c r="E146" s="33">
        <v>2594.12</v>
      </c>
      <c r="F146" s="33" t="s">
        <v>52</v>
      </c>
      <c r="G146" s="33" t="s">
        <v>45</v>
      </c>
      <c r="H146" s="33" t="s">
        <v>60</v>
      </c>
      <c r="I146" s="33" t="str">
        <f t="shared" si="2"/>
        <v>Adult</v>
      </c>
      <c r="J146" s="33" t="str">
        <f t="array" ref="J146">_xlfn.XLOOKUP(I146,$W$2:$W$5,$X$2:$X$5,0,0)</f>
        <v>Laptop</v>
      </c>
    </row>
    <row r="147" ht="27.15" spans="1:10">
      <c r="A147" s="33" t="s">
        <v>196</v>
      </c>
      <c r="B147" s="34">
        <v>45626</v>
      </c>
      <c r="C147" s="33">
        <v>209</v>
      </c>
      <c r="D147" s="33">
        <v>14</v>
      </c>
      <c r="E147" s="33">
        <v>3580.46</v>
      </c>
      <c r="F147" s="33" t="s">
        <v>39</v>
      </c>
      <c r="G147" s="33" t="s">
        <v>47</v>
      </c>
      <c r="H147" s="33" t="s">
        <v>9</v>
      </c>
      <c r="I147" s="33" t="str">
        <f t="shared" si="2"/>
        <v>Senior</v>
      </c>
      <c r="J147" s="33" t="str">
        <f t="array" ref="J147">_xlfn.XLOOKUP(I147,$W$2:$W$5,$X$2:$X$5,0,0)</f>
        <v>Medicine</v>
      </c>
    </row>
    <row r="148" ht="27.15" spans="1:10">
      <c r="A148" s="33" t="s">
        <v>197</v>
      </c>
      <c r="B148" s="34">
        <v>45605</v>
      </c>
      <c r="C148" s="33">
        <v>230</v>
      </c>
      <c r="D148" s="33">
        <v>3</v>
      </c>
      <c r="E148" s="33">
        <v>1264.06</v>
      </c>
      <c r="F148" s="33" t="s">
        <v>52</v>
      </c>
      <c r="G148" s="33" t="s">
        <v>49</v>
      </c>
      <c r="H148" s="33" t="s">
        <v>60</v>
      </c>
      <c r="I148" s="33" t="str">
        <f t="shared" si="2"/>
        <v>Adult</v>
      </c>
      <c r="J148" s="33" t="str">
        <f t="array" ref="J148">_xlfn.XLOOKUP(I148,$W$2:$W$5,$X$2:$X$5,0,0)</f>
        <v>Laptop</v>
      </c>
    </row>
    <row r="149" ht="27.15" spans="1:10">
      <c r="A149" s="33" t="s">
        <v>198</v>
      </c>
      <c r="B149" s="34">
        <v>45618</v>
      </c>
      <c r="C149" s="33">
        <v>217</v>
      </c>
      <c r="D149" s="33">
        <v>15</v>
      </c>
      <c r="E149" s="33">
        <v>4026.98</v>
      </c>
      <c r="F149" s="33" t="s">
        <v>52</v>
      </c>
      <c r="G149" s="33" t="s">
        <v>47</v>
      </c>
      <c r="H149" s="33" t="s">
        <v>60</v>
      </c>
      <c r="I149" s="33" t="str">
        <f t="shared" si="2"/>
        <v>Adult</v>
      </c>
      <c r="J149" s="33" t="str">
        <f t="array" ref="J149">_xlfn.XLOOKUP(I149,$W$2:$W$5,$X$2:$X$5,0,0)</f>
        <v>Laptop</v>
      </c>
    </row>
    <row r="150" ht="27.15" spans="1:10">
      <c r="A150" s="33" t="s">
        <v>199</v>
      </c>
      <c r="B150" s="34">
        <v>45643</v>
      </c>
      <c r="C150" s="33">
        <v>192</v>
      </c>
      <c r="D150" s="33">
        <v>18</v>
      </c>
      <c r="E150" s="33">
        <v>3798.73</v>
      </c>
      <c r="F150" s="33" t="s">
        <v>42</v>
      </c>
      <c r="G150" s="33" t="s">
        <v>47</v>
      </c>
      <c r="H150" s="33" t="s">
        <v>60</v>
      </c>
      <c r="I150" s="33" t="str">
        <f t="shared" si="2"/>
        <v>Adult</v>
      </c>
      <c r="J150" s="33" t="str">
        <f t="array" ref="J150">_xlfn.XLOOKUP(I150,$W$2:$W$5,$X$2:$X$5,0,0)</f>
        <v>Laptop</v>
      </c>
    </row>
    <row r="151" ht="27.15" spans="1:10">
      <c r="A151" s="33" t="s">
        <v>200</v>
      </c>
      <c r="B151" s="34">
        <v>45438</v>
      </c>
      <c r="C151" s="33">
        <v>397</v>
      </c>
      <c r="D151" s="33">
        <v>20</v>
      </c>
      <c r="E151" s="33">
        <v>4847.74</v>
      </c>
      <c r="F151" s="33" t="s">
        <v>39</v>
      </c>
      <c r="G151" s="33" t="s">
        <v>40</v>
      </c>
      <c r="H151" s="33" t="s">
        <v>19</v>
      </c>
      <c r="I151" s="33" t="str">
        <f t="shared" si="2"/>
        <v>Youth</v>
      </c>
      <c r="J151" s="33" t="str">
        <f t="array" ref="J151">_xlfn.XLOOKUP(I151,$W$2:$W$5,$X$2:$X$5,0,0)</f>
        <v>Earpods</v>
      </c>
    </row>
    <row r="152" ht="27.15" spans="1:10">
      <c r="A152" s="33" t="s">
        <v>201</v>
      </c>
      <c r="B152" s="34">
        <v>45644</v>
      </c>
      <c r="C152" s="33">
        <v>191</v>
      </c>
      <c r="D152" s="33">
        <v>15</v>
      </c>
      <c r="E152" s="33">
        <v>4794.86</v>
      </c>
      <c r="F152" s="33" t="s">
        <v>39</v>
      </c>
      <c r="G152" s="33" t="s">
        <v>40</v>
      </c>
      <c r="H152" s="33" t="s">
        <v>9</v>
      </c>
      <c r="I152" s="33" t="str">
        <f t="shared" si="2"/>
        <v>Senior</v>
      </c>
      <c r="J152" s="33" t="str">
        <f t="array" ref="J152">_xlfn.XLOOKUP(I152,$W$2:$W$5,$X$2:$X$5,0,0)</f>
        <v>Medicine</v>
      </c>
    </row>
    <row r="153" ht="27.15" spans="1:10">
      <c r="A153" s="33" t="s">
        <v>202</v>
      </c>
      <c r="B153" s="34">
        <v>45615</v>
      </c>
      <c r="C153" s="33">
        <v>220</v>
      </c>
      <c r="D153" s="33">
        <v>11</v>
      </c>
      <c r="E153" s="33">
        <v>2450.38</v>
      </c>
      <c r="F153" s="33" t="s">
        <v>42</v>
      </c>
      <c r="G153" s="33" t="s">
        <v>57</v>
      </c>
      <c r="H153" s="33" t="s">
        <v>9</v>
      </c>
      <c r="I153" s="33" t="str">
        <f t="shared" si="2"/>
        <v>Senior</v>
      </c>
      <c r="J153" s="33" t="str">
        <f t="array" ref="J153">_xlfn.XLOOKUP(I153,$W$2:$W$5,$X$2:$X$5,0,0)</f>
        <v>Medicine</v>
      </c>
    </row>
    <row r="154" ht="27.15" spans="1:10">
      <c r="A154" s="33" t="s">
        <v>203</v>
      </c>
      <c r="B154" s="34">
        <v>45628</v>
      </c>
      <c r="C154" s="33">
        <v>207</v>
      </c>
      <c r="D154" s="33">
        <v>14</v>
      </c>
      <c r="E154" s="33">
        <v>3630.84</v>
      </c>
      <c r="F154" s="33" t="s">
        <v>42</v>
      </c>
      <c r="G154" s="33" t="s">
        <v>53</v>
      </c>
      <c r="H154" s="33" t="s">
        <v>60</v>
      </c>
      <c r="I154" s="33" t="str">
        <f t="shared" si="2"/>
        <v>Adult</v>
      </c>
      <c r="J154" s="33" t="str">
        <f t="array" ref="J154">_xlfn.XLOOKUP(I154,$W$2:$W$5,$X$2:$X$5,0,0)</f>
        <v>Laptop</v>
      </c>
    </row>
    <row r="155" ht="27.15" spans="1:10">
      <c r="A155" s="33" t="s">
        <v>204</v>
      </c>
      <c r="B155" s="34">
        <v>45617</v>
      </c>
      <c r="C155" s="33">
        <v>218</v>
      </c>
      <c r="D155" s="33">
        <v>15</v>
      </c>
      <c r="E155" s="33">
        <v>4084.39</v>
      </c>
      <c r="F155" s="33" t="s">
        <v>42</v>
      </c>
      <c r="G155" s="33" t="s">
        <v>43</v>
      </c>
      <c r="H155" s="33" t="s">
        <v>19</v>
      </c>
      <c r="I155" s="33" t="str">
        <f t="shared" si="2"/>
        <v>Youth</v>
      </c>
      <c r="J155" s="33" t="str">
        <f t="array" ref="J155">_xlfn.XLOOKUP(I155,$W$2:$W$5,$X$2:$X$5,0,0)</f>
        <v>Earpods</v>
      </c>
    </row>
    <row r="156" ht="27.15" spans="1:10">
      <c r="A156" s="33" t="s">
        <v>205</v>
      </c>
      <c r="B156" s="34">
        <v>45589</v>
      </c>
      <c r="C156" s="33">
        <v>246</v>
      </c>
      <c r="D156" s="33">
        <v>16</v>
      </c>
      <c r="E156" s="33">
        <v>4083.48</v>
      </c>
      <c r="F156" s="33" t="s">
        <v>42</v>
      </c>
      <c r="G156" s="33" t="s">
        <v>40</v>
      </c>
      <c r="H156" s="33" t="s">
        <v>60</v>
      </c>
      <c r="I156" s="33" t="str">
        <f t="shared" si="2"/>
        <v>Adult</v>
      </c>
      <c r="J156" s="33" t="str">
        <f t="array" ref="J156">_xlfn.XLOOKUP(I156,$W$2:$W$5,$X$2:$X$5,0,0)</f>
        <v>Laptop</v>
      </c>
    </row>
    <row r="157" ht="27.15" spans="1:10">
      <c r="A157" s="33" t="s">
        <v>206</v>
      </c>
      <c r="B157" s="34">
        <v>45534</v>
      </c>
      <c r="C157" s="33">
        <v>301</v>
      </c>
      <c r="D157" s="33">
        <v>16</v>
      </c>
      <c r="E157" s="33">
        <v>3348.94</v>
      </c>
      <c r="F157" s="33" t="s">
        <v>42</v>
      </c>
      <c r="G157" s="33" t="s">
        <v>57</v>
      </c>
      <c r="H157" s="33" t="s">
        <v>9</v>
      </c>
      <c r="I157" s="33" t="str">
        <f t="shared" si="2"/>
        <v>Senior</v>
      </c>
      <c r="J157" s="33" t="str">
        <f t="array" ref="J157">_xlfn.XLOOKUP(I157,$W$2:$W$5,$X$2:$X$5,0,0)</f>
        <v>Medicine</v>
      </c>
    </row>
    <row r="158" ht="27.15" spans="1:10">
      <c r="A158" s="33" t="s">
        <v>207</v>
      </c>
      <c r="B158" s="34">
        <v>45624</v>
      </c>
      <c r="C158" s="33">
        <v>211</v>
      </c>
      <c r="D158" s="33">
        <v>11</v>
      </c>
      <c r="E158" s="33">
        <v>2696.35</v>
      </c>
      <c r="F158" s="33" t="s">
        <v>39</v>
      </c>
      <c r="G158" s="33" t="s">
        <v>53</v>
      </c>
      <c r="H158" s="33" t="s">
        <v>19</v>
      </c>
      <c r="I158" s="33" t="str">
        <f t="shared" si="2"/>
        <v>Youth</v>
      </c>
      <c r="J158" s="33" t="str">
        <f t="array" ref="J158">_xlfn.XLOOKUP(I158,$W$2:$W$5,$X$2:$X$5,0,0)</f>
        <v>Earpods</v>
      </c>
    </row>
    <row r="159" ht="27.15" spans="1:10">
      <c r="A159" s="33" t="s">
        <v>208</v>
      </c>
      <c r="B159" s="34">
        <v>45493</v>
      </c>
      <c r="C159" s="33">
        <v>342</v>
      </c>
      <c r="D159" s="33">
        <v>14</v>
      </c>
      <c r="E159" s="33">
        <v>2910.8</v>
      </c>
      <c r="F159" s="33" t="s">
        <v>52</v>
      </c>
      <c r="G159" s="33" t="s">
        <v>53</v>
      </c>
      <c r="H159" s="33" t="s">
        <v>4</v>
      </c>
      <c r="I159" s="33" t="str">
        <f t="shared" si="2"/>
        <v>Adult</v>
      </c>
      <c r="J159" s="33" t="str">
        <f t="array" ref="J159">_xlfn.XLOOKUP(I159,$W$2:$W$5,$X$2:$X$5,0,0)</f>
        <v>Laptop</v>
      </c>
    </row>
    <row r="160" ht="27.15" spans="1:10">
      <c r="A160" s="33" t="s">
        <v>209</v>
      </c>
      <c r="B160" s="34">
        <v>45579</v>
      </c>
      <c r="C160" s="33">
        <v>256</v>
      </c>
      <c r="D160" s="33">
        <v>18</v>
      </c>
      <c r="E160" s="33">
        <v>4767.09</v>
      </c>
      <c r="F160" s="33" t="s">
        <v>39</v>
      </c>
      <c r="G160" s="33" t="s">
        <v>40</v>
      </c>
      <c r="H160" s="33" t="s">
        <v>60</v>
      </c>
      <c r="I160" s="33" t="str">
        <f t="shared" si="2"/>
        <v>Adult</v>
      </c>
      <c r="J160" s="33" t="str">
        <f t="array" ref="J160">_xlfn.XLOOKUP(I160,$W$2:$W$5,$X$2:$X$5,0,0)</f>
        <v>Laptop</v>
      </c>
    </row>
    <row r="161" ht="27.15" spans="1:10">
      <c r="A161" s="33" t="s">
        <v>210</v>
      </c>
      <c r="B161" s="34">
        <v>45594</v>
      </c>
      <c r="C161" s="33">
        <v>241</v>
      </c>
      <c r="D161" s="33">
        <v>17</v>
      </c>
      <c r="E161" s="33">
        <v>4287.84</v>
      </c>
      <c r="F161" s="33" t="s">
        <v>52</v>
      </c>
      <c r="G161" s="33" t="s">
        <v>53</v>
      </c>
      <c r="H161" s="33" t="s">
        <v>4</v>
      </c>
      <c r="I161" s="33" t="str">
        <f t="shared" si="2"/>
        <v>Adult</v>
      </c>
      <c r="J161" s="33" t="str">
        <f t="array" ref="J161">_xlfn.XLOOKUP(I161,$W$2:$W$5,$X$2:$X$5,0,0)</f>
        <v>Laptop</v>
      </c>
    </row>
    <row r="162" ht="27.15" spans="1:10">
      <c r="A162" s="33" t="s">
        <v>211</v>
      </c>
      <c r="B162" s="34">
        <v>45646</v>
      </c>
      <c r="C162" s="33">
        <v>189</v>
      </c>
      <c r="D162" s="33">
        <v>14</v>
      </c>
      <c r="E162" s="33">
        <v>3629.41</v>
      </c>
      <c r="F162" s="33" t="s">
        <v>52</v>
      </c>
      <c r="G162" s="33" t="s">
        <v>55</v>
      </c>
      <c r="H162" s="33" t="s">
        <v>19</v>
      </c>
      <c r="I162" s="33" t="str">
        <f t="shared" si="2"/>
        <v>Youth</v>
      </c>
      <c r="J162" s="33" t="str">
        <f t="array" ref="J162">_xlfn.XLOOKUP(I162,$W$2:$W$5,$X$2:$X$5,0,0)</f>
        <v>Earpods</v>
      </c>
    </row>
    <row r="163" ht="27.15" spans="1:10">
      <c r="A163" s="33" t="s">
        <v>212</v>
      </c>
      <c r="B163" s="34">
        <v>45647</v>
      </c>
      <c r="C163" s="33">
        <v>188</v>
      </c>
      <c r="D163" s="33">
        <v>16</v>
      </c>
      <c r="E163" s="33">
        <v>4238.84</v>
      </c>
      <c r="F163" s="33" t="s">
        <v>39</v>
      </c>
      <c r="G163" s="33" t="s">
        <v>55</v>
      </c>
      <c r="H163" s="33" t="s">
        <v>60</v>
      </c>
      <c r="I163" s="33" t="str">
        <f t="shared" si="2"/>
        <v>Adult</v>
      </c>
      <c r="J163" s="33" t="str">
        <f t="array" ref="J163">_xlfn.XLOOKUP(I163,$W$2:$W$5,$X$2:$X$5,0,0)</f>
        <v>Laptop</v>
      </c>
    </row>
    <row r="164" ht="27.15" spans="1:10">
      <c r="A164" s="33" t="s">
        <v>213</v>
      </c>
      <c r="B164" s="34">
        <v>45624</v>
      </c>
      <c r="C164" s="33">
        <v>211</v>
      </c>
      <c r="D164" s="33">
        <v>27</v>
      </c>
      <c r="E164" s="33">
        <v>7547.96</v>
      </c>
      <c r="F164" s="33" t="s">
        <v>39</v>
      </c>
      <c r="G164" s="33" t="s">
        <v>40</v>
      </c>
      <c r="H164" s="33" t="s">
        <v>19</v>
      </c>
      <c r="I164" s="33" t="str">
        <f t="shared" si="2"/>
        <v>Youth</v>
      </c>
      <c r="J164" s="33" t="str">
        <f t="array" ref="J164">_xlfn.XLOOKUP(I164,$W$2:$W$5,$X$2:$X$5,0,0)</f>
        <v>Earpods</v>
      </c>
    </row>
    <row r="165" ht="27.15" spans="1:10">
      <c r="A165" s="33" t="s">
        <v>214</v>
      </c>
      <c r="B165" s="34">
        <v>45600</v>
      </c>
      <c r="C165" s="33">
        <v>235</v>
      </c>
      <c r="D165" s="33">
        <v>14</v>
      </c>
      <c r="E165" s="33">
        <v>3618.4</v>
      </c>
      <c r="F165" s="33" t="s">
        <v>52</v>
      </c>
      <c r="G165" s="33" t="s">
        <v>53</v>
      </c>
      <c r="H165" s="33" t="s">
        <v>19</v>
      </c>
      <c r="I165" s="33" t="str">
        <f t="shared" si="2"/>
        <v>Youth</v>
      </c>
      <c r="J165" s="33" t="str">
        <f t="array" ref="J165">_xlfn.XLOOKUP(I165,$W$2:$W$5,$X$2:$X$5,0,0)</f>
        <v>Earpods</v>
      </c>
    </row>
    <row r="166" ht="27.15" spans="1:10">
      <c r="A166" s="33" t="s">
        <v>215</v>
      </c>
      <c r="B166" s="34">
        <v>45641</v>
      </c>
      <c r="C166" s="33">
        <v>194</v>
      </c>
      <c r="D166" s="33">
        <v>24</v>
      </c>
      <c r="E166" s="33">
        <v>5453.68</v>
      </c>
      <c r="F166" s="33" t="s">
        <v>39</v>
      </c>
      <c r="G166" s="33" t="s">
        <v>57</v>
      </c>
      <c r="H166" s="33" t="s">
        <v>14</v>
      </c>
      <c r="I166" s="33" t="str">
        <f t="shared" si="2"/>
        <v>Teen</v>
      </c>
      <c r="J166" s="33" t="str">
        <f t="array" ref="J166">_xlfn.XLOOKUP(I166,$W$2:$W$5,$X$2:$X$5,0,0)</f>
        <v>Mobile</v>
      </c>
    </row>
    <row r="167" ht="27.15" spans="1:10">
      <c r="A167" s="33" t="s">
        <v>216</v>
      </c>
      <c r="B167" s="34">
        <v>45646</v>
      </c>
      <c r="C167" s="33">
        <v>189</v>
      </c>
      <c r="D167" s="33">
        <v>21</v>
      </c>
      <c r="E167" s="33">
        <v>5717.89</v>
      </c>
      <c r="F167" s="33" t="s">
        <v>52</v>
      </c>
      <c r="G167" s="33" t="s">
        <v>55</v>
      </c>
      <c r="H167" s="33" t="s">
        <v>14</v>
      </c>
      <c r="I167" s="33" t="str">
        <f t="shared" si="2"/>
        <v>Teen</v>
      </c>
      <c r="J167" s="33" t="str">
        <f t="array" ref="J167">_xlfn.XLOOKUP(I167,$W$2:$W$5,$X$2:$X$5,0,0)</f>
        <v>Mobile</v>
      </c>
    </row>
    <row r="168" ht="27.15" spans="1:10">
      <c r="A168" s="33" t="s">
        <v>217</v>
      </c>
      <c r="B168" s="34">
        <v>45570</v>
      </c>
      <c r="C168" s="33">
        <v>265</v>
      </c>
      <c r="D168" s="33">
        <v>11</v>
      </c>
      <c r="E168" s="33">
        <v>2448.89</v>
      </c>
      <c r="F168" s="33" t="s">
        <v>42</v>
      </c>
      <c r="G168" s="33" t="s">
        <v>45</v>
      </c>
      <c r="H168" s="33" t="s">
        <v>19</v>
      </c>
      <c r="I168" s="33" t="str">
        <f t="shared" si="2"/>
        <v>Youth</v>
      </c>
      <c r="J168" s="33" t="str">
        <f t="array" ref="J168">_xlfn.XLOOKUP(I168,$W$2:$W$5,$X$2:$X$5,0,0)</f>
        <v>Earpods</v>
      </c>
    </row>
    <row r="169" ht="27.15" spans="1:10">
      <c r="A169" s="33" t="s">
        <v>218</v>
      </c>
      <c r="B169" s="34">
        <v>45647</v>
      </c>
      <c r="C169" s="33">
        <v>188</v>
      </c>
      <c r="D169" s="33">
        <v>20</v>
      </c>
      <c r="E169" s="33">
        <v>4107.13</v>
      </c>
      <c r="F169" s="33" t="s">
        <v>52</v>
      </c>
      <c r="G169" s="33" t="s">
        <v>45</v>
      </c>
      <c r="H169" s="33" t="s">
        <v>9</v>
      </c>
      <c r="I169" s="33" t="str">
        <f t="shared" si="2"/>
        <v>Senior</v>
      </c>
      <c r="J169" s="33" t="str">
        <f t="array" ref="J169">_xlfn.XLOOKUP(I169,$W$2:$W$5,$X$2:$X$5,0,0)</f>
        <v>Medicine</v>
      </c>
    </row>
    <row r="170" ht="27.15" spans="1:10">
      <c r="A170" s="33" t="s">
        <v>219</v>
      </c>
      <c r="B170" s="34">
        <v>45463</v>
      </c>
      <c r="C170" s="33">
        <v>372</v>
      </c>
      <c r="D170" s="33">
        <v>10</v>
      </c>
      <c r="E170" s="33">
        <v>2242.41</v>
      </c>
      <c r="F170" s="33" t="s">
        <v>52</v>
      </c>
      <c r="G170" s="33" t="s">
        <v>40</v>
      </c>
      <c r="H170" s="33" t="s">
        <v>4</v>
      </c>
      <c r="I170" s="33" t="str">
        <f t="shared" si="2"/>
        <v>Adult</v>
      </c>
      <c r="J170" s="33" t="str">
        <f t="array" ref="J170">_xlfn.XLOOKUP(I170,$W$2:$W$5,$X$2:$X$5,0,0)</f>
        <v>Laptop</v>
      </c>
    </row>
    <row r="171" ht="27.15" spans="1:10">
      <c r="A171" s="33" t="s">
        <v>220</v>
      </c>
      <c r="B171" s="34">
        <v>45446</v>
      </c>
      <c r="C171" s="33">
        <v>389</v>
      </c>
      <c r="D171" s="33">
        <v>5</v>
      </c>
      <c r="E171" s="33">
        <v>1796.51</v>
      </c>
      <c r="F171" s="33" t="s">
        <v>39</v>
      </c>
      <c r="G171" s="33" t="s">
        <v>40</v>
      </c>
      <c r="H171" s="33" t="s">
        <v>19</v>
      </c>
      <c r="I171" s="33" t="str">
        <f t="shared" si="2"/>
        <v>Youth</v>
      </c>
      <c r="J171" s="33" t="str">
        <f t="array" ref="J171">_xlfn.XLOOKUP(I171,$W$2:$W$5,$X$2:$X$5,0,0)</f>
        <v>Earpods</v>
      </c>
    </row>
    <row r="172" ht="27.15" spans="1:10">
      <c r="A172" s="33" t="s">
        <v>221</v>
      </c>
      <c r="B172" s="34">
        <v>45631</v>
      </c>
      <c r="C172" s="33">
        <v>204</v>
      </c>
      <c r="D172" s="33">
        <v>18</v>
      </c>
      <c r="E172" s="33">
        <v>4515.92</v>
      </c>
      <c r="F172" s="33" t="s">
        <v>39</v>
      </c>
      <c r="G172" s="33" t="s">
        <v>53</v>
      </c>
      <c r="H172" s="33" t="s">
        <v>4</v>
      </c>
      <c r="I172" s="33" t="str">
        <f t="shared" si="2"/>
        <v>Adult</v>
      </c>
      <c r="J172" s="33" t="str">
        <f t="array" ref="J172">_xlfn.XLOOKUP(I172,$W$2:$W$5,$X$2:$X$5,0,0)</f>
        <v>Laptop</v>
      </c>
    </row>
    <row r="173" ht="27.15" spans="1:10">
      <c r="A173" s="33" t="s">
        <v>222</v>
      </c>
      <c r="B173" s="34">
        <v>45569</v>
      </c>
      <c r="C173" s="33">
        <v>266</v>
      </c>
      <c r="D173" s="33">
        <v>9</v>
      </c>
      <c r="E173" s="33">
        <v>2314.08</v>
      </c>
      <c r="F173" s="33" t="s">
        <v>39</v>
      </c>
      <c r="G173" s="33" t="s">
        <v>40</v>
      </c>
      <c r="H173" s="33" t="s">
        <v>4</v>
      </c>
      <c r="I173" s="33" t="str">
        <f t="shared" si="2"/>
        <v>Adult</v>
      </c>
      <c r="J173" s="33" t="str">
        <f t="array" ref="J173">_xlfn.XLOOKUP(I173,$W$2:$W$5,$X$2:$X$5,0,0)</f>
        <v>Laptop</v>
      </c>
    </row>
    <row r="174" ht="27.15" spans="1:10">
      <c r="A174" s="33" t="s">
        <v>223</v>
      </c>
      <c r="B174" s="34">
        <v>45634</v>
      </c>
      <c r="C174" s="33">
        <v>201</v>
      </c>
      <c r="D174" s="33">
        <v>23</v>
      </c>
      <c r="E174" s="33">
        <v>5112.36</v>
      </c>
      <c r="F174" s="33" t="s">
        <v>42</v>
      </c>
      <c r="G174" s="33" t="s">
        <v>45</v>
      </c>
      <c r="H174" s="33" t="s">
        <v>4</v>
      </c>
      <c r="I174" s="33" t="str">
        <f t="shared" si="2"/>
        <v>Adult</v>
      </c>
      <c r="J174" s="33" t="str">
        <f t="array" ref="J174">_xlfn.XLOOKUP(I174,$W$2:$W$5,$X$2:$X$5,0,0)</f>
        <v>Laptop</v>
      </c>
    </row>
    <row r="175" ht="27.15" spans="1:10">
      <c r="A175" s="33" t="s">
        <v>224</v>
      </c>
      <c r="B175" s="34">
        <v>45560</v>
      </c>
      <c r="C175" s="33">
        <v>275</v>
      </c>
      <c r="D175" s="33">
        <v>8</v>
      </c>
      <c r="E175" s="33">
        <v>1397.21</v>
      </c>
      <c r="F175" s="33" t="s">
        <v>39</v>
      </c>
      <c r="G175" s="33" t="s">
        <v>49</v>
      </c>
      <c r="H175" s="33" t="s">
        <v>60</v>
      </c>
      <c r="I175" s="33" t="str">
        <f t="shared" si="2"/>
        <v>Adult</v>
      </c>
      <c r="J175" s="33" t="str">
        <f t="array" ref="J175">_xlfn.XLOOKUP(I175,$W$2:$W$5,$X$2:$X$5,0,0)</f>
        <v>Laptop</v>
      </c>
    </row>
    <row r="176" ht="27.15" spans="1:10">
      <c r="A176" s="33" t="s">
        <v>225</v>
      </c>
      <c r="B176" s="34">
        <v>45393</v>
      </c>
      <c r="C176" s="33">
        <v>442</v>
      </c>
      <c r="D176" s="33">
        <v>8</v>
      </c>
      <c r="E176" s="33">
        <v>1982.14</v>
      </c>
      <c r="F176" s="33" t="s">
        <v>39</v>
      </c>
      <c r="G176" s="33" t="s">
        <v>40</v>
      </c>
      <c r="H176" s="33" t="s">
        <v>19</v>
      </c>
      <c r="I176" s="33" t="str">
        <f t="shared" si="2"/>
        <v>Youth</v>
      </c>
      <c r="J176" s="33" t="str">
        <f t="array" ref="J176">_xlfn.XLOOKUP(I176,$W$2:$W$5,$X$2:$X$5,0,0)</f>
        <v>Earpods</v>
      </c>
    </row>
    <row r="177" ht="27.15" spans="1:10">
      <c r="A177" s="33" t="s">
        <v>226</v>
      </c>
      <c r="B177" s="34">
        <v>45605</v>
      </c>
      <c r="C177" s="33">
        <v>230</v>
      </c>
      <c r="D177" s="33">
        <v>11</v>
      </c>
      <c r="E177" s="33">
        <v>3463.78</v>
      </c>
      <c r="F177" s="33" t="s">
        <v>52</v>
      </c>
      <c r="G177" s="33" t="s">
        <v>45</v>
      </c>
      <c r="H177" s="33" t="s">
        <v>19</v>
      </c>
      <c r="I177" s="33" t="str">
        <f t="shared" si="2"/>
        <v>Youth</v>
      </c>
      <c r="J177" s="33" t="str">
        <f t="array" ref="J177">_xlfn.XLOOKUP(I177,$W$2:$W$5,$X$2:$X$5,0,0)</f>
        <v>Earpods</v>
      </c>
    </row>
    <row r="178" ht="27.15" spans="1:10">
      <c r="A178" s="33" t="s">
        <v>227</v>
      </c>
      <c r="B178" s="34">
        <v>45631</v>
      </c>
      <c r="C178" s="33">
        <v>204</v>
      </c>
      <c r="D178" s="33">
        <v>18</v>
      </c>
      <c r="E178" s="33">
        <v>4850.5</v>
      </c>
      <c r="F178" s="33" t="s">
        <v>42</v>
      </c>
      <c r="G178" s="33" t="s">
        <v>47</v>
      </c>
      <c r="H178" s="33" t="s">
        <v>14</v>
      </c>
      <c r="I178" s="33" t="str">
        <f t="shared" si="2"/>
        <v>Teen</v>
      </c>
      <c r="J178" s="33" t="str">
        <f t="array" ref="J178">_xlfn.XLOOKUP(I178,$W$2:$W$5,$X$2:$X$5,0,0)</f>
        <v>Mobile</v>
      </c>
    </row>
    <row r="179" ht="27.15" spans="1:10">
      <c r="A179" s="33" t="s">
        <v>228</v>
      </c>
      <c r="B179" s="34">
        <v>45501</v>
      </c>
      <c r="C179" s="33">
        <v>334</v>
      </c>
      <c r="D179" s="33">
        <v>10</v>
      </c>
      <c r="E179" s="33">
        <v>2589.91</v>
      </c>
      <c r="F179" s="33" t="s">
        <v>52</v>
      </c>
      <c r="G179" s="33" t="s">
        <v>47</v>
      </c>
      <c r="H179" s="33" t="s">
        <v>14</v>
      </c>
      <c r="I179" s="33" t="str">
        <f t="shared" si="2"/>
        <v>Teen</v>
      </c>
      <c r="J179" s="33" t="str">
        <f t="array" ref="J179">_xlfn.XLOOKUP(I179,$W$2:$W$5,$X$2:$X$5,0,0)</f>
        <v>Mobile</v>
      </c>
    </row>
    <row r="180" ht="27.15" spans="1:10">
      <c r="A180" s="33" t="s">
        <v>229</v>
      </c>
      <c r="B180" s="34">
        <v>45626</v>
      </c>
      <c r="C180" s="33">
        <v>209</v>
      </c>
      <c r="D180" s="33">
        <v>15</v>
      </c>
      <c r="E180" s="33">
        <v>4208.94</v>
      </c>
      <c r="F180" s="33" t="s">
        <v>42</v>
      </c>
      <c r="G180" s="33" t="s">
        <v>49</v>
      </c>
      <c r="H180" s="33" t="s">
        <v>4</v>
      </c>
      <c r="I180" s="33" t="str">
        <f t="shared" si="2"/>
        <v>Adult</v>
      </c>
      <c r="J180" s="33" t="str">
        <f t="array" ref="J180">_xlfn.XLOOKUP(I180,$W$2:$W$5,$X$2:$X$5,0,0)</f>
        <v>Laptop</v>
      </c>
    </row>
    <row r="181" ht="27.15" spans="1:10">
      <c r="A181" s="33" t="s">
        <v>230</v>
      </c>
      <c r="B181" s="34">
        <v>45601</v>
      </c>
      <c r="C181" s="33">
        <v>234</v>
      </c>
      <c r="D181" s="33">
        <v>12</v>
      </c>
      <c r="E181" s="33">
        <v>3450.51</v>
      </c>
      <c r="F181" s="33" t="s">
        <v>39</v>
      </c>
      <c r="G181" s="33" t="s">
        <v>49</v>
      </c>
      <c r="H181" s="33" t="s">
        <v>19</v>
      </c>
      <c r="I181" s="33" t="str">
        <f t="shared" si="2"/>
        <v>Youth</v>
      </c>
      <c r="J181" s="33" t="str">
        <f t="array" ref="J181">_xlfn.XLOOKUP(I181,$W$2:$W$5,$X$2:$X$5,0,0)</f>
        <v>Earpods</v>
      </c>
    </row>
    <row r="182" ht="27.15" spans="1:10">
      <c r="A182" s="33" t="s">
        <v>231</v>
      </c>
      <c r="B182" s="34">
        <v>45574</v>
      </c>
      <c r="C182" s="33">
        <v>261</v>
      </c>
      <c r="D182" s="33">
        <v>10</v>
      </c>
      <c r="E182" s="33">
        <v>2781.07</v>
      </c>
      <c r="F182" s="33" t="s">
        <v>39</v>
      </c>
      <c r="G182" s="33" t="s">
        <v>43</v>
      </c>
      <c r="H182" s="33" t="s">
        <v>19</v>
      </c>
      <c r="I182" s="33" t="str">
        <f t="shared" si="2"/>
        <v>Youth</v>
      </c>
      <c r="J182" s="33" t="str">
        <f t="array" ref="J182">_xlfn.XLOOKUP(I182,$W$2:$W$5,$X$2:$X$5,0,0)</f>
        <v>Earpods</v>
      </c>
    </row>
    <row r="183" ht="27.15" spans="1:10">
      <c r="A183" s="33" t="s">
        <v>232</v>
      </c>
      <c r="B183" s="34">
        <v>45643</v>
      </c>
      <c r="C183" s="33">
        <v>192</v>
      </c>
      <c r="D183" s="33">
        <v>17</v>
      </c>
      <c r="E183" s="33">
        <v>4099.98</v>
      </c>
      <c r="F183" s="33" t="s">
        <v>39</v>
      </c>
      <c r="G183" s="33" t="s">
        <v>57</v>
      </c>
      <c r="H183" s="33" t="s">
        <v>14</v>
      </c>
      <c r="I183" s="33" t="str">
        <f t="shared" si="2"/>
        <v>Teen</v>
      </c>
      <c r="J183" s="33" t="str">
        <f t="array" ref="J183">_xlfn.XLOOKUP(I183,$W$2:$W$5,$X$2:$X$5,0,0)</f>
        <v>Mobile</v>
      </c>
    </row>
    <row r="184" ht="27.15" spans="1:10">
      <c r="A184" s="33" t="s">
        <v>233</v>
      </c>
      <c r="B184" s="34">
        <v>45574</v>
      </c>
      <c r="C184" s="33">
        <v>261</v>
      </c>
      <c r="D184" s="33">
        <v>16</v>
      </c>
      <c r="E184" s="33">
        <v>3708.69</v>
      </c>
      <c r="F184" s="33" t="s">
        <v>42</v>
      </c>
      <c r="G184" s="33" t="s">
        <v>57</v>
      </c>
      <c r="H184" s="33" t="s">
        <v>14</v>
      </c>
      <c r="I184" s="33" t="str">
        <f t="shared" si="2"/>
        <v>Teen</v>
      </c>
      <c r="J184" s="33" t="str">
        <f t="array" ref="J184">_xlfn.XLOOKUP(I184,$W$2:$W$5,$X$2:$X$5,0,0)</f>
        <v>Mobile</v>
      </c>
    </row>
    <row r="185" ht="27.15" spans="1:10">
      <c r="A185" s="33" t="s">
        <v>234</v>
      </c>
      <c r="B185" s="34">
        <v>45610</v>
      </c>
      <c r="C185" s="33">
        <v>225</v>
      </c>
      <c r="D185" s="33">
        <v>11</v>
      </c>
      <c r="E185" s="33">
        <v>2549.64</v>
      </c>
      <c r="F185" s="33" t="s">
        <v>52</v>
      </c>
      <c r="G185" s="33" t="s">
        <v>55</v>
      </c>
      <c r="H185" s="33" t="s">
        <v>60</v>
      </c>
      <c r="I185" s="33" t="str">
        <f t="shared" si="2"/>
        <v>Adult</v>
      </c>
      <c r="J185" s="33" t="str">
        <f t="array" ref="J185">_xlfn.XLOOKUP(I185,$W$2:$W$5,$X$2:$X$5,0,0)</f>
        <v>Laptop</v>
      </c>
    </row>
    <row r="186" ht="27.15" spans="1:10">
      <c r="A186" s="33" t="s">
        <v>235</v>
      </c>
      <c r="B186" s="34">
        <v>45627</v>
      </c>
      <c r="C186" s="33">
        <v>208</v>
      </c>
      <c r="D186" s="33">
        <v>17</v>
      </c>
      <c r="E186" s="33">
        <v>3290.99</v>
      </c>
      <c r="F186" s="33" t="s">
        <v>42</v>
      </c>
      <c r="G186" s="33" t="s">
        <v>57</v>
      </c>
      <c r="H186" s="33" t="s">
        <v>60</v>
      </c>
      <c r="I186" s="33" t="str">
        <f t="shared" si="2"/>
        <v>Adult</v>
      </c>
      <c r="J186" s="33" t="str">
        <f t="array" ref="J186">_xlfn.XLOOKUP(I186,$W$2:$W$5,$X$2:$X$5,0,0)</f>
        <v>Laptop</v>
      </c>
    </row>
    <row r="187" ht="27.15" spans="1:10">
      <c r="A187" s="33" t="s">
        <v>236</v>
      </c>
      <c r="B187" s="34">
        <v>45574</v>
      </c>
      <c r="C187" s="33">
        <v>261</v>
      </c>
      <c r="D187" s="33">
        <v>6</v>
      </c>
      <c r="E187" s="33">
        <v>1707.9</v>
      </c>
      <c r="F187" s="33" t="s">
        <v>39</v>
      </c>
      <c r="G187" s="33" t="s">
        <v>53</v>
      </c>
      <c r="H187" s="33" t="s">
        <v>19</v>
      </c>
      <c r="I187" s="33" t="str">
        <f t="shared" si="2"/>
        <v>Youth</v>
      </c>
      <c r="J187" s="33" t="str">
        <f t="array" ref="J187">_xlfn.XLOOKUP(I187,$W$2:$W$5,$X$2:$X$5,0,0)</f>
        <v>Earpods</v>
      </c>
    </row>
    <row r="188" ht="27.15" spans="1:10">
      <c r="A188" s="33" t="s">
        <v>237</v>
      </c>
      <c r="B188" s="34">
        <v>45561</v>
      </c>
      <c r="C188" s="33">
        <v>274</v>
      </c>
      <c r="D188" s="33">
        <v>12</v>
      </c>
      <c r="E188" s="33">
        <v>3355.31</v>
      </c>
      <c r="F188" s="33" t="s">
        <v>42</v>
      </c>
      <c r="G188" s="33" t="s">
        <v>55</v>
      </c>
      <c r="H188" s="33" t="s">
        <v>4</v>
      </c>
      <c r="I188" s="33" t="str">
        <f t="shared" si="2"/>
        <v>Adult</v>
      </c>
      <c r="J188" s="33" t="str">
        <f t="array" ref="J188">_xlfn.XLOOKUP(I188,$W$2:$W$5,$X$2:$X$5,0,0)</f>
        <v>Laptop</v>
      </c>
    </row>
    <row r="189" ht="27.15" spans="1:10">
      <c r="A189" s="33" t="s">
        <v>238</v>
      </c>
      <c r="B189" s="34">
        <v>45638</v>
      </c>
      <c r="C189" s="33">
        <v>197</v>
      </c>
      <c r="D189" s="33">
        <v>14</v>
      </c>
      <c r="E189" s="33">
        <v>3750.51</v>
      </c>
      <c r="F189" s="33" t="s">
        <v>39</v>
      </c>
      <c r="G189" s="33" t="s">
        <v>49</v>
      </c>
      <c r="H189" s="33" t="s">
        <v>60</v>
      </c>
      <c r="I189" s="33" t="str">
        <f t="shared" si="2"/>
        <v>Adult</v>
      </c>
      <c r="J189" s="33" t="str">
        <f t="array" ref="J189">_xlfn.XLOOKUP(I189,$W$2:$W$5,$X$2:$X$5,0,0)</f>
        <v>Laptop</v>
      </c>
    </row>
    <row r="190" ht="27.15" spans="1:10">
      <c r="A190" s="33" t="s">
        <v>239</v>
      </c>
      <c r="B190" s="34">
        <v>45609</v>
      </c>
      <c r="C190" s="33">
        <v>226</v>
      </c>
      <c r="D190" s="33">
        <v>8</v>
      </c>
      <c r="E190" s="33">
        <v>2155.91</v>
      </c>
      <c r="F190" s="33" t="s">
        <v>42</v>
      </c>
      <c r="G190" s="33" t="s">
        <v>45</v>
      </c>
      <c r="H190" s="33" t="s">
        <v>60</v>
      </c>
      <c r="I190" s="33" t="str">
        <f t="shared" si="2"/>
        <v>Adult</v>
      </c>
      <c r="J190" s="33" t="str">
        <f t="array" ref="J190">_xlfn.XLOOKUP(I190,$W$2:$W$5,$X$2:$X$5,0,0)</f>
        <v>Laptop</v>
      </c>
    </row>
    <row r="191" ht="27.15" spans="1:10">
      <c r="A191" s="33" t="s">
        <v>240</v>
      </c>
      <c r="B191" s="34">
        <v>45648</v>
      </c>
      <c r="C191" s="33">
        <v>187</v>
      </c>
      <c r="D191" s="33">
        <v>19</v>
      </c>
      <c r="E191" s="33">
        <v>4798.4</v>
      </c>
      <c r="F191" s="33" t="s">
        <v>42</v>
      </c>
      <c r="G191" s="33" t="s">
        <v>57</v>
      </c>
      <c r="H191" s="33" t="s">
        <v>14</v>
      </c>
      <c r="I191" s="33" t="str">
        <f t="shared" si="2"/>
        <v>Teen</v>
      </c>
      <c r="J191" s="33" t="str">
        <f t="array" ref="J191">_xlfn.XLOOKUP(I191,$W$2:$W$5,$X$2:$X$5,0,0)</f>
        <v>Mobile</v>
      </c>
    </row>
    <row r="192" ht="27.15" spans="1:10">
      <c r="A192" s="33" t="s">
        <v>241</v>
      </c>
      <c r="B192" s="34">
        <v>45618</v>
      </c>
      <c r="C192" s="33">
        <v>217</v>
      </c>
      <c r="D192" s="33">
        <v>14</v>
      </c>
      <c r="E192" s="33">
        <v>2636.51</v>
      </c>
      <c r="F192" s="33" t="s">
        <v>42</v>
      </c>
      <c r="G192" s="33" t="s">
        <v>40</v>
      </c>
      <c r="H192" s="33" t="s">
        <v>19</v>
      </c>
      <c r="I192" s="33" t="str">
        <f t="shared" si="2"/>
        <v>Youth</v>
      </c>
      <c r="J192" s="33" t="str">
        <f t="array" ref="J192">_xlfn.XLOOKUP(I192,$W$2:$W$5,$X$2:$X$5,0,0)</f>
        <v>Earpods</v>
      </c>
    </row>
    <row r="193" ht="27.15" spans="1:10">
      <c r="A193" s="33" t="s">
        <v>242</v>
      </c>
      <c r="B193" s="34">
        <v>45655</v>
      </c>
      <c r="C193" s="33">
        <v>180</v>
      </c>
      <c r="D193" s="33">
        <v>25</v>
      </c>
      <c r="E193" s="33">
        <v>6719.87</v>
      </c>
      <c r="F193" s="33" t="s">
        <v>52</v>
      </c>
      <c r="G193" s="33" t="s">
        <v>55</v>
      </c>
      <c r="H193" s="33" t="s">
        <v>60</v>
      </c>
      <c r="I193" s="33" t="str">
        <f t="shared" si="2"/>
        <v>Adult</v>
      </c>
      <c r="J193" s="33" t="str">
        <f t="array" ref="J193">_xlfn.XLOOKUP(I193,$W$2:$W$5,$X$2:$X$5,0,0)</f>
        <v>Laptop</v>
      </c>
    </row>
    <row r="194" ht="27.15" spans="1:10">
      <c r="A194" s="33" t="s">
        <v>243</v>
      </c>
      <c r="B194" s="34">
        <v>45648</v>
      </c>
      <c r="C194" s="33">
        <v>187</v>
      </c>
      <c r="D194" s="33">
        <v>26</v>
      </c>
      <c r="E194" s="33">
        <v>6252.98</v>
      </c>
      <c r="F194" s="33" t="s">
        <v>52</v>
      </c>
      <c r="G194" s="33" t="s">
        <v>55</v>
      </c>
      <c r="H194" s="33" t="s">
        <v>19</v>
      </c>
      <c r="I194" s="33" t="str">
        <f t="shared" ref="I194:I257" si="3">IF(OR(H194="0-19",H194="18-24"),"Teen",IF(H194="25-34","Youth",IF(OR(H194="35-44",H194="45-54"),"Adult",IF(H194="55+","Senior","Other"))))</f>
        <v>Youth</v>
      </c>
      <c r="J194" s="33" t="str">
        <f t="array" ref="J194">_xlfn.XLOOKUP(I194,$W$2:$W$5,$X$2:$X$5,0,0)</f>
        <v>Earpods</v>
      </c>
    </row>
    <row r="195" ht="27.15" spans="1:10">
      <c r="A195" s="33" t="s">
        <v>244</v>
      </c>
      <c r="B195" s="34">
        <v>45512</v>
      </c>
      <c r="C195" s="33">
        <v>323</v>
      </c>
      <c r="D195" s="33">
        <v>18</v>
      </c>
      <c r="E195" s="33">
        <v>4433.28</v>
      </c>
      <c r="F195" s="33" t="s">
        <v>52</v>
      </c>
      <c r="G195" s="33" t="s">
        <v>49</v>
      </c>
      <c r="H195" s="33" t="s">
        <v>14</v>
      </c>
      <c r="I195" s="33" t="str">
        <f t="shared" si="3"/>
        <v>Teen</v>
      </c>
      <c r="J195" s="33" t="str">
        <f t="array" ref="J195">_xlfn.XLOOKUP(I195,$W$2:$W$5,$X$2:$X$5,0,0)</f>
        <v>Mobile</v>
      </c>
    </row>
    <row r="196" ht="27.15" spans="1:10">
      <c r="A196" s="33" t="s">
        <v>245</v>
      </c>
      <c r="B196" s="34">
        <v>45643</v>
      </c>
      <c r="C196" s="33">
        <v>192</v>
      </c>
      <c r="D196" s="33">
        <v>11</v>
      </c>
      <c r="E196" s="33">
        <v>2868.71</v>
      </c>
      <c r="F196" s="33" t="s">
        <v>52</v>
      </c>
      <c r="G196" s="33" t="s">
        <v>53</v>
      </c>
      <c r="H196" s="33" t="s">
        <v>14</v>
      </c>
      <c r="I196" s="33" t="str">
        <f t="shared" si="3"/>
        <v>Teen</v>
      </c>
      <c r="J196" s="33" t="str">
        <f t="array" ref="J196">_xlfn.XLOOKUP(I196,$W$2:$W$5,$X$2:$X$5,0,0)</f>
        <v>Mobile</v>
      </c>
    </row>
    <row r="197" ht="27.15" spans="1:10">
      <c r="A197" s="33" t="s">
        <v>246</v>
      </c>
      <c r="B197" s="34">
        <v>45625</v>
      </c>
      <c r="C197" s="33">
        <v>210</v>
      </c>
      <c r="D197" s="33">
        <v>11</v>
      </c>
      <c r="E197" s="33">
        <v>3456.86</v>
      </c>
      <c r="F197" s="33" t="s">
        <v>42</v>
      </c>
      <c r="G197" s="33" t="s">
        <v>43</v>
      </c>
      <c r="H197" s="33" t="s">
        <v>9</v>
      </c>
      <c r="I197" s="33" t="str">
        <f t="shared" si="3"/>
        <v>Senior</v>
      </c>
      <c r="J197" s="33" t="str">
        <f t="array" ref="J197">_xlfn.XLOOKUP(I197,$W$2:$W$5,$X$2:$X$5,0,0)</f>
        <v>Medicine</v>
      </c>
    </row>
    <row r="198" ht="27.15" spans="1:10">
      <c r="A198" s="33" t="s">
        <v>247</v>
      </c>
      <c r="B198" s="34">
        <v>45614</v>
      </c>
      <c r="C198" s="33">
        <v>221</v>
      </c>
      <c r="D198" s="33">
        <v>20</v>
      </c>
      <c r="E198" s="33">
        <v>6206.59</v>
      </c>
      <c r="F198" s="33" t="s">
        <v>42</v>
      </c>
      <c r="G198" s="33" t="s">
        <v>40</v>
      </c>
      <c r="H198" s="33" t="s">
        <v>9</v>
      </c>
      <c r="I198" s="33" t="str">
        <f t="shared" si="3"/>
        <v>Senior</v>
      </c>
      <c r="J198" s="33" t="str">
        <f t="array" ref="J198">_xlfn.XLOOKUP(I198,$W$2:$W$5,$X$2:$X$5,0,0)</f>
        <v>Medicine</v>
      </c>
    </row>
    <row r="199" ht="27.15" spans="1:10">
      <c r="A199" s="33" t="s">
        <v>248</v>
      </c>
      <c r="B199" s="34">
        <v>45649</v>
      </c>
      <c r="C199" s="33">
        <v>186</v>
      </c>
      <c r="D199" s="33">
        <v>17</v>
      </c>
      <c r="E199" s="33">
        <v>5485.27</v>
      </c>
      <c r="F199" s="33" t="s">
        <v>39</v>
      </c>
      <c r="G199" s="33" t="s">
        <v>57</v>
      </c>
      <c r="H199" s="33" t="s">
        <v>4</v>
      </c>
      <c r="I199" s="33" t="str">
        <f t="shared" si="3"/>
        <v>Adult</v>
      </c>
      <c r="J199" s="33" t="str">
        <f t="array" ref="J199">_xlfn.XLOOKUP(I199,$W$2:$W$5,$X$2:$X$5,0,0)</f>
        <v>Laptop</v>
      </c>
    </row>
    <row r="200" ht="27.15" spans="1:10">
      <c r="A200" s="33" t="s">
        <v>249</v>
      </c>
      <c r="B200" s="34">
        <v>45595</v>
      </c>
      <c r="C200" s="33">
        <v>240</v>
      </c>
      <c r="D200" s="33">
        <v>11</v>
      </c>
      <c r="E200" s="33">
        <v>3310.29</v>
      </c>
      <c r="F200" s="33" t="s">
        <v>39</v>
      </c>
      <c r="G200" s="33" t="s">
        <v>40</v>
      </c>
      <c r="H200" s="33" t="s">
        <v>14</v>
      </c>
      <c r="I200" s="33" t="str">
        <f t="shared" si="3"/>
        <v>Teen</v>
      </c>
      <c r="J200" s="33" t="str">
        <f t="array" ref="J200">_xlfn.XLOOKUP(I200,$W$2:$W$5,$X$2:$X$5,0,0)</f>
        <v>Mobile</v>
      </c>
    </row>
    <row r="201" ht="27.15" spans="1:10">
      <c r="A201" s="33" t="s">
        <v>250</v>
      </c>
      <c r="B201" s="34">
        <v>45365</v>
      </c>
      <c r="C201" s="33">
        <v>470</v>
      </c>
      <c r="D201" s="33">
        <v>8</v>
      </c>
      <c r="E201" s="33">
        <v>1984.27</v>
      </c>
      <c r="F201" s="33" t="s">
        <v>42</v>
      </c>
      <c r="G201" s="33" t="s">
        <v>43</v>
      </c>
      <c r="H201" s="33" t="s">
        <v>14</v>
      </c>
      <c r="I201" s="33" t="str">
        <f t="shared" si="3"/>
        <v>Teen</v>
      </c>
      <c r="J201" s="33" t="str">
        <f t="array" ref="J201">_xlfn.XLOOKUP(I201,$W$2:$W$5,$X$2:$X$5,0,0)</f>
        <v>Mobile</v>
      </c>
    </row>
    <row r="202" ht="27.15" spans="1:10">
      <c r="A202" s="33" t="s">
        <v>251</v>
      </c>
      <c r="B202" s="34">
        <v>45613</v>
      </c>
      <c r="C202" s="33">
        <v>222</v>
      </c>
      <c r="D202" s="33">
        <v>11</v>
      </c>
      <c r="E202" s="33">
        <v>2632.93</v>
      </c>
      <c r="F202" s="33" t="s">
        <v>39</v>
      </c>
      <c r="G202" s="33" t="s">
        <v>43</v>
      </c>
      <c r="H202" s="33" t="s">
        <v>19</v>
      </c>
      <c r="I202" s="33" t="str">
        <f t="shared" si="3"/>
        <v>Youth</v>
      </c>
      <c r="J202" s="33" t="str">
        <f t="array" ref="J202">_xlfn.XLOOKUP(I202,$W$2:$W$5,$X$2:$X$5,0,0)</f>
        <v>Earpods</v>
      </c>
    </row>
    <row r="203" ht="27.15" spans="1:10">
      <c r="A203" s="33" t="s">
        <v>252</v>
      </c>
      <c r="B203" s="34">
        <v>45635</v>
      </c>
      <c r="C203" s="33">
        <v>200</v>
      </c>
      <c r="D203" s="33">
        <v>6</v>
      </c>
      <c r="E203" s="33">
        <v>1394.63</v>
      </c>
      <c r="F203" s="33" t="s">
        <v>52</v>
      </c>
      <c r="G203" s="33" t="s">
        <v>40</v>
      </c>
      <c r="H203" s="33" t="s">
        <v>19</v>
      </c>
      <c r="I203" s="33" t="str">
        <f t="shared" si="3"/>
        <v>Youth</v>
      </c>
      <c r="J203" s="33" t="str">
        <f t="array" ref="J203">_xlfn.XLOOKUP(I203,$W$2:$W$5,$X$2:$X$5,0,0)</f>
        <v>Earpods</v>
      </c>
    </row>
    <row r="204" ht="27.15" spans="1:10">
      <c r="A204" s="33" t="s">
        <v>253</v>
      </c>
      <c r="B204" s="34">
        <v>45531</v>
      </c>
      <c r="C204" s="33">
        <v>304</v>
      </c>
      <c r="D204" s="33">
        <v>13</v>
      </c>
      <c r="E204" s="33">
        <v>3249.3</v>
      </c>
      <c r="F204" s="33" t="s">
        <v>52</v>
      </c>
      <c r="G204" s="33" t="s">
        <v>55</v>
      </c>
      <c r="H204" s="33" t="s">
        <v>60</v>
      </c>
      <c r="I204" s="33" t="str">
        <f t="shared" si="3"/>
        <v>Adult</v>
      </c>
      <c r="J204" s="33" t="str">
        <f t="array" ref="J204">_xlfn.XLOOKUP(I204,$W$2:$W$5,$X$2:$X$5,0,0)</f>
        <v>Laptop</v>
      </c>
    </row>
    <row r="205" ht="27.15" spans="1:10">
      <c r="A205" s="33" t="s">
        <v>254</v>
      </c>
      <c r="B205" s="34">
        <v>45624</v>
      </c>
      <c r="C205" s="33">
        <v>211</v>
      </c>
      <c r="D205" s="33">
        <v>17</v>
      </c>
      <c r="E205" s="33">
        <v>3878.33</v>
      </c>
      <c r="F205" s="33" t="s">
        <v>39</v>
      </c>
      <c r="G205" s="33" t="s">
        <v>57</v>
      </c>
      <c r="H205" s="33" t="s">
        <v>14</v>
      </c>
      <c r="I205" s="33" t="str">
        <f t="shared" si="3"/>
        <v>Teen</v>
      </c>
      <c r="J205" s="33" t="str">
        <f t="array" ref="J205">_xlfn.XLOOKUP(I205,$W$2:$W$5,$X$2:$X$5,0,0)</f>
        <v>Mobile</v>
      </c>
    </row>
    <row r="206" ht="27.15" spans="1:10">
      <c r="A206" s="33" t="s">
        <v>255</v>
      </c>
      <c r="B206" s="34">
        <v>45469</v>
      </c>
      <c r="C206" s="33">
        <v>366</v>
      </c>
      <c r="D206" s="33">
        <v>7</v>
      </c>
      <c r="E206" s="33">
        <v>1973.64</v>
      </c>
      <c r="F206" s="33" t="s">
        <v>42</v>
      </c>
      <c r="G206" s="33" t="s">
        <v>43</v>
      </c>
      <c r="H206" s="33" t="s">
        <v>14</v>
      </c>
      <c r="I206" s="33" t="str">
        <f t="shared" si="3"/>
        <v>Teen</v>
      </c>
      <c r="J206" s="33" t="str">
        <f t="array" ref="J206">_xlfn.XLOOKUP(I206,$W$2:$W$5,$X$2:$X$5,0,0)</f>
        <v>Mobile</v>
      </c>
    </row>
    <row r="207" ht="27.15" spans="1:10">
      <c r="A207" s="33" t="s">
        <v>256</v>
      </c>
      <c r="B207" s="34">
        <v>45632</v>
      </c>
      <c r="C207" s="33">
        <v>203</v>
      </c>
      <c r="D207" s="33">
        <v>14</v>
      </c>
      <c r="E207" s="33">
        <v>2932.55</v>
      </c>
      <c r="F207" s="33" t="s">
        <v>42</v>
      </c>
      <c r="G207" s="33" t="s">
        <v>53</v>
      </c>
      <c r="H207" s="33" t="s">
        <v>19</v>
      </c>
      <c r="I207" s="33" t="str">
        <f t="shared" si="3"/>
        <v>Youth</v>
      </c>
      <c r="J207" s="33" t="str">
        <f t="array" ref="J207">_xlfn.XLOOKUP(I207,$W$2:$W$5,$X$2:$X$5,0,0)</f>
        <v>Earpods</v>
      </c>
    </row>
    <row r="208" ht="27.15" spans="1:10">
      <c r="A208" s="33" t="s">
        <v>257</v>
      </c>
      <c r="B208" s="34">
        <v>45563</v>
      </c>
      <c r="C208" s="33">
        <v>272</v>
      </c>
      <c r="D208" s="33">
        <v>16</v>
      </c>
      <c r="E208" s="33">
        <v>3875.69</v>
      </c>
      <c r="F208" s="33" t="s">
        <v>42</v>
      </c>
      <c r="G208" s="33" t="s">
        <v>55</v>
      </c>
      <c r="H208" s="33" t="s">
        <v>19</v>
      </c>
      <c r="I208" s="33" t="str">
        <f t="shared" si="3"/>
        <v>Youth</v>
      </c>
      <c r="J208" s="33" t="str">
        <f t="array" ref="J208">_xlfn.XLOOKUP(I208,$W$2:$W$5,$X$2:$X$5,0,0)</f>
        <v>Earpods</v>
      </c>
    </row>
    <row r="209" ht="27.15" spans="1:10">
      <c r="A209" s="33" t="s">
        <v>258</v>
      </c>
      <c r="B209" s="34">
        <v>45644</v>
      </c>
      <c r="C209" s="33">
        <v>191</v>
      </c>
      <c r="D209" s="33">
        <v>25</v>
      </c>
      <c r="E209" s="33">
        <v>5219.09</v>
      </c>
      <c r="F209" s="33" t="s">
        <v>42</v>
      </c>
      <c r="G209" s="33" t="s">
        <v>55</v>
      </c>
      <c r="H209" s="33" t="s">
        <v>60</v>
      </c>
      <c r="I209" s="33" t="str">
        <f t="shared" si="3"/>
        <v>Adult</v>
      </c>
      <c r="J209" s="33" t="str">
        <f t="array" ref="J209">_xlfn.XLOOKUP(I209,$W$2:$W$5,$X$2:$X$5,0,0)</f>
        <v>Laptop</v>
      </c>
    </row>
    <row r="210" ht="27.15" spans="1:10">
      <c r="A210" s="33" t="s">
        <v>259</v>
      </c>
      <c r="B210" s="34">
        <v>45487</v>
      </c>
      <c r="C210" s="33">
        <v>348</v>
      </c>
      <c r="D210" s="33">
        <v>6</v>
      </c>
      <c r="E210" s="33">
        <v>2026.76</v>
      </c>
      <c r="F210" s="33" t="s">
        <v>42</v>
      </c>
      <c r="G210" s="33" t="s">
        <v>55</v>
      </c>
      <c r="H210" s="33" t="s">
        <v>9</v>
      </c>
      <c r="I210" s="33" t="str">
        <f t="shared" si="3"/>
        <v>Senior</v>
      </c>
      <c r="J210" s="33" t="str">
        <f t="array" ref="J210">_xlfn.XLOOKUP(I210,$W$2:$W$5,$X$2:$X$5,0,0)</f>
        <v>Medicine</v>
      </c>
    </row>
    <row r="211" ht="27.15" spans="1:10">
      <c r="A211" s="33" t="s">
        <v>260</v>
      </c>
      <c r="B211" s="34">
        <v>45649</v>
      </c>
      <c r="C211" s="33">
        <v>186</v>
      </c>
      <c r="D211" s="33">
        <v>14</v>
      </c>
      <c r="E211" s="33">
        <v>3416.37</v>
      </c>
      <c r="F211" s="33" t="s">
        <v>39</v>
      </c>
      <c r="G211" s="33" t="s">
        <v>53</v>
      </c>
      <c r="H211" s="33" t="s">
        <v>60</v>
      </c>
      <c r="I211" s="33" t="str">
        <f t="shared" si="3"/>
        <v>Adult</v>
      </c>
      <c r="J211" s="33" t="str">
        <f t="array" ref="J211">_xlfn.XLOOKUP(I211,$W$2:$W$5,$X$2:$X$5,0,0)</f>
        <v>Laptop</v>
      </c>
    </row>
    <row r="212" ht="27.15" spans="1:10">
      <c r="A212" s="33" t="s">
        <v>261</v>
      </c>
      <c r="B212" s="34">
        <v>45520</v>
      </c>
      <c r="C212" s="33">
        <v>315</v>
      </c>
      <c r="D212" s="33">
        <v>8</v>
      </c>
      <c r="E212" s="33">
        <v>1907.87</v>
      </c>
      <c r="F212" s="33" t="s">
        <v>52</v>
      </c>
      <c r="G212" s="33" t="s">
        <v>55</v>
      </c>
      <c r="H212" s="33" t="s">
        <v>60</v>
      </c>
      <c r="I212" s="33" t="str">
        <f t="shared" si="3"/>
        <v>Adult</v>
      </c>
      <c r="J212" s="33" t="str">
        <f t="array" ref="J212">_xlfn.XLOOKUP(I212,$W$2:$W$5,$X$2:$X$5,0,0)</f>
        <v>Laptop</v>
      </c>
    </row>
    <row r="213" ht="27.15" spans="1:10">
      <c r="A213" s="33" t="s">
        <v>262</v>
      </c>
      <c r="B213" s="34">
        <v>45569</v>
      </c>
      <c r="C213" s="33">
        <v>266</v>
      </c>
      <c r="D213" s="33">
        <v>12</v>
      </c>
      <c r="E213" s="33">
        <v>2515.72</v>
      </c>
      <c r="F213" s="33" t="s">
        <v>42</v>
      </c>
      <c r="G213" s="33" t="s">
        <v>53</v>
      </c>
      <c r="H213" s="33" t="s">
        <v>9</v>
      </c>
      <c r="I213" s="33" t="str">
        <f t="shared" si="3"/>
        <v>Senior</v>
      </c>
      <c r="J213" s="33" t="str">
        <f t="array" ref="J213">_xlfn.XLOOKUP(I213,$W$2:$W$5,$X$2:$X$5,0,0)</f>
        <v>Medicine</v>
      </c>
    </row>
    <row r="214" ht="27.15" spans="1:10">
      <c r="A214" s="33" t="s">
        <v>263</v>
      </c>
      <c r="B214" s="34">
        <v>45540</v>
      </c>
      <c r="C214" s="33">
        <v>295</v>
      </c>
      <c r="D214" s="33">
        <v>4</v>
      </c>
      <c r="E214" s="33">
        <v>1119.18</v>
      </c>
      <c r="F214" s="33" t="s">
        <v>39</v>
      </c>
      <c r="G214" s="33" t="s">
        <v>43</v>
      </c>
      <c r="H214" s="33" t="s">
        <v>19</v>
      </c>
      <c r="I214" s="33" t="str">
        <f t="shared" si="3"/>
        <v>Youth</v>
      </c>
      <c r="J214" s="33" t="str">
        <f t="array" ref="J214">_xlfn.XLOOKUP(I214,$W$2:$W$5,$X$2:$X$5,0,0)</f>
        <v>Earpods</v>
      </c>
    </row>
    <row r="215" ht="27.15" spans="1:10">
      <c r="A215" s="33" t="s">
        <v>264</v>
      </c>
      <c r="B215" s="34">
        <v>45649</v>
      </c>
      <c r="C215" s="33">
        <v>186</v>
      </c>
      <c r="D215" s="33">
        <v>20</v>
      </c>
      <c r="E215" s="33">
        <v>4692.91</v>
      </c>
      <c r="F215" s="33" t="s">
        <v>39</v>
      </c>
      <c r="G215" s="33" t="s">
        <v>45</v>
      </c>
      <c r="H215" s="33" t="s">
        <v>19</v>
      </c>
      <c r="I215" s="33" t="str">
        <f t="shared" si="3"/>
        <v>Youth</v>
      </c>
      <c r="J215" s="33" t="str">
        <f t="array" ref="J215">_xlfn.XLOOKUP(I215,$W$2:$W$5,$X$2:$X$5,0,0)</f>
        <v>Earpods</v>
      </c>
    </row>
    <row r="216" ht="27.15" spans="1:10">
      <c r="A216" s="33" t="s">
        <v>265</v>
      </c>
      <c r="B216" s="34">
        <v>45634</v>
      </c>
      <c r="C216" s="33">
        <v>201</v>
      </c>
      <c r="D216" s="33">
        <v>20</v>
      </c>
      <c r="E216" s="33">
        <v>5461.84</v>
      </c>
      <c r="F216" s="33" t="s">
        <v>39</v>
      </c>
      <c r="G216" s="33" t="s">
        <v>55</v>
      </c>
      <c r="H216" s="33" t="s">
        <v>4</v>
      </c>
      <c r="I216" s="33" t="str">
        <f t="shared" si="3"/>
        <v>Adult</v>
      </c>
      <c r="J216" s="33" t="str">
        <f t="array" ref="J216">_xlfn.XLOOKUP(I216,$W$2:$W$5,$X$2:$X$5,0,0)</f>
        <v>Laptop</v>
      </c>
    </row>
    <row r="217" ht="27.15" spans="1:10">
      <c r="A217" s="33" t="s">
        <v>266</v>
      </c>
      <c r="B217" s="34">
        <v>45617</v>
      </c>
      <c r="C217" s="33">
        <v>218</v>
      </c>
      <c r="D217" s="33">
        <v>19</v>
      </c>
      <c r="E217" s="33">
        <v>3380.17</v>
      </c>
      <c r="F217" s="33" t="s">
        <v>42</v>
      </c>
      <c r="G217" s="33" t="s">
        <v>47</v>
      </c>
      <c r="H217" s="33" t="s">
        <v>4</v>
      </c>
      <c r="I217" s="33" t="str">
        <f t="shared" si="3"/>
        <v>Adult</v>
      </c>
      <c r="J217" s="33" t="str">
        <f t="array" ref="J217">_xlfn.XLOOKUP(I217,$W$2:$W$5,$X$2:$X$5,0,0)</f>
        <v>Laptop</v>
      </c>
    </row>
    <row r="218" ht="27.15" spans="1:10">
      <c r="A218" s="33" t="s">
        <v>267</v>
      </c>
      <c r="B218" s="34">
        <v>45570</v>
      </c>
      <c r="C218" s="33">
        <v>265</v>
      </c>
      <c r="D218" s="33">
        <v>7</v>
      </c>
      <c r="E218" s="33">
        <v>2568.24</v>
      </c>
      <c r="F218" s="33" t="s">
        <v>52</v>
      </c>
      <c r="G218" s="33" t="s">
        <v>47</v>
      </c>
      <c r="H218" s="33" t="s">
        <v>60</v>
      </c>
      <c r="I218" s="33" t="str">
        <f t="shared" si="3"/>
        <v>Adult</v>
      </c>
      <c r="J218" s="33" t="str">
        <f t="array" ref="J218">_xlfn.XLOOKUP(I218,$W$2:$W$5,$X$2:$X$5,0,0)</f>
        <v>Laptop</v>
      </c>
    </row>
    <row r="219" ht="27.15" spans="1:10">
      <c r="A219" s="33" t="s">
        <v>268</v>
      </c>
      <c r="B219" s="34">
        <v>45644</v>
      </c>
      <c r="C219" s="33">
        <v>191</v>
      </c>
      <c r="D219" s="33">
        <v>15</v>
      </c>
      <c r="E219" s="33">
        <v>3828.87</v>
      </c>
      <c r="F219" s="33" t="s">
        <v>52</v>
      </c>
      <c r="G219" s="33" t="s">
        <v>55</v>
      </c>
      <c r="H219" s="33" t="s">
        <v>60</v>
      </c>
      <c r="I219" s="33" t="str">
        <f t="shared" si="3"/>
        <v>Adult</v>
      </c>
      <c r="J219" s="33" t="str">
        <f t="array" ref="J219">_xlfn.XLOOKUP(I219,$W$2:$W$5,$X$2:$X$5,0,0)</f>
        <v>Laptop</v>
      </c>
    </row>
    <row r="220" ht="27.15" spans="1:10">
      <c r="A220" s="33" t="s">
        <v>269</v>
      </c>
      <c r="B220" s="34">
        <v>45618</v>
      </c>
      <c r="C220" s="33">
        <v>217</v>
      </c>
      <c r="D220" s="33">
        <v>18</v>
      </c>
      <c r="E220" s="33">
        <v>4429.76</v>
      </c>
      <c r="F220" s="33" t="s">
        <v>39</v>
      </c>
      <c r="G220" s="33" t="s">
        <v>40</v>
      </c>
      <c r="H220" s="33" t="s">
        <v>14</v>
      </c>
      <c r="I220" s="33" t="str">
        <f t="shared" si="3"/>
        <v>Teen</v>
      </c>
      <c r="J220" s="33" t="str">
        <f t="array" ref="J220">_xlfn.XLOOKUP(I220,$W$2:$W$5,$X$2:$X$5,0,0)</f>
        <v>Mobile</v>
      </c>
    </row>
    <row r="221" ht="27.15" spans="1:10">
      <c r="A221" s="33" t="s">
        <v>270</v>
      </c>
      <c r="B221" s="34">
        <v>45641</v>
      </c>
      <c r="C221" s="33">
        <v>194</v>
      </c>
      <c r="D221" s="33">
        <v>9</v>
      </c>
      <c r="E221" s="33">
        <v>2852.02</v>
      </c>
      <c r="F221" s="33" t="s">
        <v>39</v>
      </c>
      <c r="G221" s="33" t="s">
        <v>45</v>
      </c>
      <c r="H221" s="33" t="s">
        <v>60</v>
      </c>
      <c r="I221" s="33" t="str">
        <f t="shared" si="3"/>
        <v>Adult</v>
      </c>
      <c r="J221" s="33" t="str">
        <f t="array" ref="J221">_xlfn.XLOOKUP(I221,$W$2:$W$5,$X$2:$X$5,0,0)</f>
        <v>Laptop</v>
      </c>
    </row>
    <row r="222" ht="27.15" spans="1:10">
      <c r="A222" s="33" t="s">
        <v>271</v>
      </c>
      <c r="B222" s="34">
        <v>45536</v>
      </c>
      <c r="C222" s="33">
        <v>299</v>
      </c>
      <c r="D222" s="33">
        <v>14</v>
      </c>
      <c r="E222" s="33">
        <v>2972.76</v>
      </c>
      <c r="F222" s="33" t="s">
        <v>52</v>
      </c>
      <c r="G222" s="33" t="s">
        <v>47</v>
      </c>
      <c r="H222" s="33" t="s">
        <v>60</v>
      </c>
      <c r="I222" s="33" t="str">
        <f t="shared" si="3"/>
        <v>Adult</v>
      </c>
      <c r="J222" s="33" t="str">
        <f t="array" ref="J222">_xlfn.XLOOKUP(I222,$W$2:$W$5,$X$2:$X$5,0,0)</f>
        <v>Laptop</v>
      </c>
    </row>
    <row r="223" ht="27.15" spans="1:10">
      <c r="A223" s="33" t="s">
        <v>272</v>
      </c>
      <c r="B223" s="34">
        <v>45612</v>
      </c>
      <c r="C223" s="33">
        <v>223</v>
      </c>
      <c r="D223" s="33">
        <v>20</v>
      </c>
      <c r="E223" s="33">
        <v>5560.69</v>
      </c>
      <c r="F223" s="33" t="s">
        <v>39</v>
      </c>
      <c r="G223" s="33" t="s">
        <v>43</v>
      </c>
      <c r="H223" s="33" t="s">
        <v>60</v>
      </c>
      <c r="I223" s="33" t="str">
        <f t="shared" si="3"/>
        <v>Adult</v>
      </c>
      <c r="J223" s="33" t="str">
        <f t="array" ref="J223">_xlfn.XLOOKUP(I223,$W$2:$W$5,$X$2:$X$5,0,0)</f>
        <v>Laptop</v>
      </c>
    </row>
    <row r="224" ht="27.15" spans="1:10">
      <c r="A224" s="33" t="s">
        <v>273</v>
      </c>
      <c r="B224" s="34">
        <v>45603</v>
      </c>
      <c r="C224" s="33">
        <v>232</v>
      </c>
      <c r="D224" s="33">
        <v>11</v>
      </c>
      <c r="E224" s="33">
        <v>2866.23</v>
      </c>
      <c r="F224" s="33" t="s">
        <v>39</v>
      </c>
      <c r="G224" s="33" t="s">
        <v>55</v>
      </c>
      <c r="H224" s="33" t="s">
        <v>4</v>
      </c>
      <c r="I224" s="33" t="str">
        <f t="shared" si="3"/>
        <v>Adult</v>
      </c>
      <c r="J224" s="33" t="str">
        <f t="array" ref="J224">_xlfn.XLOOKUP(I224,$W$2:$W$5,$X$2:$X$5,0,0)</f>
        <v>Laptop</v>
      </c>
    </row>
    <row r="225" ht="27.15" spans="1:10">
      <c r="A225" s="33" t="s">
        <v>274</v>
      </c>
      <c r="B225" s="34">
        <v>45159</v>
      </c>
      <c r="C225" s="33">
        <v>676</v>
      </c>
      <c r="D225" s="33">
        <v>6</v>
      </c>
      <c r="E225" s="33">
        <v>2087.12</v>
      </c>
      <c r="F225" s="33" t="s">
        <v>52</v>
      </c>
      <c r="G225" s="33" t="s">
        <v>40</v>
      </c>
      <c r="H225" s="33" t="s">
        <v>14</v>
      </c>
      <c r="I225" s="33" t="str">
        <f t="shared" si="3"/>
        <v>Teen</v>
      </c>
      <c r="J225" s="33" t="str">
        <f t="array" ref="J225">_xlfn.XLOOKUP(I225,$W$2:$W$5,$X$2:$X$5,0,0)</f>
        <v>Mobile</v>
      </c>
    </row>
    <row r="226" ht="27.15" spans="1:10">
      <c r="A226" s="33" t="s">
        <v>275</v>
      </c>
      <c r="B226" s="34">
        <v>45560</v>
      </c>
      <c r="C226" s="33">
        <v>275</v>
      </c>
      <c r="D226" s="33">
        <v>15</v>
      </c>
      <c r="E226" s="33">
        <v>4416.64</v>
      </c>
      <c r="F226" s="33" t="s">
        <v>42</v>
      </c>
      <c r="G226" s="33" t="s">
        <v>45</v>
      </c>
      <c r="H226" s="33" t="s">
        <v>4</v>
      </c>
      <c r="I226" s="33" t="str">
        <f t="shared" si="3"/>
        <v>Adult</v>
      </c>
      <c r="J226" s="33" t="str">
        <f t="array" ref="J226">_xlfn.XLOOKUP(I226,$W$2:$W$5,$X$2:$X$5,0,0)</f>
        <v>Laptop</v>
      </c>
    </row>
    <row r="227" ht="27.15" spans="1:10">
      <c r="A227" s="33" t="s">
        <v>276</v>
      </c>
      <c r="B227" s="34">
        <v>45520</v>
      </c>
      <c r="C227" s="33">
        <v>315</v>
      </c>
      <c r="D227" s="33">
        <v>9</v>
      </c>
      <c r="E227" s="33">
        <v>2329.56</v>
      </c>
      <c r="F227" s="33" t="s">
        <v>42</v>
      </c>
      <c r="G227" s="33" t="s">
        <v>43</v>
      </c>
      <c r="H227" s="33" t="s">
        <v>14</v>
      </c>
      <c r="I227" s="33" t="str">
        <f t="shared" si="3"/>
        <v>Teen</v>
      </c>
      <c r="J227" s="33" t="str">
        <f t="array" ref="J227">_xlfn.XLOOKUP(I227,$W$2:$W$5,$X$2:$X$5,0,0)</f>
        <v>Mobile</v>
      </c>
    </row>
    <row r="228" ht="27.15" spans="1:10">
      <c r="A228" s="33" t="s">
        <v>277</v>
      </c>
      <c r="B228" s="34">
        <v>45639</v>
      </c>
      <c r="C228" s="33">
        <v>196</v>
      </c>
      <c r="D228" s="33">
        <v>20</v>
      </c>
      <c r="E228" s="33">
        <v>5319.51</v>
      </c>
      <c r="F228" s="33" t="s">
        <v>42</v>
      </c>
      <c r="G228" s="33" t="s">
        <v>57</v>
      </c>
      <c r="H228" s="33" t="s">
        <v>9</v>
      </c>
      <c r="I228" s="33" t="str">
        <f t="shared" si="3"/>
        <v>Senior</v>
      </c>
      <c r="J228" s="33" t="str">
        <f t="array" ref="J228">_xlfn.XLOOKUP(I228,$W$2:$W$5,$X$2:$X$5,0,0)</f>
        <v>Medicine</v>
      </c>
    </row>
    <row r="229" ht="27.15" spans="1:10">
      <c r="A229" s="33" t="s">
        <v>278</v>
      </c>
      <c r="B229" s="34">
        <v>45630</v>
      </c>
      <c r="C229" s="33">
        <v>205</v>
      </c>
      <c r="D229" s="33">
        <v>15</v>
      </c>
      <c r="E229" s="33">
        <v>3902.18</v>
      </c>
      <c r="F229" s="33" t="s">
        <v>39</v>
      </c>
      <c r="G229" s="33" t="s">
        <v>55</v>
      </c>
      <c r="H229" s="33" t="s">
        <v>14</v>
      </c>
      <c r="I229" s="33" t="str">
        <f t="shared" si="3"/>
        <v>Teen</v>
      </c>
      <c r="J229" s="33" t="str">
        <f t="array" ref="J229">_xlfn.XLOOKUP(I229,$W$2:$W$5,$X$2:$X$5,0,0)</f>
        <v>Mobile</v>
      </c>
    </row>
    <row r="230" ht="27.15" spans="1:10">
      <c r="A230" s="33" t="s">
        <v>279</v>
      </c>
      <c r="B230" s="34">
        <v>45587</v>
      </c>
      <c r="C230" s="33">
        <v>248</v>
      </c>
      <c r="D230" s="33">
        <v>19</v>
      </c>
      <c r="E230" s="33">
        <v>4179.89</v>
      </c>
      <c r="F230" s="33" t="s">
        <v>42</v>
      </c>
      <c r="G230" s="33" t="s">
        <v>43</v>
      </c>
      <c r="H230" s="33" t="s">
        <v>19</v>
      </c>
      <c r="I230" s="33" t="str">
        <f t="shared" si="3"/>
        <v>Youth</v>
      </c>
      <c r="J230" s="33" t="str">
        <f t="array" ref="J230">_xlfn.XLOOKUP(I230,$W$2:$W$5,$X$2:$X$5,0,0)</f>
        <v>Earpods</v>
      </c>
    </row>
    <row r="231" ht="27.15" spans="1:10">
      <c r="A231" s="33" t="s">
        <v>280</v>
      </c>
      <c r="B231" s="34">
        <v>45585</v>
      </c>
      <c r="C231" s="33">
        <v>250</v>
      </c>
      <c r="D231" s="33">
        <v>5</v>
      </c>
      <c r="E231" s="33">
        <v>835.54</v>
      </c>
      <c r="F231" s="33" t="s">
        <v>42</v>
      </c>
      <c r="G231" s="33" t="s">
        <v>55</v>
      </c>
      <c r="H231" s="33" t="s">
        <v>19</v>
      </c>
      <c r="I231" s="33" t="str">
        <f t="shared" si="3"/>
        <v>Youth</v>
      </c>
      <c r="J231" s="33" t="str">
        <f t="array" ref="J231">_xlfn.XLOOKUP(I231,$W$2:$W$5,$X$2:$X$5,0,0)</f>
        <v>Earpods</v>
      </c>
    </row>
    <row r="232" ht="27.15" spans="1:10">
      <c r="A232" s="33" t="s">
        <v>281</v>
      </c>
      <c r="B232" s="34">
        <v>45619</v>
      </c>
      <c r="C232" s="33">
        <v>216</v>
      </c>
      <c r="D232" s="33">
        <v>1</v>
      </c>
      <c r="E232" s="33">
        <v>367.32</v>
      </c>
      <c r="F232" s="33" t="s">
        <v>52</v>
      </c>
      <c r="G232" s="33" t="s">
        <v>57</v>
      </c>
      <c r="H232" s="33" t="s">
        <v>14</v>
      </c>
      <c r="I232" s="33" t="str">
        <f t="shared" si="3"/>
        <v>Teen</v>
      </c>
      <c r="J232" s="33" t="str">
        <f t="array" ref="J232">_xlfn.XLOOKUP(I232,$W$2:$W$5,$X$2:$X$5,0,0)</f>
        <v>Mobile</v>
      </c>
    </row>
    <row r="233" ht="27.15" spans="1:10">
      <c r="A233" s="33" t="s">
        <v>282</v>
      </c>
      <c r="B233" s="34">
        <v>45642</v>
      </c>
      <c r="C233" s="33">
        <v>193</v>
      </c>
      <c r="D233" s="33">
        <v>16</v>
      </c>
      <c r="E233" s="33">
        <v>4621.04</v>
      </c>
      <c r="F233" s="33" t="s">
        <v>39</v>
      </c>
      <c r="G233" s="33" t="s">
        <v>53</v>
      </c>
      <c r="H233" s="33" t="s">
        <v>60</v>
      </c>
      <c r="I233" s="33" t="str">
        <f t="shared" si="3"/>
        <v>Adult</v>
      </c>
      <c r="J233" s="33" t="str">
        <f t="array" ref="J233">_xlfn.XLOOKUP(I233,$W$2:$W$5,$X$2:$X$5,0,0)</f>
        <v>Laptop</v>
      </c>
    </row>
    <row r="234" ht="27.15" spans="1:10">
      <c r="A234" s="33" t="s">
        <v>283</v>
      </c>
      <c r="B234" s="34">
        <v>45598</v>
      </c>
      <c r="C234" s="33">
        <v>237</v>
      </c>
      <c r="D234" s="33">
        <v>12</v>
      </c>
      <c r="E234" s="33">
        <v>3048.56</v>
      </c>
      <c r="F234" s="33" t="s">
        <v>52</v>
      </c>
      <c r="G234" s="33" t="s">
        <v>40</v>
      </c>
      <c r="H234" s="33" t="s">
        <v>4</v>
      </c>
      <c r="I234" s="33" t="str">
        <f t="shared" si="3"/>
        <v>Adult</v>
      </c>
      <c r="J234" s="33" t="str">
        <f t="array" ref="J234">_xlfn.XLOOKUP(I234,$W$2:$W$5,$X$2:$X$5,0,0)</f>
        <v>Laptop</v>
      </c>
    </row>
    <row r="235" ht="27.15" spans="1:10">
      <c r="A235" s="33" t="s">
        <v>284</v>
      </c>
      <c r="B235" s="34">
        <v>45595</v>
      </c>
      <c r="C235" s="33">
        <v>240</v>
      </c>
      <c r="D235" s="33">
        <v>15</v>
      </c>
      <c r="E235" s="33">
        <v>3992.68</v>
      </c>
      <c r="F235" s="33" t="s">
        <v>39</v>
      </c>
      <c r="G235" s="33" t="s">
        <v>45</v>
      </c>
      <c r="H235" s="33" t="s">
        <v>19</v>
      </c>
      <c r="I235" s="33" t="str">
        <f t="shared" si="3"/>
        <v>Youth</v>
      </c>
      <c r="J235" s="33" t="str">
        <f t="array" ref="J235">_xlfn.XLOOKUP(I235,$W$2:$W$5,$X$2:$X$5,0,0)</f>
        <v>Earpods</v>
      </c>
    </row>
    <row r="236" ht="27.15" spans="1:10">
      <c r="A236" s="33" t="s">
        <v>285</v>
      </c>
      <c r="B236" s="34">
        <v>45629</v>
      </c>
      <c r="C236" s="33">
        <v>206</v>
      </c>
      <c r="D236" s="33">
        <v>16</v>
      </c>
      <c r="E236" s="33">
        <v>3847.1</v>
      </c>
      <c r="F236" s="33" t="s">
        <v>42</v>
      </c>
      <c r="G236" s="33" t="s">
        <v>40</v>
      </c>
      <c r="H236" s="33" t="s">
        <v>4</v>
      </c>
      <c r="I236" s="33" t="str">
        <f t="shared" si="3"/>
        <v>Adult</v>
      </c>
      <c r="J236" s="33" t="str">
        <f t="array" ref="J236">_xlfn.XLOOKUP(I236,$W$2:$W$5,$X$2:$X$5,0,0)</f>
        <v>Laptop</v>
      </c>
    </row>
    <row r="237" ht="27.15" spans="1:10">
      <c r="A237" s="33" t="s">
        <v>286</v>
      </c>
      <c r="B237" s="34">
        <v>45618</v>
      </c>
      <c r="C237" s="33">
        <v>217</v>
      </c>
      <c r="D237" s="33">
        <v>13</v>
      </c>
      <c r="E237" s="33">
        <v>3125.88</v>
      </c>
      <c r="F237" s="33" t="s">
        <v>42</v>
      </c>
      <c r="G237" s="33" t="s">
        <v>49</v>
      </c>
      <c r="H237" s="33" t="s">
        <v>19</v>
      </c>
      <c r="I237" s="33" t="str">
        <f t="shared" si="3"/>
        <v>Youth</v>
      </c>
      <c r="J237" s="33" t="str">
        <f t="array" ref="J237">_xlfn.XLOOKUP(I237,$W$2:$W$5,$X$2:$X$5,0,0)</f>
        <v>Earpods</v>
      </c>
    </row>
    <row r="238" ht="27.15" spans="1:10">
      <c r="A238" s="33" t="s">
        <v>287</v>
      </c>
      <c r="B238" s="34">
        <v>45623</v>
      </c>
      <c r="C238" s="33">
        <v>212</v>
      </c>
      <c r="D238" s="33">
        <v>24</v>
      </c>
      <c r="E238" s="33">
        <v>5631.36</v>
      </c>
      <c r="F238" s="33" t="s">
        <v>42</v>
      </c>
      <c r="G238" s="33" t="s">
        <v>55</v>
      </c>
      <c r="H238" s="33" t="s">
        <v>4</v>
      </c>
      <c r="I238" s="33" t="str">
        <f t="shared" si="3"/>
        <v>Adult</v>
      </c>
      <c r="J238" s="33" t="str">
        <f t="array" ref="J238">_xlfn.XLOOKUP(I238,$W$2:$W$5,$X$2:$X$5,0,0)</f>
        <v>Laptop</v>
      </c>
    </row>
    <row r="239" ht="27.15" spans="1:10">
      <c r="A239" s="33" t="s">
        <v>288</v>
      </c>
      <c r="B239" s="34">
        <v>45550</v>
      </c>
      <c r="C239" s="33">
        <v>285</v>
      </c>
      <c r="D239" s="33">
        <v>9</v>
      </c>
      <c r="E239" s="33">
        <v>1984.4</v>
      </c>
      <c r="F239" s="33" t="s">
        <v>42</v>
      </c>
      <c r="G239" s="33" t="s">
        <v>45</v>
      </c>
      <c r="H239" s="33" t="s">
        <v>9</v>
      </c>
      <c r="I239" s="33" t="str">
        <f t="shared" si="3"/>
        <v>Senior</v>
      </c>
      <c r="J239" s="33" t="str">
        <f t="array" ref="J239">_xlfn.XLOOKUP(I239,$W$2:$W$5,$X$2:$X$5,0,0)</f>
        <v>Medicine</v>
      </c>
    </row>
    <row r="240" ht="27.15" spans="1:10">
      <c r="A240" s="33" t="s">
        <v>289</v>
      </c>
      <c r="B240" s="34">
        <v>45652</v>
      </c>
      <c r="C240" s="33">
        <v>183</v>
      </c>
      <c r="D240" s="33">
        <v>13</v>
      </c>
      <c r="E240" s="33">
        <v>3407.56</v>
      </c>
      <c r="F240" s="33" t="s">
        <v>42</v>
      </c>
      <c r="G240" s="33" t="s">
        <v>55</v>
      </c>
      <c r="H240" s="33" t="s">
        <v>19</v>
      </c>
      <c r="I240" s="33" t="str">
        <f t="shared" si="3"/>
        <v>Youth</v>
      </c>
      <c r="J240" s="33" t="str">
        <f t="array" ref="J240">_xlfn.XLOOKUP(I240,$W$2:$W$5,$X$2:$X$5,0,0)</f>
        <v>Earpods</v>
      </c>
    </row>
    <row r="241" ht="27.15" spans="1:10">
      <c r="A241" s="33" t="s">
        <v>290</v>
      </c>
      <c r="B241" s="34">
        <v>45653</v>
      </c>
      <c r="C241" s="33">
        <v>182</v>
      </c>
      <c r="D241" s="33">
        <v>19</v>
      </c>
      <c r="E241" s="33">
        <v>4047.46</v>
      </c>
      <c r="F241" s="33" t="s">
        <v>52</v>
      </c>
      <c r="G241" s="33" t="s">
        <v>55</v>
      </c>
      <c r="H241" s="33" t="s">
        <v>4</v>
      </c>
      <c r="I241" s="33" t="str">
        <f t="shared" si="3"/>
        <v>Adult</v>
      </c>
      <c r="J241" s="33" t="str">
        <f t="array" ref="J241">_xlfn.XLOOKUP(I241,$W$2:$W$5,$X$2:$X$5,0,0)</f>
        <v>Laptop</v>
      </c>
    </row>
    <row r="242" ht="27.15" spans="1:10">
      <c r="A242" s="33" t="s">
        <v>291</v>
      </c>
      <c r="B242" s="34">
        <v>45611</v>
      </c>
      <c r="C242" s="33">
        <v>224</v>
      </c>
      <c r="D242" s="33">
        <v>22</v>
      </c>
      <c r="E242" s="33">
        <v>6589.02</v>
      </c>
      <c r="F242" s="33" t="s">
        <v>39</v>
      </c>
      <c r="G242" s="33" t="s">
        <v>53</v>
      </c>
      <c r="H242" s="33" t="s">
        <v>14</v>
      </c>
      <c r="I242" s="33" t="str">
        <f t="shared" si="3"/>
        <v>Teen</v>
      </c>
      <c r="J242" s="33" t="str">
        <f t="array" ref="J242">_xlfn.XLOOKUP(I242,$W$2:$W$5,$X$2:$X$5,0,0)</f>
        <v>Mobile</v>
      </c>
    </row>
    <row r="243" ht="27.15" spans="1:10">
      <c r="A243" s="33" t="s">
        <v>292</v>
      </c>
      <c r="B243" s="34">
        <v>45508</v>
      </c>
      <c r="C243" s="33">
        <v>327</v>
      </c>
      <c r="D243" s="33">
        <v>12</v>
      </c>
      <c r="E243" s="33">
        <v>2971</v>
      </c>
      <c r="F243" s="33" t="s">
        <v>42</v>
      </c>
      <c r="G243" s="33" t="s">
        <v>55</v>
      </c>
      <c r="H243" s="33" t="s">
        <v>9</v>
      </c>
      <c r="I243" s="33" t="str">
        <f t="shared" si="3"/>
        <v>Senior</v>
      </c>
      <c r="J243" s="33" t="str">
        <f t="array" ref="J243">_xlfn.XLOOKUP(I243,$W$2:$W$5,$X$2:$X$5,0,0)</f>
        <v>Medicine</v>
      </c>
    </row>
    <row r="244" ht="27.15" spans="1:10">
      <c r="A244" s="33" t="s">
        <v>293</v>
      </c>
      <c r="B244" s="34">
        <v>45629</v>
      </c>
      <c r="C244" s="33">
        <v>206</v>
      </c>
      <c r="D244" s="33">
        <v>11</v>
      </c>
      <c r="E244" s="33">
        <v>3170.74</v>
      </c>
      <c r="F244" s="33" t="s">
        <v>52</v>
      </c>
      <c r="G244" s="33" t="s">
        <v>43</v>
      </c>
      <c r="H244" s="33" t="s">
        <v>4</v>
      </c>
      <c r="I244" s="33" t="str">
        <f t="shared" si="3"/>
        <v>Adult</v>
      </c>
      <c r="J244" s="33" t="str">
        <f t="array" ref="J244">_xlfn.XLOOKUP(I244,$W$2:$W$5,$X$2:$X$5,0,0)</f>
        <v>Laptop</v>
      </c>
    </row>
    <row r="245" ht="27.15" spans="1:10">
      <c r="A245" s="33" t="s">
        <v>294</v>
      </c>
      <c r="B245" s="34">
        <v>45630</v>
      </c>
      <c r="C245" s="33">
        <v>205</v>
      </c>
      <c r="D245" s="33">
        <v>13</v>
      </c>
      <c r="E245" s="33">
        <v>3050.73</v>
      </c>
      <c r="F245" s="33" t="s">
        <v>39</v>
      </c>
      <c r="G245" s="33" t="s">
        <v>45</v>
      </c>
      <c r="H245" s="33" t="s">
        <v>14</v>
      </c>
      <c r="I245" s="33" t="str">
        <f t="shared" si="3"/>
        <v>Teen</v>
      </c>
      <c r="J245" s="33" t="str">
        <f t="array" ref="J245">_xlfn.XLOOKUP(I245,$W$2:$W$5,$X$2:$X$5,0,0)</f>
        <v>Mobile</v>
      </c>
    </row>
    <row r="246" ht="27.15" spans="1:10">
      <c r="A246" s="33" t="s">
        <v>295</v>
      </c>
      <c r="B246" s="34">
        <v>45556</v>
      </c>
      <c r="C246" s="33">
        <v>279</v>
      </c>
      <c r="D246" s="33">
        <v>14</v>
      </c>
      <c r="E246" s="33">
        <v>3657.31</v>
      </c>
      <c r="F246" s="33" t="s">
        <v>52</v>
      </c>
      <c r="G246" s="33" t="s">
        <v>40</v>
      </c>
      <c r="H246" s="33" t="s">
        <v>60</v>
      </c>
      <c r="I246" s="33" t="str">
        <f t="shared" si="3"/>
        <v>Adult</v>
      </c>
      <c r="J246" s="33" t="str">
        <f t="array" ref="J246">_xlfn.XLOOKUP(I246,$W$2:$W$5,$X$2:$X$5,0,0)</f>
        <v>Laptop</v>
      </c>
    </row>
    <row r="247" ht="27.15" spans="1:10">
      <c r="A247" s="33" t="s">
        <v>296</v>
      </c>
      <c r="B247" s="34">
        <v>45654</v>
      </c>
      <c r="C247" s="33">
        <v>181</v>
      </c>
      <c r="D247" s="33">
        <v>14</v>
      </c>
      <c r="E247" s="33">
        <v>3915.68</v>
      </c>
      <c r="F247" s="33" t="s">
        <v>42</v>
      </c>
      <c r="G247" s="33" t="s">
        <v>53</v>
      </c>
      <c r="H247" s="33" t="s">
        <v>9</v>
      </c>
      <c r="I247" s="33" t="str">
        <f t="shared" si="3"/>
        <v>Senior</v>
      </c>
      <c r="J247" s="33" t="str">
        <f t="array" ref="J247">_xlfn.XLOOKUP(I247,$W$2:$W$5,$X$2:$X$5,0,0)</f>
        <v>Medicine</v>
      </c>
    </row>
    <row r="248" ht="27.15" spans="1:10">
      <c r="A248" s="33" t="s">
        <v>297</v>
      </c>
      <c r="B248" s="34">
        <v>45595</v>
      </c>
      <c r="C248" s="33">
        <v>240</v>
      </c>
      <c r="D248" s="33">
        <v>13</v>
      </c>
      <c r="E248" s="33">
        <v>2959.74</v>
      </c>
      <c r="F248" s="33" t="s">
        <v>39</v>
      </c>
      <c r="G248" s="33" t="s">
        <v>43</v>
      </c>
      <c r="H248" s="33" t="s">
        <v>14</v>
      </c>
      <c r="I248" s="33" t="str">
        <f t="shared" si="3"/>
        <v>Teen</v>
      </c>
      <c r="J248" s="33" t="str">
        <f t="array" ref="J248">_xlfn.XLOOKUP(I248,$W$2:$W$5,$X$2:$X$5,0,0)</f>
        <v>Mobile</v>
      </c>
    </row>
    <row r="249" ht="27.15" spans="1:10">
      <c r="A249" s="33" t="s">
        <v>298</v>
      </c>
      <c r="B249" s="34">
        <v>45457</v>
      </c>
      <c r="C249" s="33">
        <v>378</v>
      </c>
      <c r="D249" s="33">
        <v>14</v>
      </c>
      <c r="E249" s="33">
        <v>3655.65</v>
      </c>
      <c r="F249" s="33" t="s">
        <v>42</v>
      </c>
      <c r="G249" s="33" t="s">
        <v>45</v>
      </c>
      <c r="H249" s="33" t="s">
        <v>60</v>
      </c>
      <c r="I249" s="33" t="str">
        <f t="shared" si="3"/>
        <v>Adult</v>
      </c>
      <c r="J249" s="33" t="str">
        <f t="array" ref="J249">_xlfn.XLOOKUP(I249,$W$2:$W$5,$X$2:$X$5,0,0)</f>
        <v>Laptop</v>
      </c>
    </row>
    <row r="250" ht="27.15" spans="1:10">
      <c r="A250" s="33" t="s">
        <v>299</v>
      </c>
      <c r="B250" s="34">
        <v>45532</v>
      </c>
      <c r="C250" s="33">
        <v>303</v>
      </c>
      <c r="D250" s="33">
        <v>9</v>
      </c>
      <c r="E250" s="33">
        <v>2296.29</v>
      </c>
      <c r="F250" s="33" t="s">
        <v>39</v>
      </c>
      <c r="G250" s="33" t="s">
        <v>49</v>
      </c>
      <c r="H250" s="33" t="s">
        <v>19</v>
      </c>
      <c r="I250" s="33" t="str">
        <f t="shared" si="3"/>
        <v>Youth</v>
      </c>
      <c r="J250" s="33" t="str">
        <f t="array" ref="J250">_xlfn.XLOOKUP(I250,$W$2:$W$5,$X$2:$X$5,0,0)</f>
        <v>Earpods</v>
      </c>
    </row>
    <row r="251" ht="27.15" spans="1:10">
      <c r="A251" s="33" t="s">
        <v>300</v>
      </c>
      <c r="B251" s="34">
        <v>45608</v>
      </c>
      <c r="C251" s="33">
        <v>227</v>
      </c>
      <c r="D251" s="33">
        <v>16</v>
      </c>
      <c r="E251" s="33">
        <v>3877.58</v>
      </c>
      <c r="F251" s="33" t="s">
        <v>52</v>
      </c>
      <c r="G251" s="33" t="s">
        <v>49</v>
      </c>
      <c r="H251" s="33" t="s">
        <v>60</v>
      </c>
      <c r="I251" s="33" t="str">
        <f t="shared" si="3"/>
        <v>Adult</v>
      </c>
      <c r="J251" s="33" t="str">
        <f t="array" ref="J251">_xlfn.XLOOKUP(I251,$W$2:$W$5,$X$2:$X$5,0,0)</f>
        <v>Laptop</v>
      </c>
    </row>
    <row r="252" ht="27.15" spans="1:10">
      <c r="A252" s="33" t="s">
        <v>301</v>
      </c>
      <c r="B252" s="34">
        <v>45551</v>
      </c>
      <c r="C252" s="33">
        <v>284</v>
      </c>
      <c r="D252" s="33">
        <v>14</v>
      </c>
      <c r="E252" s="33">
        <v>3746.52</v>
      </c>
      <c r="F252" s="33" t="s">
        <v>52</v>
      </c>
      <c r="G252" s="33" t="s">
        <v>40</v>
      </c>
      <c r="H252" s="33" t="s">
        <v>60</v>
      </c>
      <c r="I252" s="33" t="str">
        <f t="shared" si="3"/>
        <v>Adult</v>
      </c>
      <c r="J252" s="33" t="str">
        <f t="array" ref="J252">_xlfn.XLOOKUP(I252,$W$2:$W$5,$X$2:$X$5,0,0)</f>
        <v>Laptop</v>
      </c>
    </row>
    <row r="253" ht="27.15" spans="1:10">
      <c r="A253" s="33" t="s">
        <v>302</v>
      </c>
      <c r="B253" s="34">
        <v>45622</v>
      </c>
      <c r="C253" s="33">
        <v>213</v>
      </c>
      <c r="D253" s="33">
        <v>12</v>
      </c>
      <c r="E253" s="33">
        <v>3195.37</v>
      </c>
      <c r="F253" s="33" t="s">
        <v>42</v>
      </c>
      <c r="G253" s="33" t="s">
        <v>55</v>
      </c>
      <c r="H253" s="33" t="s">
        <v>14</v>
      </c>
      <c r="I253" s="33" t="str">
        <f t="shared" si="3"/>
        <v>Teen</v>
      </c>
      <c r="J253" s="33" t="str">
        <f t="array" ref="J253">_xlfn.XLOOKUP(I253,$W$2:$W$5,$X$2:$X$5,0,0)</f>
        <v>Mobile</v>
      </c>
    </row>
    <row r="254" ht="27.15" spans="1:10">
      <c r="A254" s="33" t="s">
        <v>303</v>
      </c>
      <c r="B254" s="34">
        <v>45642</v>
      </c>
      <c r="C254" s="33">
        <v>193</v>
      </c>
      <c r="D254" s="33">
        <v>12</v>
      </c>
      <c r="E254" s="33">
        <v>2632.02</v>
      </c>
      <c r="F254" s="33" t="s">
        <v>42</v>
      </c>
      <c r="G254" s="33" t="s">
        <v>45</v>
      </c>
      <c r="H254" s="33" t="s">
        <v>60</v>
      </c>
      <c r="I254" s="33" t="str">
        <f t="shared" si="3"/>
        <v>Adult</v>
      </c>
      <c r="J254" s="33" t="str">
        <f t="array" ref="J254">_xlfn.XLOOKUP(I254,$W$2:$W$5,$X$2:$X$5,0,0)</f>
        <v>Laptop</v>
      </c>
    </row>
    <row r="255" ht="27.15" spans="1:10">
      <c r="A255" s="33" t="s">
        <v>304</v>
      </c>
      <c r="B255" s="34">
        <v>45593</v>
      </c>
      <c r="C255" s="33">
        <v>242</v>
      </c>
      <c r="D255" s="33">
        <v>21</v>
      </c>
      <c r="E255" s="33">
        <v>5547.57</v>
      </c>
      <c r="F255" s="33" t="s">
        <v>52</v>
      </c>
      <c r="G255" s="33" t="s">
        <v>43</v>
      </c>
      <c r="H255" s="33" t="s">
        <v>14</v>
      </c>
      <c r="I255" s="33" t="str">
        <f t="shared" si="3"/>
        <v>Teen</v>
      </c>
      <c r="J255" s="33" t="str">
        <f t="array" ref="J255">_xlfn.XLOOKUP(I255,$W$2:$W$5,$X$2:$X$5,0,0)</f>
        <v>Mobile</v>
      </c>
    </row>
    <row r="256" ht="27.15" spans="1:10">
      <c r="A256" s="33" t="s">
        <v>305</v>
      </c>
      <c r="B256" s="34">
        <v>45596</v>
      </c>
      <c r="C256" s="33">
        <v>239</v>
      </c>
      <c r="D256" s="33">
        <v>10</v>
      </c>
      <c r="E256" s="33">
        <v>2864.92</v>
      </c>
      <c r="F256" s="33" t="s">
        <v>39</v>
      </c>
      <c r="G256" s="33" t="s">
        <v>57</v>
      </c>
      <c r="H256" s="33" t="s">
        <v>19</v>
      </c>
      <c r="I256" s="33" t="str">
        <f t="shared" si="3"/>
        <v>Youth</v>
      </c>
      <c r="J256" s="33" t="str">
        <f t="array" ref="J256">_xlfn.XLOOKUP(I256,$W$2:$W$5,$X$2:$X$5,0,0)</f>
        <v>Earpods</v>
      </c>
    </row>
    <row r="257" ht="27.15" spans="1:10">
      <c r="A257" s="33" t="s">
        <v>306</v>
      </c>
      <c r="B257" s="34">
        <v>45637</v>
      </c>
      <c r="C257" s="33">
        <v>198</v>
      </c>
      <c r="D257" s="33">
        <v>16</v>
      </c>
      <c r="E257" s="33">
        <v>3891.29</v>
      </c>
      <c r="F257" s="33" t="s">
        <v>39</v>
      </c>
      <c r="G257" s="33" t="s">
        <v>55</v>
      </c>
      <c r="H257" s="33" t="s">
        <v>60</v>
      </c>
      <c r="I257" s="33" t="str">
        <f t="shared" si="3"/>
        <v>Adult</v>
      </c>
      <c r="J257" s="33" t="str">
        <f t="array" ref="J257">_xlfn.XLOOKUP(I257,$W$2:$W$5,$X$2:$X$5,0,0)</f>
        <v>Laptop</v>
      </c>
    </row>
    <row r="258" ht="27.15" spans="1:10">
      <c r="A258" s="33" t="s">
        <v>307</v>
      </c>
      <c r="B258" s="34">
        <v>45648</v>
      </c>
      <c r="C258" s="33">
        <v>187</v>
      </c>
      <c r="D258" s="33">
        <v>11</v>
      </c>
      <c r="E258" s="33">
        <v>2809.15</v>
      </c>
      <c r="F258" s="33" t="s">
        <v>42</v>
      </c>
      <c r="G258" s="33" t="s">
        <v>55</v>
      </c>
      <c r="H258" s="33" t="s">
        <v>14</v>
      </c>
      <c r="I258" s="33" t="str">
        <f t="shared" ref="I258:I321" si="4">IF(OR(H258="0-19",H258="18-24"),"Teen",IF(H258="25-34","Youth",IF(OR(H258="35-44",H258="45-54"),"Adult",IF(H258="55+","Senior","Other"))))</f>
        <v>Teen</v>
      </c>
      <c r="J258" s="33" t="str">
        <f t="array" ref="J258">_xlfn.XLOOKUP(I258,$W$2:$W$5,$X$2:$X$5,0,0)</f>
        <v>Mobile</v>
      </c>
    </row>
    <row r="259" ht="27.15" spans="1:10">
      <c r="A259" s="33" t="s">
        <v>308</v>
      </c>
      <c r="B259" s="34">
        <v>45652</v>
      </c>
      <c r="C259" s="33">
        <v>183</v>
      </c>
      <c r="D259" s="33">
        <v>10</v>
      </c>
      <c r="E259" s="33">
        <v>3462.72</v>
      </c>
      <c r="F259" s="33" t="s">
        <v>52</v>
      </c>
      <c r="G259" s="33" t="s">
        <v>40</v>
      </c>
      <c r="H259" s="33" t="s">
        <v>19</v>
      </c>
      <c r="I259" s="33" t="str">
        <f t="shared" si="4"/>
        <v>Youth</v>
      </c>
      <c r="J259" s="33" t="str">
        <f t="array" ref="J259">_xlfn.XLOOKUP(I259,$W$2:$W$5,$X$2:$X$5,0,0)</f>
        <v>Earpods</v>
      </c>
    </row>
    <row r="260" ht="27.15" spans="1:10">
      <c r="A260" s="33" t="s">
        <v>309</v>
      </c>
      <c r="B260" s="34">
        <v>45601</v>
      </c>
      <c r="C260" s="33">
        <v>234</v>
      </c>
      <c r="D260" s="33">
        <v>17</v>
      </c>
      <c r="E260" s="33">
        <v>2942.47</v>
      </c>
      <c r="F260" s="33" t="s">
        <v>39</v>
      </c>
      <c r="G260" s="33" t="s">
        <v>47</v>
      </c>
      <c r="H260" s="33" t="s">
        <v>4</v>
      </c>
      <c r="I260" s="33" t="str">
        <f t="shared" si="4"/>
        <v>Adult</v>
      </c>
      <c r="J260" s="33" t="str">
        <f t="array" ref="J260">_xlfn.XLOOKUP(I260,$W$2:$W$5,$X$2:$X$5,0,0)</f>
        <v>Laptop</v>
      </c>
    </row>
    <row r="261" ht="27.15" spans="1:10">
      <c r="A261" s="33" t="s">
        <v>310</v>
      </c>
      <c r="B261" s="34">
        <v>45623</v>
      </c>
      <c r="C261" s="33">
        <v>212</v>
      </c>
      <c r="D261" s="33">
        <v>25</v>
      </c>
      <c r="E261" s="33">
        <v>7026.07</v>
      </c>
      <c r="F261" s="33" t="s">
        <v>39</v>
      </c>
      <c r="G261" s="33" t="s">
        <v>47</v>
      </c>
      <c r="H261" s="33" t="s">
        <v>60</v>
      </c>
      <c r="I261" s="33" t="str">
        <f t="shared" si="4"/>
        <v>Adult</v>
      </c>
      <c r="J261" s="33" t="str">
        <f t="array" ref="J261">_xlfn.XLOOKUP(I261,$W$2:$W$5,$X$2:$X$5,0,0)</f>
        <v>Laptop</v>
      </c>
    </row>
    <row r="262" ht="27.15" spans="1:10">
      <c r="A262" s="33" t="s">
        <v>311</v>
      </c>
      <c r="B262" s="34">
        <v>45656</v>
      </c>
      <c r="C262" s="33">
        <v>179</v>
      </c>
      <c r="D262" s="33">
        <v>18</v>
      </c>
      <c r="E262" s="33">
        <v>4499.16</v>
      </c>
      <c r="F262" s="33" t="s">
        <v>42</v>
      </c>
      <c r="G262" s="33" t="s">
        <v>45</v>
      </c>
      <c r="H262" s="33" t="s">
        <v>9</v>
      </c>
      <c r="I262" s="33" t="str">
        <f t="shared" si="4"/>
        <v>Senior</v>
      </c>
      <c r="J262" s="33" t="str">
        <f t="array" ref="J262">_xlfn.XLOOKUP(I262,$W$2:$W$5,$X$2:$X$5,0,0)</f>
        <v>Medicine</v>
      </c>
    </row>
    <row r="263" ht="27.15" spans="1:10">
      <c r="A263" s="33" t="s">
        <v>312</v>
      </c>
      <c r="B263" s="34">
        <v>45595</v>
      </c>
      <c r="C263" s="33">
        <v>240</v>
      </c>
      <c r="D263" s="33">
        <v>12</v>
      </c>
      <c r="E263" s="33">
        <v>2320.51</v>
      </c>
      <c r="F263" s="33" t="s">
        <v>52</v>
      </c>
      <c r="G263" s="33" t="s">
        <v>53</v>
      </c>
      <c r="H263" s="33" t="s">
        <v>60</v>
      </c>
      <c r="I263" s="33" t="str">
        <f t="shared" si="4"/>
        <v>Adult</v>
      </c>
      <c r="J263" s="33" t="str">
        <f t="array" ref="J263">_xlfn.XLOOKUP(I263,$W$2:$W$5,$X$2:$X$5,0,0)</f>
        <v>Laptop</v>
      </c>
    </row>
    <row r="264" ht="27.15" spans="1:10">
      <c r="A264" s="33" t="s">
        <v>313</v>
      </c>
      <c r="B264" s="34">
        <v>45565</v>
      </c>
      <c r="C264" s="33">
        <v>270</v>
      </c>
      <c r="D264" s="33">
        <v>14</v>
      </c>
      <c r="E264" s="33">
        <v>3272</v>
      </c>
      <c r="F264" s="33" t="s">
        <v>52</v>
      </c>
      <c r="G264" s="33" t="s">
        <v>55</v>
      </c>
      <c r="H264" s="33" t="s">
        <v>14</v>
      </c>
      <c r="I264" s="33" t="str">
        <f t="shared" si="4"/>
        <v>Teen</v>
      </c>
      <c r="J264" s="33" t="str">
        <f t="array" ref="J264">_xlfn.XLOOKUP(I264,$W$2:$W$5,$X$2:$X$5,0,0)</f>
        <v>Mobile</v>
      </c>
    </row>
    <row r="265" ht="27.15" spans="1:10">
      <c r="A265" s="33" t="s">
        <v>314</v>
      </c>
      <c r="B265" s="34">
        <v>45651</v>
      </c>
      <c r="C265" s="33">
        <v>184</v>
      </c>
      <c r="D265" s="33">
        <v>9</v>
      </c>
      <c r="E265" s="33">
        <v>2444.82</v>
      </c>
      <c r="F265" s="33" t="s">
        <v>52</v>
      </c>
      <c r="G265" s="33" t="s">
        <v>43</v>
      </c>
      <c r="H265" s="33" t="s">
        <v>9</v>
      </c>
      <c r="I265" s="33" t="str">
        <f t="shared" si="4"/>
        <v>Senior</v>
      </c>
      <c r="J265" s="33" t="str">
        <f t="array" ref="J265">_xlfn.XLOOKUP(I265,$W$2:$W$5,$X$2:$X$5,0,0)</f>
        <v>Medicine</v>
      </c>
    </row>
    <row r="266" ht="27.15" spans="1:10">
      <c r="A266" s="33" t="s">
        <v>315</v>
      </c>
      <c r="B266" s="34">
        <v>45627</v>
      </c>
      <c r="C266" s="33">
        <v>208</v>
      </c>
      <c r="D266" s="33">
        <v>18</v>
      </c>
      <c r="E266" s="33">
        <v>4017.89</v>
      </c>
      <c r="F266" s="33" t="s">
        <v>42</v>
      </c>
      <c r="G266" s="33" t="s">
        <v>55</v>
      </c>
      <c r="H266" s="33" t="s">
        <v>19</v>
      </c>
      <c r="I266" s="33" t="str">
        <f t="shared" si="4"/>
        <v>Youth</v>
      </c>
      <c r="J266" s="33" t="str">
        <f t="array" ref="J266">_xlfn.XLOOKUP(I266,$W$2:$W$5,$X$2:$X$5,0,0)</f>
        <v>Earpods</v>
      </c>
    </row>
    <row r="267" ht="27.15" spans="1:10">
      <c r="A267" s="33" t="s">
        <v>316</v>
      </c>
      <c r="B267" s="34">
        <v>45642</v>
      </c>
      <c r="C267" s="33">
        <v>193</v>
      </c>
      <c r="D267" s="33">
        <v>19</v>
      </c>
      <c r="E267" s="33">
        <v>3736.2</v>
      </c>
      <c r="F267" s="33" t="s">
        <v>39</v>
      </c>
      <c r="G267" s="33" t="s">
        <v>49</v>
      </c>
      <c r="H267" s="33" t="s">
        <v>14</v>
      </c>
      <c r="I267" s="33" t="str">
        <f t="shared" si="4"/>
        <v>Teen</v>
      </c>
      <c r="J267" s="33" t="str">
        <f t="array" ref="J267">_xlfn.XLOOKUP(I267,$W$2:$W$5,$X$2:$X$5,0,0)</f>
        <v>Mobile</v>
      </c>
    </row>
    <row r="268" ht="27.15" spans="1:10">
      <c r="A268" s="33" t="s">
        <v>317</v>
      </c>
      <c r="B268" s="34">
        <v>45651</v>
      </c>
      <c r="C268" s="33">
        <v>184</v>
      </c>
      <c r="D268" s="33">
        <v>23</v>
      </c>
      <c r="E268" s="33">
        <v>6572.29</v>
      </c>
      <c r="F268" s="33" t="s">
        <v>42</v>
      </c>
      <c r="G268" s="33" t="s">
        <v>49</v>
      </c>
      <c r="H268" s="33" t="s">
        <v>60</v>
      </c>
      <c r="I268" s="33" t="str">
        <f t="shared" si="4"/>
        <v>Adult</v>
      </c>
      <c r="J268" s="33" t="str">
        <f t="array" ref="J268">_xlfn.XLOOKUP(I268,$W$2:$W$5,$X$2:$X$5,0,0)</f>
        <v>Laptop</v>
      </c>
    </row>
    <row r="269" ht="27.15" spans="1:10">
      <c r="A269" s="33" t="s">
        <v>318</v>
      </c>
      <c r="B269" s="34">
        <v>45627</v>
      </c>
      <c r="C269" s="33">
        <v>208</v>
      </c>
      <c r="D269" s="33">
        <v>23</v>
      </c>
      <c r="E269" s="33">
        <v>6091.7</v>
      </c>
      <c r="F269" s="33" t="s">
        <v>52</v>
      </c>
      <c r="G269" s="33" t="s">
        <v>49</v>
      </c>
      <c r="H269" s="33" t="s">
        <v>4</v>
      </c>
      <c r="I269" s="33" t="str">
        <f t="shared" si="4"/>
        <v>Adult</v>
      </c>
      <c r="J269" s="33" t="str">
        <f t="array" ref="J269">_xlfn.XLOOKUP(I269,$W$2:$W$5,$X$2:$X$5,0,0)</f>
        <v>Laptop</v>
      </c>
    </row>
    <row r="270" ht="27.15" spans="1:10">
      <c r="A270" s="33" t="s">
        <v>319</v>
      </c>
      <c r="B270" s="34">
        <v>45631</v>
      </c>
      <c r="C270" s="33">
        <v>204</v>
      </c>
      <c r="D270" s="33">
        <v>14</v>
      </c>
      <c r="E270" s="33">
        <v>3521.67</v>
      </c>
      <c r="F270" s="33" t="s">
        <v>42</v>
      </c>
      <c r="G270" s="33" t="s">
        <v>49</v>
      </c>
      <c r="H270" s="33" t="s">
        <v>14</v>
      </c>
      <c r="I270" s="33" t="str">
        <f t="shared" si="4"/>
        <v>Teen</v>
      </c>
      <c r="J270" s="33" t="str">
        <f t="array" ref="J270">_xlfn.XLOOKUP(I270,$W$2:$W$5,$X$2:$X$5,0,0)</f>
        <v>Mobile</v>
      </c>
    </row>
    <row r="271" ht="27.15" spans="1:10">
      <c r="A271" s="33" t="s">
        <v>320</v>
      </c>
      <c r="B271" s="34">
        <v>45636</v>
      </c>
      <c r="C271" s="33">
        <v>199</v>
      </c>
      <c r="D271" s="33">
        <v>18</v>
      </c>
      <c r="E271" s="33">
        <v>4774.25</v>
      </c>
      <c r="F271" s="33" t="s">
        <v>52</v>
      </c>
      <c r="G271" s="33" t="s">
        <v>43</v>
      </c>
      <c r="H271" s="33" t="s">
        <v>4</v>
      </c>
      <c r="I271" s="33" t="str">
        <f t="shared" si="4"/>
        <v>Adult</v>
      </c>
      <c r="J271" s="33" t="str">
        <f t="array" ref="J271">_xlfn.XLOOKUP(I271,$W$2:$W$5,$X$2:$X$5,0,0)</f>
        <v>Laptop</v>
      </c>
    </row>
    <row r="272" ht="27.15" spans="1:10">
      <c r="A272" s="33" t="s">
        <v>321</v>
      </c>
      <c r="B272" s="34">
        <v>45632</v>
      </c>
      <c r="C272" s="33">
        <v>203</v>
      </c>
      <c r="D272" s="33">
        <v>17</v>
      </c>
      <c r="E272" s="33">
        <v>5614.08</v>
      </c>
      <c r="F272" s="33" t="s">
        <v>52</v>
      </c>
      <c r="G272" s="33" t="s">
        <v>43</v>
      </c>
      <c r="H272" s="33" t="s">
        <v>14</v>
      </c>
      <c r="I272" s="33" t="str">
        <f t="shared" si="4"/>
        <v>Teen</v>
      </c>
      <c r="J272" s="33" t="str">
        <f t="array" ref="J272">_xlfn.XLOOKUP(I272,$W$2:$W$5,$X$2:$X$5,0,0)</f>
        <v>Mobile</v>
      </c>
    </row>
    <row r="273" ht="27.15" spans="1:10">
      <c r="A273" s="33" t="s">
        <v>322</v>
      </c>
      <c r="B273" s="34">
        <v>45655</v>
      </c>
      <c r="C273" s="33">
        <v>180</v>
      </c>
      <c r="D273" s="33">
        <v>19</v>
      </c>
      <c r="E273" s="33">
        <v>3970.28</v>
      </c>
      <c r="F273" s="33" t="s">
        <v>52</v>
      </c>
      <c r="G273" s="33" t="s">
        <v>43</v>
      </c>
      <c r="H273" s="33" t="s">
        <v>14</v>
      </c>
      <c r="I273" s="33" t="str">
        <f t="shared" si="4"/>
        <v>Teen</v>
      </c>
      <c r="J273" s="33" t="str">
        <f t="array" ref="J273">_xlfn.XLOOKUP(I273,$W$2:$W$5,$X$2:$X$5,0,0)</f>
        <v>Mobile</v>
      </c>
    </row>
    <row r="274" ht="27.15" spans="1:10">
      <c r="A274" s="33" t="s">
        <v>323</v>
      </c>
      <c r="B274" s="34">
        <v>45650</v>
      </c>
      <c r="C274" s="33">
        <v>185</v>
      </c>
      <c r="D274" s="33">
        <v>14</v>
      </c>
      <c r="E274" s="33">
        <v>3295.8</v>
      </c>
      <c r="F274" s="33" t="s">
        <v>42</v>
      </c>
      <c r="G274" s="33" t="s">
        <v>57</v>
      </c>
      <c r="H274" s="33" t="s">
        <v>14</v>
      </c>
      <c r="I274" s="33" t="str">
        <f t="shared" si="4"/>
        <v>Teen</v>
      </c>
      <c r="J274" s="33" t="str">
        <f t="array" ref="J274">_xlfn.XLOOKUP(I274,$W$2:$W$5,$X$2:$X$5,0,0)</f>
        <v>Mobile</v>
      </c>
    </row>
    <row r="275" ht="27.15" spans="1:10">
      <c r="A275" s="33" t="s">
        <v>324</v>
      </c>
      <c r="B275" s="34">
        <v>45629</v>
      </c>
      <c r="C275" s="33">
        <v>206</v>
      </c>
      <c r="D275" s="33">
        <v>19</v>
      </c>
      <c r="E275" s="33">
        <v>4377.96</v>
      </c>
      <c r="F275" s="33" t="s">
        <v>39</v>
      </c>
      <c r="G275" s="33" t="s">
        <v>45</v>
      </c>
      <c r="H275" s="33" t="s">
        <v>19</v>
      </c>
      <c r="I275" s="33" t="str">
        <f t="shared" si="4"/>
        <v>Youth</v>
      </c>
      <c r="J275" s="33" t="str">
        <f t="array" ref="J275">_xlfn.XLOOKUP(I275,$W$2:$W$5,$X$2:$X$5,0,0)</f>
        <v>Earpods</v>
      </c>
    </row>
    <row r="276" ht="27.15" spans="1:10">
      <c r="A276" s="33" t="s">
        <v>325</v>
      </c>
      <c r="B276" s="34">
        <v>45458</v>
      </c>
      <c r="C276" s="33">
        <v>377</v>
      </c>
      <c r="D276" s="33">
        <v>10</v>
      </c>
      <c r="E276" s="33">
        <v>2848.9</v>
      </c>
      <c r="F276" s="33" t="s">
        <v>42</v>
      </c>
      <c r="G276" s="33" t="s">
        <v>53</v>
      </c>
      <c r="H276" s="33" t="s">
        <v>14</v>
      </c>
      <c r="I276" s="33" t="str">
        <f t="shared" si="4"/>
        <v>Teen</v>
      </c>
      <c r="J276" s="33" t="str">
        <f t="array" ref="J276">_xlfn.XLOOKUP(I276,$W$2:$W$5,$X$2:$X$5,0,0)</f>
        <v>Mobile</v>
      </c>
    </row>
    <row r="277" ht="27.15" spans="1:10">
      <c r="A277" s="33" t="s">
        <v>326</v>
      </c>
      <c r="B277" s="34">
        <v>45628</v>
      </c>
      <c r="C277" s="33">
        <v>207</v>
      </c>
      <c r="D277" s="33">
        <v>8</v>
      </c>
      <c r="E277" s="33">
        <v>1597.13</v>
      </c>
      <c r="F277" s="33" t="s">
        <v>39</v>
      </c>
      <c r="G277" s="33" t="s">
        <v>55</v>
      </c>
      <c r="H277" s="33" t="s">
        <v>9</v>
      </c>
      <c r="I277" s="33" t="str">
        <f t="shared" si="4"/>
        <v>Senior</v>
      </c>
      <c r="J277" s="33" t="str">
        <f t="array" ref="J277">_xlfn.XLOOKUP(I277,$W$2:$W$5,$X$2:$X$5,0,0)</f>
        <v>Medicine</v>
      </c>
    </row>
    <row r="278" ht="27.15" spans="1:10">
      <c r="A278" s="33" t="s">
        <v>327</v>
      </c>
      <c r="B278" s="34">
        <v>45622</v>
      </c>
      <c r="C278" s="33">
        <v>213</v>
      </c>
      <c r="D278" s="33">
        <v>13</v>
      </c>
      <c r="E278" s="33">
        <v>3525.03</v>
      </c>
      <c r="F278" s="33" t="s">
        <v>52</v>
      </c>
      <c r="G278" s="33" t="s">
        <v>43</v>
      </c>
      <c r="H278" s="33" t="s">
        <v>9</v>
      </c>
      <c r="I278" s="33" t="str">
        <f t="shared" si="4"/>
        <v>Senior</v>
      </c>
      <c r="J278" s="33" t="str">
        <f t="array" ref="J278">_xlfn.XLOOKUP(I278,$W$2:$W$5,$X$2:$X$5,0,0)</f>
        <v>Medicine</v>
      </c>
    </row>
    <row r="279" ht="27.15" spans="1:10">
      <c r="A279" s="33" t="s">
        <v>328</v>
      </c>
      <c r="B279" s="34">
        <v>45615</v>
      </c>
      <c r="C279" s="33">
        <v>220</v>
      </c>
      <c r="D279" s="33">
        <v>14</v>
      </c>
      <c r="E279" s="33">
        <v>2633.83</v>
      </c>
      <c r="F279" s="33" t="s">
        <v>42</v>
      </c>
      <c r="G279" s="33" t="s">
        <v>53</v>
      </c>
      <c r="H279" s="33" t="s">
        <v>4</v>
      </c>
      <c r="I279" s="33" t="str">
        <f t="shared" si="4"/>
        <v>Adult</v>
      </c>
      <c r="J279" s="33" t="str">
        <f t="array" ref="J279">_xlfn.XLOOKUP(I279,$W$2:$W$5,$X$2:$X$5,0,0)</f>
        <v>Laptop</v>
      </c>
    </row>
    <row r="280" ht="27.15" spans="1:10">
      <c r="A280" s="33" t="s">
        <v>329</v>
      </c>
      <c r="B280" s="34">
        <v>45645</v>
      </c>
      <c r="C280" s="33">
        <v>190</v>
      </c>
      <c r="D280" s="33">
        <v>12</v>
      </c>
      <c r="E280" s="33">
        <v>2777.04</v>
      </c>
      <c r="F280" s="33" t="s">
        <v>52</v>
      </c>
      <c r="G280" s="33" t="s">
        <v>47</v>
      </c>
      <c r="H280" s="33" t="s">
        <v>14</v>
      </c>
      <c r="I280" s="33" t="str">
        <f t="shared" si="4"/>
        <v>Teen</v>
      </c>
      <c r="J280" s="33" t="str">
        <f t="array" ref="J280">_xlfn.XLOOKUP(I280,$W$2:$W$5,$X$2:$X$5,0,0)</f>
        <v>Mobile</v>
      </c>
    </row>
    <row r="281" ht="27.15" spans="1:10">
      <c r="A281" s="33" t="s">
        <v>330</v>
      </c>
      <c r="B281" s="34">
        <v>45390</v>
      </c>
      <c r="C281" s="33">
        <v>445</v>
      </c>
      <c r="D281" s="33">
        <v>7</v>
      </c>
      <c r="E281" s="33">
        <v>1880.98</v>
      </c>
      <c r="F281" s="33" t="s">
        <v>42</v>
      </c>
      <c r="G281" s="33" t="s">
        <v>57</v>
      </c>
      <c r="H281" s="33" t="s">
        <v>14</v>
      </c>
      <c r="I281" s="33" t="str">
        <f t="shared" si="4"/>
        <v>Teen</v>
      </c>
      <c r="J281" s="33" t="str">
        <f t="array" ref="J281">_xlfn.XLOOKUP(I281,$W$2:$W$5,$X$2:$X$5,0,0)</f>
        <v>Mobile</v>
      </c>
    </row>
    <row r="282" ht="27.15" spans="1:10">
      <c r="A282" s="33" t="s">
        <v>331</v>
      </c>
      <c r="B282" s="34">
        <v>45651</v>
      </c>
      <c r="C282" s="33">
        <v>184</v>
      </c>
      <c r="D282" s="33">
        <v>11</v>
      </c>
      <c r="E282" s="33">
        <v>3028.7</v>
      </c>
      <c r="F282" s="33" t="s">
        <v>39</v>
      </c>
      <c r="G282" s="33" t="s">
        <v>53</v>
      </c>
      <c r="H282" s="33" t="s">
        <v>9</v>
      </c>
      <c r="I282" s="33" t="str">
        <f t="shared" si="4"/>
        <v>Senior</v>
      </c>
      <c r="J282" s="33" t="str">
        <f t="array" ref="J282">_xlfn.XLOOKUP(I282,$W$2:$W$5,$X$2:$X$5,0,0)</f>
        <v>Medicine</v>
      </c>
    </row>
    <row r="283" ht="27.15" spans="1:10">
      <c r="A283" s="33" t="s">
        <v>332</v>
      </c>
      <c r="B283" s="34">
        <v>45646</v>
      </c>
      <c r="C283" s="33">
        <v>189</v>
      </c>
      <c r="D283" s="33">
        <v>18</v>
      </c>
      <c r="E283" s="33">
        <v>4708.97</v>
      </c>
      <c r="F283" s="33" t="s">
        <v>52</v>
      </c>
      <c r="G283" s="33" t="s">
        <v>53</v>
      </c>
      <c r="H283" s="33" t="s">
        <v>14</v>
      </c>
      <c r="I283" s="33" t="str">
        <f t="shared" si="4"/>
        <v>Teen</v>
      </c>
      <c r="J283" s="33" t="str">
        <f t="array" ref="J283">_xlfn.XLOOKUP(I283,$W$2:$W$5,$X$2:$X$5,0,0)</f>
        <v>Mobile</v>
      </c>
    </row>
    <row r="284" ht="27.15" spans="1:10">
      <c r="A284" s="33" t="s">
        <v>333</v>
      </c>
      <c r="B284" s="34">
        <v>45608</v>
      </c>
      <c r="C284" s="33">
        <v>227</v>
      </c>
      <c r="D284" s="33">
        <v>16</v>
      </c>
      <c r="E284" s="33">
        <v>3536.03</v>
      </c>
      <c r="F284" s="33" t="s">
        <v>42</v>
      </c>
      <c r="G284" s="33" t="s">
        <v>45</v>
      </c>
      <c r="H284" s="33" t="s">
        <v>60</v>
      </c>
      <c r="I284" s="33" t="str">
        <f t="shared" si="4"/>
        <v>Adult</v>
      </c>
      <c r="J284" s="33" t="str">
        <f t="array" ref="J284">_xlfn.XLOOKUP(I284,$W$2:$W$5,$X$2:$X$5,0,0)</f>
        <v>Laptop</v>
      </c>
    </row>
    <row r="285" ht="27.15" spans="1:10">
      <c r="A285" s="33" t="s">
        <v>334</v>
      </c>
      <c r="B285" s="34">
        <v>45621</v>
      </c>
      <c r="C285" s="33">
        <v>214</v>
      </c>
      <c r="D285" s="33">
        <v>18</v>
      </c>
      <c r="E285" s="33">
        <v>4660.08</v>
      </c>
      <c r="F285" s="33" t="s">
        <v>52</v>
      </c>
      <c r="G285" s="33" t="s">
        <v>45</v>
      </c>
      <c r="H285" s="33" t="s">
        <v>60</v>
      </c>
      <c r="I285" s="33" t="str">
        <f t="shared" si="4"/>
        <v>Adult</v>
      </c>
      <c r="J285" s="33" t="str">
        <f t="array" ref="J285">_xlfn.XLOOKUP(I285,$W$2:$W$5,$X$2:$X$5,0,0)</f>
        <v>Laptop</v>
      </c>
    </row>
    <row r="286" ht="27.15" spans="1:10">
      <c r="A286" s="33" t="s">
        <v>335</v>
      </c>
      <c r="B286" s="34">
        <v>45524</v>
      </c>
      <c r="C286" s="33">
        <v>311</v>
      </c>
      <c r="D286" s="33">
        <v>8</v>
      </c>
      <c r="E286" s="33">
        <v>1953.26</v>
      </c>
      <c r="F286" s="33" t="s">
        <v>42</v>
      </c>
      <c r="G286" s="33" t="s">
        <v>40</v>
      </c>
      <c r="H286" s="33" t="s">
        <v>9</v>
      </c>
      <c r="I286" s="33" t="str">
        <f t="shared" si="4"/>
        <v>Senior</v>
      </c>
      <c r="J286" s="33" t="str">
        <f t="array" ref="J286">_xlfn.XLOOKUP(I286,$W$2:$W$5,$X$2:$X$5,0,0)</f>
        <v>Medicine</v>
      </c>
    </row>
    <row r="287" ht="27.15" spans="1:10">
      <c r="A287" s="33" t="s">
        <v>336</v>
      </c>
      <c r="B287" s="34">
        <v>45631</v>
      </c>
      <c r="C287" s="33">
        <v>204</v>
      </c>
      <c r="D287" s="33">
        <v>15</v>
      </c>
      <c r="E287" s="33">
        <v>3710.01</v>
      </c>
      <c r="F287" s="33" t="s">
        <v>42</v>
      </c>
      <c r="G287" s="33" t="s">
        <v>40</v>
      </c>
      <c r="H287" s="33" t="s">
        <v>14</v>
      </c>
      <c r="I287" s="33" t="str">
        <f t="shared" si="4"/>
        <v>Teen</v>
      </c>
      <c r="J287" s="33" t="str">
        <f t="array" ref="J287">_xlfn.XLOOKUP(I287,$W$2:$W$5,$X$2:$X$5,0,0)</f>
        <v>Mobile</v>
      </c>
    </row>
    <row r="288" ht="27.15" spans="1:10">
      <c r="A288" s="33" t="s">
        <v>337</v>
      </c>
      <c r="B288" s="34">
        <v>45564</v>
      </c>
      <c r="C288" s="33">
        <v>271</v>
      </c>
      <c r="D288" s="33">
        <v>17</v>
      </c>
      <c r="E288" s="33">
        <v>3597.38</v>
      </c>
      <c r="F288" s="33" t="s">
        <v>42</v>
      </c>
      <c r="G288" s="33" t="s">
        <v>43</v>
      </c>
      <c r="H288" s="33" t="s">
        <v>14</v>
      </c>
      <c r="I288" s="33" t="str">
        <f t="shared" si="4"/>
        <v>Teen</v>
      </c>
      <c r="J288" s="33" t="str">
        <f t="array" ref="J288">_xlfn.XLOOKUP(I288,$W$2:$W$5,$X$2:$X$5,0,0)</f>
        <v>Mobile</v>
      </c>
    </row>
    <row r="289" ht="27.15" spans="1:10">
      <c r="A289" s="33" t="s">
        <v>338</v>
      </c>
      <c r="B289" s="34">
        <v>45506</v>
      </c>
      <c r="C289" s="33">
        <v>329</v>
      </c>
      <c r="D289" s="33">
        <v>11</v>
      </c>
      <c r="E289" s="33">
        <v>2582.05</v>
      </c>
      <c r="F289" s="33" t="s">
        <v>42</v>
      </c>
      <c r="G289" s="33" t="s">
        <v>47</v>
      </c>
      <c r="H289" s="33" t="s">
        <v>60</v>
      </c>
      <c r="I289" s="33" t="str">
        <f t="shared" si="4"/>
        <v>Adult</v>
      </c>
      <c r="J289" s="33" t="str">
        <f t="array" ref="J289">_xlfn.XLOOKUP(I289,$W$2:$W$5,$X$2:$X$5,0,0)</f>
        <v>Laptop</v>
      </c>
    </row>
    <row r="290" ht="27.15" spans="1:10">
      <c r="A290" s="33" t="s">
        <v>339</v>
      </c>
      <c r="B290" s="34">
        <v>45636</v>
      </c>
      <c r="C290" s="33">
        <v>199</v>
      </c>
      <c r="D290" s="33">
        <v>16</v>
      </c>
      <c r="E290" s="33">
        <v>5028.75</v>
      </c>
      <c r="F290" s="33" t="s">
        <v>39</v>
      </c>
      <c r="G290" s="33" t="s">
        <v>49</v>
      </c>
      <c r="H290" s="33" t="s">
        <v>60</v>
      </c>
      <c r="I290" s="33" t="str">
        <f t="shared" si="4"/>
        <v>Adult</v>
      </c>
      <c r="J290" s="33" t="str">
        <f t="array" ref="J290">_xlfn.XLOOKUP(I290,$W$2:$W$5,$X$2:$X$5,0,0)</f>
        <v>Laptop</v>
      </c>
    </row>
    <row r="291" ht="27.15" spans="1:10">
      <c r="A291" s="33" t="s">
        <v>340</v>
      </c>
      <c r="B291" s="34">
        <v>45631</v>
      </c>
      <c r="C291" s="33">
        <v>204</v>
      </c>
      <c r="D291" s="33">
        <v>20</v>
      </c>
      <c r="E291" s="33">
        <v>5350.56</v>
      </c>
      <c r="F291" s="33" t="s">
        <v>52</v>
      </c>
      <c r="G291" s="33" t="s">
        <v>53</v>
      </c>
      <c r="H291" s="33" t="s">
        <v>60</v>
      </c>
      <c r="I291" s="33" t="str">
        <f t="shared" si="4"/>
        <v>Adult</v>
      </c>
      <c r="J291" s="33" t="str">
        <f t="array" ref="J291">_xlfn.XLOOKUP(I291,$W$2:$W$5,$X$2:$X$5,0,0)</f>
        <v>Laptop</v>
      </c>
    </row>
    <row r="292" ht="27.15" spans="1:10">
      <c r="A292" s="33" t="s">
        <v>341</v>
      </c>
      <c r="B292" s="34">
        <v>45654</v>
      </c>
      <c r="C292" s="33">
        <v>181</v>
      </c>
      <c r="D292" s="33">
        <v>16</v>
      </c>
      <c r="E292" s="33">
        <v>3262.15</v>
      </c>
      <c r="F292" s="33" t="s">
        <v>42</v>
      </c>
      <c r="G292" s="33" t="s">
        <v>55</v>
      </c>
      <c r="H292" s="33" t="s">
        <v>14</v>
      </c>
      <c r="I292" s="33" t="str">
        <f t="shared" si="4"/>
        <v>Teen</v>
      </c>
      <c r="J292" s="33" t="str">
        <f t="array" ref="J292">_xlfn.XLOOKUP(I292,$W$2:$W$5,$X$2:$X$5,0,0)</f>
        <v>Mobile</v>
      </c>
    </row>
    <row r="293" ht="27.15" spans="1:10">
      <c r="A293" s="33" t="s">
        <v>342</v>
      </c>
      <c r="B293" s="34">
        <v>45646</v>
      </c>
      <c r="C293" s="33">
        <v>189</v>
      </c>
      <c r="D293" s="33">
        <v>12</v>
      </c>
      <c r="E293" s="33">
        <v>3288.75</v>
      </c>
      <c r="F293" s="33" t="s">
        <v>52</v>
      </c>
      <c r="G293" s="33" t="s">
        <v>49</v>
      </c>
      <c r="H293" s="33" t="s">
        <v>14</v>
      </c>
      <c r="I293" s="33" t="str">
        <f t="shared" si="4"/>
        <v>Teen</v>
      </c>
      <c r="J293" s="33" t="str">
        <f t="array" ref="J293">_xlfn.XLOOKUP(I293,$W$2:$W$5,$X$2:$X$5,0,0)</f>
        <v>Mobile</v>
      </c>
    </row>
    <row r="294" ht="27.15" spans="1:10">
      <c r="A294" s="33" t="s">
        <v>343</v>
      </c>
      <c r="B294" s="34">
        <v>45629</v>
      </c>
      <c r="C294" s="33">
        <v>206</v>
      </c>
      <c r="D294" s="33">
        <v>24</v>
      </c>
      <c r="E294" s="33">
        <v>7019.62</v>
      </c>
      <c r="F294" s="33" t="s">
        <v>39</v>
      </c>
      <c r="G294" s="33" t="s">
        <v>55</v>
      </c>
      <c r="H294" s="33" t="s">
        <v>9</v>
      </c>
      <c r="I294" s="33" t="str">
        <f t="shared" si="4"/>
        <v>Senior</v>
      </c>
      <c r="J294" s="33" t="str">
        <f t="array" ref="J294">_xlfn.XLOOKUP(I294,$W$2:$W$5,$X$2:$X$5,0,0)</f>
        <v>Medicine</v>
      </c>
    </row>
    <row r="295" ht="27.15" spans="1:10">
      <c r="A295" s="33" t="s">
        <v>344</v>
      </c>
      <c r="B295" s="34">
        <v>45657</v>
      </c>
      <c r="C295" s="33">
        <v>178</v>
      </c>
      <c r="D295" s="33">
        <v>8</v>
      </c>
      <c r="E295" s="33">
        <v>2294.87</v>
      </c>
      <c r="F295" s="33" t="s">
        <v>42</v>
      </c>
      <c r="G295" s="33" t="s">
        <v>47</v>
      </c>
      <c r="H295" s="33" t="s">
        <v>60</v>
      </c>
      <c r="I295" s="33" t="str">
        <f t="shared" si="4"/>
        <v>Adult</v>
      </c>
      <c r="J295" s="33" t="str">
        <f t="array" ref="J295">_xlfn.XLOOKUP(I295,$W$2:$W$5,$X$2:$X$5,0,0)</f>
        <v>Laptop</v>
      </c>
    </row>
    <row r="296" ht="27.15" spans="1:10">
      <c r="A296" s="33" t="s">
        <v>345</v>
      </c>
      <c r="B296" s="34">
        <v>45633</v>
      </c>
      <c r="C296" s="33">
        <v>202</v>
      </c>
      <c r="D296" s="33">
        <v>16</v>
      </c>
      <c r="E296" s="33">
        <v>4025.05</v>
      </c>
      <c r="F296" s="33" t="s">
        <v>42</v>
      </c>
      <c r="G296" s="33" t="s">
        <v>55</v>
      </c>
      <c r="H296" s="33" t="s">
        <v>14</v>
      </c>
      <c r="I296" s="33" t="str">
        <f t="shared" si="4"/>
        <v>Teen</v>
      </c>
      <c r="J296" s="33" t="str">
        <f t="array" ref="J296">_xlfn.XLOOKUP(I296,$W$2:$W$5,$X$2:$X$5,0,0)</f>
        <v>Mobile</v>
      </c>
    </row>
    <row r="297" ht="27.15" spans="1:10">
      <c r="A297" s="33" t="s">
        <v>346</v>
      </c>
      <c r="B297" s="34">
        <v>45611</v>
      </c>
      <c r="C297" s="33">
        <v>224</v>
      </c>
      <c r="D297" s="33">
        <v>17</v>
      </c>
      <c r="E297" s="33">
        <v>3968.24</v>
      </c>
      <c r="F297" s="33" t="s">
        <v>39</v>
      </c>
      <c r="G297" s="33" t="s">
        <v>47</v>
      </c>
      <c r="H297" s="33" t="s">
        <v>4</v>
      </c>
      <c r="I297" s="33" t="str">
        <f t="shared" si="4"/>
        <v>Adult</v>
      </c>
      <c r="J297" s="33" t="str">
        <f t="array" ref="J297">_xlfn.XLOOKUP(I297,$W$2:$W$5,$X$2:$X$5,0,0)</f>
        <v>Laptop</v>
      </c>
    </row>
    <row r="298" ht="27.15" spans="1:10">
      <c r="A298" s="33" t="s">
        <v>347</v>
      </c>
      <c r="B298" s="34">
        <v>45568</v>
      </c>
      <c r="C298" s="33">
        <v>267</v>
      </c>
      <c r="D298" s="33">
        <v>13</v>
      </c>
      <c r="E298" s="33">
        <v>3360.86</v>
      </c>
      <c r="F298" s="33" t="s">
        <v>52</v>
      </c>
      <c r="G298" s="33" t="s">
        <v>47</v>
      </c>
      <c r="H298" s="33" t="s">
        <v>9</v>
      </c>
      <c r="I298" s="33" t="str">
        <f t="shared" si="4"/>
        <v>Senior</v>
      </c>
      <c r="J298" s="33" t="str">
        <f t="array" ref="J298">_xlfn.XLOOKUP(I298,$W$2:$W$5,$X$2:$X$5,0,0)</f>
        <v>Medicine</v>
      </c>
    </row>
    <row r="299" ht="27.15" spans="1:10">
      <c r="A299" s="33" t="s">
        <v>348</v>
      </c>
      <c r="B299" s="34">
        <v>45633</v>
      </c>
      <c r="C299" s="33">
        <v>202</v>
      </c>
      <c r="D299" s="33">
        <v>17</v>
      </c>
      <c r="E299" s="33">
        <v>4994.51</v>
      </c>
      <c r="F299" s="33" t="s">
        <v>39</v>
      </c>
      <c r="G299" s="33" t="s">
        <v>55</v>
      </c>
      <c r="H299" s="33" t="s">
        <v>19</v>
      </c>
      <c r="I299" s="33" t="str">
        <f t="shared" si="4"/>
        <v>Youth</v>
      </c>
      <c r="J299" s="33" t="str">
        <f t="array" ref="J299">_xlfn.XLOOKUP(I299,$W$2:$W$5,$X$2:$X$5,0,0)</f>
        <v>Earpods</v>
      </c>
    </row>
    <row r="300" ht="27.15" spans="1:10">
      <c r="A300" s="33" t="s">
        <v>349</v>
      </c>
      <c r="B300" s="34">
        <v>45562</v>
      </c>
      <c r="C300" s="33">
        <v>273</v>
      </c>
      <c r="D300" s="33">
        <v>7</v>
      </c>
      <c r="E300" s="33">
        <v>2439.82</v>
      </c>
      <c r="F300" s="33" t="s">
        <v>52</v>
      </c>
      <c r="G300" s="33" t="s">
        <v>45</v>
      </c>
      <c r="H300" s="33" t="s">
        <v>14</v>
      </c>
      <c r="I300" s="33" t="str">
        <f t="shared" si="4"/>
        <v>Teen</v>
      </c>
      <c r="J300" s="33" t="str">
        <f t="array" ref="J300">_xlfn.XLOOKUP(I300,$W$2:$W$5,$X$2:$X$5,0,0)</f>
        <v>Mobile</v>
      </c>
    </row>
    <row r="301" ht="27.15" spans="1:10">
      <c r="A301" s="33" t="s">
        <v>350</v>
      </c>
      <c r="B301" s="34">
        <v>45614</v>
      </c>
      <c r="C301" s="33">
        <v>221</v>
      </c>
      <c r="D301" s="33">
        <v>18</v>
      </c>
      <c r="E301" s="33">
        <v>5242.21</v>
      </c>
      <c r="F301" s="33" t="s">
        <v>52</v>
      </c>
      <c r="G301" s="33" t="s">
        <v>57</v>
      </c>
      <c r="H301" s="33" t="s">
        <v>9</v>
      </c>
      <c r="I301" s="33" t="str">
        <f t="shared" si="4"/>
        <v>Senior</v>
      </c>
      <c r="J301" s="33" t="str">
        <f t="array" ref="J301">_xlfn.XLOOKUP(I301,$W$2:$W$5,$X$2:$X$5,0,0)</f>
        <v>Medicine</v>
      </c>
    </row>
    <row r="302" ht="27.15" spans="1:10">
      <c r="A302" s="33" t="s">
        <v>351</v>
      </c>
      <c r="B302" s="34">
        <v>45628</v>
      </c>
      <c r="C302" s="33">
        <v>207</v>
      </c>
      <c r="D302" s="33">
        <v>12</v>
      </c>
      <c r="E302" s="33">
        <v>2899.64</v>
      </c>
      <c r="F302" s="33" t="s">
        <v>52</v>
      </c>
      <c r="G302" s="33" t="s">
        <v>55</v>
      </c>
      <c r="H302" s="33" t="s">
        <v>4</v>
      </c>
      <c r="I302" s="33" t="str">
        <f t="shared" si="4"/>
        <v>Adult</v>
      </c>
      <c r="J302" s="33" t="str">
        <f t="array" ref="J302">_xlfn.XLOOKUP(I302,$W$2:$W$5,$X$2:$X$5,0,0)</f>
        <v>Laptop</v>
      </c>
    </row>
    <row r="303" ht="27.15" spans="1:10">
      <c r="A303" s="33" t="s">
        <v>352</v>
      </c>
      <c r="B303" s="34">
        <v>45558</v>
      </c>
      <c r="C303" s="33">
        <v>277</v>
      </c>
      <c r="D303" s="33">
        <v>16</v>
      </c>
      <c r="E303" s="33">
        <v>3932.94</v>
      </c>
      <c r="F303" s="33" t="s">
        <v>42</v>
      </c>
      <c r="G303" s="33" t="s">
        <v>47</v>
      </c>
      <c r="H303" s="33" t="s">
        <v>9</v>
      </c>
      <c r="I303" s="33" t="str">
        <f t="shared" si="4"/>
        <v>Senior</v>
      </c>
      <c r="J303" s="33" t="str">
        <f t="array" ref="J303">_xlfn.XLOOKUP(I303,$W$2:$W$5,$X$2:$X$5,0,0)</f>
        <v>Medicine</v>
      </c>
    </row>
    <row r="304" ht="27.15" spans="1:10">
      <c r="A304" s="33" t="s">
        <v>353</v>
      </c>
      <c r="B304" s="34">
        <v>45555</v>
      </c>
      <c r="C304" s="33">
        <v>280</v>
      </c>
      <c r="D304" s="33">
        <v>24</v>
      </c>
      <c r="E304" s="33">
        <v>6101.95</v>
      </c>
      <c r="F304" s="33" t="s">
        <v>42</v>
      </c>
      <c r="G304" s="33" t="s">
        <v>55</v>
      </c>
      <c r="H304" s="33" t="s">
        <v>4</v>
      </c>
      <c r="I304" s="33" t="str">
        <f t="shared" si="4"/>
        <v>Adult</v>
      </c>
      <c r="J304" s="33" t="str">
        <f t="array" ref="J304">_xlfn.XLOOKUP(I304,$W$2:$W$5,$X$2:$X$5,0,0)</f>
        <v>Laptop</v>
      </c>
    </row>
    <row r="305" ht="27.15" spans="1:10">
      <c r="A305" s="33" t="s">
        <v>354</v>
      </c>
      <c r="B305" s="34">
        <v>45616</v>
      </c>
      <c r="C305" s="33">
        <v>219</v>
      </c>
      <c r="D305" s="33">
        <v>18</v>
      </c>
      <c r="E305" s="33">
        <v>4806.19</v>
      </c>
      <c r="F305" s="33" t="s">
        <v>52</v>
      </c>
      <c r="G305" s="33" t="s">
        <v>57</v>
      </c>
      <c r="H305" s="33" t="s">
        <v>60</v>
      </c>
      <c r="I305" s="33" t="str">
        <f t="shared" si="4"/>
        <v>Adult</v>
      </c>
      <c r="J305" s="33" t="str">
        <f t="array" ref="J305">_xlfn.XLOOKUP(I305,$W$2:$W$5,$X$2:$X$5,0,0)</f>
        <v>Laptop</v>
      </c>
    </row>
    <row r="306" ht="27.15" spans="1:10">
      <c r="A306" s="33" t="s">
        <v>355</v>
      </c>
      <c r="B306" s="34">
        <v>45617</v>
      </c>
      <c r="C306" s="33">
        <v>218</v>
      </c>
      <c r="D306" s="33">
        <v>15</v>
      </c>
      <c r="E306" s="33">
        <v>2714.16</v>
      </c>
      <c r="F306" s="33" t="s">
        <v>52</v>
      </c>
      <c r="G306" s="33" t="s">
        <v>55</v>
      </c>
      <c r="H306" s="33" t="s">
        <v>4</v>
      </c>
      <c r="I306" s="33" t="str">
        <f t="shared" si="4"/>
        <v>Adult</v>
      </c>
      <c r="J306" s="33" t="str">
        <f t="array" ref="J306">_xlfn.XLOOKUP(I306,$W$2:$W$5,$X$2:$X$5,0,0)</f>
        <v>Laptop</v>
      </c>
    </row>
    <row r="307" ht="27.15" spans="1:10">
      <c r="A307" s="33" t="s">
        <v>356</v>
      </c>
      <c r="B307" s="34">
        <v>45654</v>
      </c>
      <c r="C307" s="33">
        <v>181</v>
      </c>
      <c r="D307" s="33">
        <v>20</v>
      </c>
      <c r="E307" s="33">
        <v>4158.84</v>
      </c>
      <c r="F307" s="33" t="s">
        <v>42</v>
      </c>
      <c r="G307" s="33" t="s">
        <v>43</v>
      </c>
      <c r="H307" s="33" t="s">
        <v>19</v>
      </c>
      <c r="I307" s="33" t="str">
        <f t="shared" si="4"/>
        <v>Youth</v>
      </c>
      <c r="J307" s="33" t="str">
        <f t="array" ref="J307">_xlfn.XLOOKUP(I307,$W$2:$W$5,$X$2:$X$5,0,0)</f>
        <v>Earpods</v>
      </c>
    </row>
    <row r="308" ht="27.15" spans="1:10">
      <c r="A308" s="33" t="s">
        <v>357</v>
      </c>
      <c r="B308" s="34">
        <v>45641</v>
      </c>
      <c r="C308" s="33">
        <v>194</v>
      </c>
      <c r="D308" s="33">
        <v>20</v>
      </c>
      <c r="E308" s="33">
        <v>4801.65</v>
      </c>
      <c r="F308" s="33" t="s">
        <v>39</v>
      </c>
      <c r="G308" s="33" t="s">
        <v>40</v>
      </c>
      <c r="H308" s="33" t="s">
        <v>14</v>
      </c>
      <c r="I308" s="33" t="str">
        <f t="shared" si="4"/>
        <v>Teen</v>
      </c>
      <c r="J308" s="33" t="str">
        <f t="array" ref="J308">_xlfn.XLOOKUP(I308,$W$2:$W$5,$X$2:$X$5,0,0)</f>
        <v>Mobile</v>
      </c>
    </row>
    <row r="309" ht="27.15" spans="1:10">
      <c r="A309" s="33" t="s">
        <v>358</v>
      </c>
      <c r="B309" s="34">
        <v>45453</v>
      </c>
      <c r="C309" s="33">
        <v>382</v>
      </c>
      <c r="D309" s="33">
        <v>14</v>
      </c>
      <c r="E309" s="33">
        <v>3076.9</v>
      </c>
      <c r="F309" s="33" t="s">
        <v>42</v>
      </c>
      <c r="G309" s="33" t="s">
        <v>45</v>
      </c>
      <c r="H309" s="33" t="s">
        <v>14</v>
      </c>
      <c r="I309" s="33" t="str">
        <f t="shared" si="4"/>
        <v>Teen</v>
      </c>
      <c r="J309" s="33" t="str">
        <f t="array" ref="J309">_xlfn.XLOOKUP(I309,$W$2:$W$5,$X$2:$X$5,0,0)</f>
        <v>Mobile</v>
      </c>
    </row>
    <row r="310" ht="27.15" spans="1:10">
      <c r="A310" s="33" t="s">
        <v>359</v>
      </c>
      <c r="B310" s="34">
        <v>45562</v>
      </c>
      <c r="C310" s="33">
        <v>273</v>
      </c>
      <c r="D310" s="33">
        <v>12</v>
      </c>
      <c r="E310" s="33">
        <v>2743.51</v>
      </c>
      <c r="F310" s="33" t="s">
        <v>39</v>
      </c>
      <c r="G310" s="33" t="s">
        <v>40</v>
      </c>
      <c r="H310" s="33" t="s">
        <v>4</v>
      </c>
      <c r="I310" s="33" t="str">
        <f t="shared" si="4"/>
        <v>Adult</v>
      </c>
      <c r="J310" s="33" t="str">
        <f t="array" ref="J310">_xlfn.XLOOKUP(I310,$W$2:$W$5,$X$2:$X$5,0,0)</f>
        <v>Laptop</v>
      </c>
    </row>
    <row r="311" ht="27.15" spans="1:10">
      <c r="A311" s="33" t="s">
        <v>360</v>
      </c>
      <c r="B311" s="34">
        <v>45532</v>
      </c>
      <c r="C311" s="33">
        <v>303</v>
      </c>
      <c r="D311" s="33">
        <v>9</v>
      </c>
      <c r="E311" s="33">
        <v>3012.71</v>
      </c>
      <c r="F311" s="33" t="s">
        <v>39</v>
      </c>
      <c r="G311" s="33" t="s">
        <v>47</v>
      </c>
      <c r="H311" s="33" t="s">
        <v>4</v>
      </c>
      <c r="I311" s="33" t="str">
        <f t="shared" si="4"/>
        <v>Adult</v>
      </c>
      <c r="J311" s="33" t="str">
        <f t="array" ref="J311">_xlfn.XLOOKUP(I311,$W$2:$W$5,$X$2:$X$5,0,0)</f>
        <v>Laptop</v>
      </c>
    </row>
    <row r="312" ht="27.15" spans="1:10">
      <c r="A312" s="33" t="s">
        <v>361</v>
      </c>
      <c r="B312" s="34">
        <v>45589</v>
      </c>
      <c r="C312" s="33">
        <v>246</v>
      </c>
      <c r="D312" s="33">
        <v>11</v>
      </c>
      <c r="E312" s="33">
        <v>2000.86</v>
      </c>
      <c r="F312" s="33" t="s">
        <v>39</v>
      </c>
      <c r="G312" s="33" t="s">
        <v>47</v>
      </c>
      <c r="H312" s="33" t="s">
        <v>14</v>
      </c>
      <c r="I312" s="33" t="str">
        <f t="shared" si="4"/>
        <v>Teen</v>
      </c>
      <c r="J312" s="33" t="str">
        <f t="array" ref="J312">_xlfn.XLOOKUP(I312,$W$2:$W$5,$X$2:$X$5,0,0)</f>
        <v>Mobile</v>
      </c>
    </row>
    <row r="313" ht="27.15" spans="1:10">
      <c r="A313" s="33" t="s">
        <v>362</v>
      </c>
      <c r="B313" s="34">
        <v>45618</v>
      </c>
      <c r="C313" s="33">
        <v>217</v>
      </c>
      <c r="D313" s="33">
        <v>15</v>
      </c>
      <c r="E313" s="33">
        <v>3544.65</v>
      </c>
      <c r="F313" s="33" t="s">
        <v>42</v>
      </c>
      <c r="G313" s="33" t="s">
        <v>43</v>
      </c>
      <c r="H313" s="33" t="s">
        <v>9</v>
      </c>
      <c r="I313" s="33" t="str">
        <f t="shared" si="4"/>
        <v>Senior</v>
      </c>
      <c r="J313" s="33" t="str">
        <f t="array" ref="J313">_xlfn.XLOOKUP(I313,$W$2:$W$5,$X$2:$X$5,0,0)</f>
        <v>Medicine</v>
      </c>
    </row>
    <row r="314" ht="27.15" spans="1:10">
      <c r="A314" s="33" t="s">
        <v>363</v>
      </c>
      <c r="B314" s="34">
        <v>45500</v>
      </c>
      <c r="C314" s="33">
        <v>335</v>
      </c>
      <c r="D314" s="33">
        <v>13</v>
      </c>
      <c r="E314" s="33">
        <v>3593.05</v>
      </c>
      <c r="F314" s="33" t="s">
        <v>52</v>
      </c>
      <c r="G314" s="33" t="s">
        <v>49</v>
      </c>
      <c r="H314" s="33" t="s">
        <v>14</v>
      </c>
      <c r="I314" s="33" t="str">
        <f t="shared" si="4"/>
        <v>Teen</v>
      </c>
      <c r="J314" s="33" t="str">
        <f t="array" ref="J314">_xlfn.XLOOKUP(I314,$W$2:$W$5,$X$2:$X$5,0,0)</f>
        <v>Mobile</v>
      </c>
    </row>
    <row r="315" ht="27.15" spans="1:10">
      <c r="A315" s="33" t="s">
        <v>364</v>
      </c>
      <c r="B315" s="34">
        <v>45652</v>
      </c>
      <c r="C315" s="33">
        <v>183</v>
      </c>
      <c r="D315" s="33">
        <v>10</v>
      </c>
      <c r="E315" s="33">
        <v>3115.22</v>
      </c>
      <c r="F315" s="33" t="s">
        <v>52</v>
      </c>
      <c r="G315" s="33" t="s">
        <v>49</v>
      </c>
      <c r="H315" s="33" t="s">
        <v>60</v>
      </c>
      <c r="I315" s="33" t="str">
        <f t="shared" si="4"/>
        <v>Adult</v>
      </c>
      <c r="J315" s="33" t="str">
        <f t="array" ref="J315">_xlfn.XLOOKUP(I315,$W$2:$W$5,$X$2:$X$5,0,0)</f>
        <v>Laptop</v>
      </c>
    </row>
    <row r="316" ht="27.15" spans="1:10">
      <c r="A316" s="33" t="s">
        <v>365</v>
      </c>
      <c r="B316" s="34">
        <v>45645</v>
      </c>
      <c r="C316" s="33">
        <v>190</v>
      </c>
      <c r="D316" s="33">
        <v>18</v>
      </c>
      <c r="E316" s="33">
        <v>5072.32</v>
      </c>
      <c r="F316" s="33" t="s">
        <v>39</v>
      </c>
      <c r="G316" s="33" t="s">
        <v>55</v>
      </c>
      <c r="H316" s="33" t="s">
        <v>14</v>
      </c>
      <c r="I316" s="33" t="str">
        <f t="shared" si="4"/>
        <v>Teen</v>
      </c>
      <c r="J316" s="33" t="str">
        <f t="array" ref="J316">_xlfn.XLOOKUP(I316,$W$2:$W$5,$X$2:$X$5,0,0)</f>
        <v>Mobile</v>
      </c>
    </row>
    <row r="317" ht="27.15" spans="1:10">
      <c r="A317" s="33" t="s">
        <v>366</v>
      </c>
      <c r="B317" s="34">
        <v>45644</v>
      </c>
      <c r="C317" s="33">
        <v>191</v>
      </c>
      <c r="D317" s="33">
        <v>5</v>
      </c>
      <c r="E317" s="33">
        <v>1144.22</v>
      </c>
      <c r="F317" s="33" t="s">
        <v>42</v>
      </c>
      <c r="G317" s="33" t="s">
        <v>53</v>
      </c>
      <c r="H317" s="33" t="s">
        <v>19</v>
      </c>
      <c r="I317" s="33" t="str">
        <f t="shared" si="4"/>
        <v>Youth</v>
      </c>
      <c r="J317" s="33" t="str">
        <f t="array" ref="J317">_xlfn.XLOOKUP(I317,$W$2:$W$5,$X$2:$X$5,0,0)</f>
        <v>Earpods</v>
      </c>
    </row>
    <row r="318" ht="27.15" spans="1:10">
      <c r="A318" s="33" t="s">
        <v>367</v>
      </c>
      <c r="B318" s="34">
        <v>45623</v>
      </c>
      <c r="C318" s="33">
        <v>212</v>
      </c>
      <c r="D318" s="33">
        <v>13</v>
      </c>
      <c r="E318" s="33">
        <v>3824.96</v>
      </c>
      <c r="F318" s="33" t="s">
        <v>42</v>
      </c>
      <c r="G318" s="33" t="s">
        <v>53</v>
      </c>
      <c r="H318" s="33" t="s">
        <v>19</v>
      </c>
      <c r="I318" s="33" t="str">
        <f t="shared" si="4"/>
        <v>Youth</v>
      </c>
      <c r="J318" s="33" t="str">
        <f t="array" ref="J318">_xlfn.XLOOKUP(I318,$W$2:$W$5,$X$2:$X$5,0,0)</f>
        <v>Earpods</v>
      </c>
    </row>
    <row r="319" ht="27.15" spans="1:10">
      <c r="A319" s="33" t="s">
        <v>368</v>
      </c>
      <c r="B319" s="34">
        <v>45616</v>
      </c>
      <c r="C319" s="33">
        <v>219</v>
      </c>
      <c r="D319" s="33">
        <v>8</v>
      </c>
      <c r="E319" s="33">
        <v>1547.68</v>
      </c>
      <c r="F319" s="33" t="s">
        <v>42</v>
      </c>
      <c r="G319" s="33" t="s">
        <v>55</v>
      </c>
      <c r="H319" s="33" t="s">
        <v>60</v>
      </c>
      <c r="I319" s="33" t="str">
        <f t="shared" si="4"/>
        <v>Adult</v>
      </c>
      <c r="J319" s="33" t="str">
        <f t="array" ref="J319">_xlfn.XLOOKUP(I319,$W$2:$W$5,$X$2:$X$5,0,0)</f>
        <v>Laptop</v>
      </c>
    </row>
    <row r="320" ht="27.15" spans="1:10">
      <c r="A320" s="33" t="s">
        <v>369</v>
      </c>
      <c r="B320" s="34">
        <v>45614</v>
      </c>
      <c r="C320" s="33">
        <v>221</v>
      </c>
      <c r="D320" s="33">
        <v>12</v>
      </c>
      <c r="E320" s="33">
        <v>2120.16</v>
      </c>
      <c r="F320" s="33" t="s">
        <v>52</v>
      </c>
      <c r="G320" s="33" t="s">
        <v>55</v>
      </c>
      <c r="H320" s="33" t="s">
        <v>14</v>
      </c>
      <c r="I320" s="33" t="str">
        <f t="shared" si="4"/>
        <v>Teen</v>
      </c>
      <c r="J320" s="33" t="str">
        <f t="array" ref="J320">_xlfn.XLOOKUP(I320,$W$2:$W$5,$X$2:$X$5,0,0)</f>
        <v>Mobile</v>
      </c>
    </row>
    <row r="321" ht="27.15" spans="1:10">
      <c r="A321" s="33" t="s">
        <v>370</v>
      </c>
      <c r="B321" s="34">
        <v>45622</v>
      </c>
      <c r="C321" s="33">
        <v>213</v>
      </c>
      <c r="D321" s="33">
        <v>14</v>
      </c>
      <c r="E321" s="33">
        <v>2940.04</v>
      </c>
      <c r="F321" s="33" t="s">
        <v>52</v>
      </c>
      <c r="G321" s="33" t="s">
        <v>43</v>
      </c>
      <c r="H321" s="33" t="s">
        <v>19</v>
      </c>
      <c r="I321" s="33" t="str">
        <f t="shared" si="4"/>
        <v>Youth</v>
      </c>
      <c r="J321" s="33" t="str">
        <f t="array" ref="J321">_xlfn.XLOOKUP(I321,$W$2:$W$5,$X$2:$X$5,0,0)</f>
        <v>Earpods</v>
      </c>
    </row>
    <row r="322" ht="27.15" spans="1:10">
      <c r="A322" s="33" t="s">
        <v>371</v>
      </c>
      <c r="B322" s="34">
        <v>45551</v>
      </c>
      <c r="C322" s="33">
        <v>284</v>
      </c>
      <c r="D322" s="33">
        <v>8</v>
      </c>
      <c r="E322" s="33">
        <v>2536.52</v>
      </c>
      <c r="F322" s="33" t="s">
        <v>52</v>
      </c>
      <c r="G322" s="33" t="s">
        <v>43</v>
      </c>
      <c r="H322" s="33" t="s">
        <v>19</v>
      </c>
      <c r="I322" s="33" t="str">
        <f t="shared" ref="I322:I385" si="5">IF(OR(H322="0-19",H322="18-24"),"Teen",IF(H322="25-34","Youth",IF(OR(H322="35-44",H322="45-54"),"Adult",IF(H322="55+","Senior","Other"))))</f>
        <v>Youth</v>
      </c>
      <c r="J322" s="33" t="str">
        <f t="array" ref="J322">_xlfn.XLOOKUP(I322,$W$2:$W$5,$X$2:$X$5,0,0)</f>
        <v>Earpods</v>
      </c>
    </row>
    <row r="323" ht="27.15" spans="1:10">
      <c r="A323" s="33" t="s">
        <v>372</v>
      </c>
      <c r="B323" s="34">
        <v>45523</v>
      </c>
      <c r="C323" s="33">
        <v>312</v>
      </c>
      <c r="D323" s="33">
        <v>18</v>
      </c>
      <c r="E323" s="33">
        <v>4388.81</v>
      </c>
      <c r="F323" s="33" t="s">
        <v>42</v>
      </c>
      <c r="G323" s="33" t="s">
        <v>55</v>
      </c>
      <c r="H323" s="33" t="s">
        <v>4</v>
      </c>
      <c r="I323" s="33" t="str">
        <f t="shared" si="5"/>
        <v>Adult</v>
      </c>
      <c r="J323" s="33" t="str">
        <f t="array" ref="J323">_xlfn.XLOOKUP(I323,$W$2:$W$5,$X$2:$X$5,0,0)</f>
        <v>Laptop</v>
      </c>
    </row>
    <row r="324" ht="27.15" spans="1:10">
      <c r="A324" s="33" t="s">
        <v>373</v>
      </c>
      <c r="B324" s="34">
        <v>45652</v>
      </c>
      <c r="C324" s="33">
        <v>183</v>
      </c>
      <c r="D324" s="33">
        <v>15</v>
      </c>
      <c r="E324" s="33">
        <v>4264.16</v>
      </c>
      <c r="F324" s="33" t="s">
        <v>42</v>
      </c>
      <c r="G324" s="33" t="s">
        <v>55</v>
      </c>
      <c r="H324" s="33" t="s">
        <v>9</v>
      </c>
      <c r="I324" s="33" t="str">
        <f t="shared" si="5"/>
        <v>Senior</v>
      </c>
      <c r="J324" s="33" t="str">
        <f t="array" ref="J324">_xlfn.XLOOKUP(I324,$W$2:$W$5,$X$2:$X$5,0,0)</f>
        <v>Medicine</v>
      </c>
    </row>
    <row r="325" ht="27.15" spans="1:10">
      <c r="A325" s="33" t="s">
        <v>374</v>
      </c>
      <c r="B325" s="34">
        <v>45580</v>
      </c>
      <c r="C325" s="33">
        <v>255</v>
      </c>
      <c r="D325" s="33">
        <v>22</v>
      </c>
      <c r="E325" s="33">
        <v>5141.17</v>
      </c>
      <c r="F325" s="33" t="s">
        <v>39</v>
      </c>
      <c r="G325" s="33" t="s">
        <v>57</v>
      </c>
      <c r="H325" s="33" t="s">
        <v>60</v>
      </c>
      <c r="I325" s="33" t="str">
        <f t="shared" si="5"/>
        <v>Adult</v>
      </c>
      <c r="J325" s="33" t="str">
        <f t="array" ref="J325">_xlfn.XLOOKUP(I325,$W$2:$W$5,$X$2:$X$5,0,0)</f>
        <v>Laptop</v>
      </c>
    </row>
    <row r="326" ht="27.15" spans="1:10">
      <c r="A326" s="33" t="s">
        <v>375</v>
      </c>
      <c r="B326" s="34">
        <v>45643</v>
      </c>
      <c r="C326" s="33">
        <v>192</v>
      </c>
      <c r="D326" s="33">
        <v>19</v>
      </c>
      <c r="E326" s="33">
        <v>5058.84</v>
      </c>
      <c r="F326" s="33" t="s">
        <v>39</v>
      </c>
      <c r="G326" s="33" t="s">
        <v>45</v>
      </c>
      <c r="H326" s="33" t="s">
        <v>60</v>
      </c>
      <c r="I326" s="33" t="str">
        <f t="shared" si="5"/>
        <v>Adult</v>
      </c>
      <c r="J326" s="33" t="str">
        <f t="array" ref="J326">_xlfn.XLOOKUP(I326,$W$2:$W$5,$X$2:$X$5,0,0)</f>
        <v>Laptop</v>
      </c>
    </row>
    <row r="327" ht="27.15" spans="1:10">
      <c r="A327" s="33" t="s">
        <v>376</v>
      </c>
      <c r="B327" s="34">
        <v>45611</v>
      </c>
      <c r="C327" s="33">
        <v>224</v>
      </c>
      <c r="D327" s="33">
        <v>16</v>
      </c>
      <c r="E327" s="33">
        <v>3786.8</v>
      </c>
      <c r="F327" s="33" t="s">
        <v>52</v>
      </c>
      <c r="G327" s="33" t="s">
        <v>40</v>
      </c>
      <c r="H327" s="33" t="s">
        <v>4</v>
      </c>
      <c r="I327" s="33" t="str">
        <f t="shared" si="5"/>
        <v>Adult</v>
      </c>
      <c r="J327" s="33" t="str">
        <f t="array" ref="J327">_xlfn.XLOOKUP(I327,$W$2:$W$5,$X$2:$X$5,0,0)</f>
        <v>Laptop</v>
      </c>
    </row>
    <row r="328" ht="27.15" spans="1:10">
      <c r="A328" s="33" t="s">
        <v>377</v>
      </c>
      <c r="B328" s="34">
        <v>45600</v>
      </c>
      <c r="C328" s="33">
        <v>235</v>
      </c>
      <c r="D328" s="33">
        <v>10</v>
      </c>
      <c r="E328" s="33">
        <v>2697.7</v>
      </c>
      <c r="F328" s="33" t="s">
        <v>52</v>
      </c>
      <c r="G328" s="33" t="s">
        <v>53</v>
      </c>
      <c r="H328" s="33" t="s">
        <v>60</v>
      </c>
      <c r="I328" s="33" t="str">
        <f t="shared" si="5"/>
        <v>Adult</v>
      </c>
      <c r="J328" s="33" t="str">
        <f t="array" ref="J328">_xlfn.XLOOKUP(I328,$W$2:$W$5,$X$2:$X$5,0,0)</f>
        <v>Laptop</v>
      </c>
    </row>
    <row r="329" ht="27.15" spans="1:10">
      <c r="A329" s="33" t="s">
        <v>378</v>
      </c>
      <c r="B329" s="34">
        <v>45556</v>
      </c>
      <c r="C329" s="33">
        <v>279</v>
      </c>
      <c r="D329" s="33">
        <v>10</v>
      </c>
      <c r="E329" s="33">
        <v>2938.98</v>
      </c>
      <c r="F329" s="33" t="s">
        <v>39</v>
      </c>
      <c r="G329" s="33" t="s">
        <v>47</v>
      </c>
      <c r="H329" s="33" t="s">
        <v>4</v>
      </c>
      <c r="I329" s="33" t="str">
        <f t="shared" si="5"/>
        <v>Adult</v>
      </c>
      <c r="J329" s="33" t="str">
        <f t="array" ref="J329">_xlfn.XLOOKUP(I329,$W$2:$W$5,$X$2:$X$5,0,0)</f>
        <v>Laptop</v>
      </c>
    </row>
    <row r="330" ht="27.15" spans="1:10">
      <c r="A330" s="33" t="s">
        <v>379</v>
      </c>
      <c r="B330" s="34">
        <v>45657</v>
      </c>
      <c r="C330" s="33">
        <v>178</v>
      </c>
      <c r="D330" s="33">
        <v>20</v>
      </c>
      <c r="E330" s="33">
        <v>4721.85</v>
      </c>
      <c r="F330" s="33" t="s">
        <v>52</v>
      </c>
      <c r="G330" s="33" t="s">
        <v>47</v>
      </c>
      <c r="H330" s="33" t="s">
        <v>19</v>
      </c>
      <c r="I330" s="33" t="str">
        <f t="shared" si="5"/>
        <v>Youth</v>
      </c>
      <c r="J330" s="33" t="str">
        <f t="array" ref="J330">_xlfn.XLOOKUP(I330,$W$2:$W$5,$X$2:$X$5,0,0)</f>
        <v>Earpods</v>
      </c>
    </row>
    <row r="331" ht="27.15" spans="1:10">
      <c r="A331" s="33" t="s">
        <v>380</v>
      </c>
      <c r="B331" s="34">
        <v>45579</v>
      </c>
      <c r="C331" s="33">
        <v>256</v>
      </c>
      <c r="D331" s="33">
        <v>18</v>
      </c>
      <c r="E331" s="33">
        <v>4405.46</v>
      </c>
      <c r="F331" s="33" t="s">
        <v>39</v>
      </c>
      <c r="G331" s="33" t="s">
        <v>53</v>
      </c>
      <c r="H331" s="33" t="s">
        <v>60</v>
      </c>
      <c r="I331" s="33" t="str">
        <f t="shared" si="5"/>
        <v>Adult</v>
      </c>
      <c r="J331" s="33" t="str">
        <f t="array" ref="J331">_xlfn.XLOOKUP(I331,$W$2:$W$5,$X$2:$X$5,0,0)</f>
        <v>Laptop</v>
      </c>
    </row>
    <row r="332" ht="27.15" spans="1:10">
      <c r="A332" s="33" t="s">
        <v>381</v>
      </c>
      <c r="B332" s="34">
        <v>45634</v>
      </c>
      <c r="C332" s="33">
        <v>201</v>
      </c>
      <c r="D332" s="33">
        <v>18</v>
      </c>
      <c r="E332" s="33">
        <v>4398.54</v>
      </c>
      <c r="F332" s="33" t="s">
        <v>42</v>
      </c>
      <c r="G332" s="33" t="s">
        <v>53</v>
      </c>
      <c r="H332" s="33" t="s">
        <v>9</v>
      </c>
      <c r="I332" s="33" t="str">
        <f t="shared" si="5"/>
        <v>Senior</v>
      </c>
      <c r="J332" s="33" t="str">
        <f t="array" ref="J332">_xlfn.XLOOKUP(I332,$W$2:$W$5,$X$2:$X$5,0,0)</f>
        <v>Medicine</v>
      </c>
    </row>
    <row r="333" ht="27.15" spans="1:10">
      <c r="A333" s="33" t="s">
        <v>382</v>
      </c>
      <c r="B333" s="34">
        <v>45631</v>
      </c>
      <c r="C333" s="33">
        <v>204</v>
      </c>
      <c r="D333" s="33">
        <v>7</v>
      </c>
      <c r="E333" s="33">
        <v>1972.57</v>
      </c>
      <c r="F333" s="33" t="s">
        <v>52</v>
      </c>
      <c r="G333" s="33" t="s">
        <v>45</v>
      </c>
      <c r="H333" s="33" t="s">
        <v>4</v>
      </c>
      <c r="I333" s="33" t="str">
        <f t="shared" si="5"/>
        <v>Adult</v>
      </c>
      <c r="J333" s="33" t="str">
        <f t="array" ref="J333">_xlfn.XLOOKUP(I333,$W$2:$W$5,$X$2:$X$5,0,0)</f>
        <v>Laptop</v>
      </c>
    </row>
    <row r="334" ht="27.15" spans="1:10">
      <c r="A334" s="33" t="s">
        <v>383</v>
      </c>
      <c r="B334" s="34">
        <v>45600</v>
      </c>
      <c r="C334" s="33">
        <v>235</v>
      </c>
      <c r="D334" s="33">
        <v>13</v>
      </c>
      <c r="E334" s="33">
        <v>2630.51</v>
      </c>
      <c r="F334" s="33" t="s">
        <v>39</v>
      </c>
      <c r="G334" s="33" t="s">
        <v>53</v>
      </c>
      <c r="H334" s="33" t="s">
        <v>4</v>
      </c>
      <c r="I334" s="33" t="str">
        <f t="shared" si="5"/>
        <v>Adult</v>
      </c>
      <c r="J334" s="33" t="str">
        <f t="array" ref="J334">_xlfn.XLOOKUP(I334,$W$2:$W$5,$X$2:$X$5,0,0)</f>
        <v>Laptop</v>
      </c>
    </row>
    <row r="335" ht="27.15" spans="1:10">
      <c r="A335" s="33" t="s">
        <v>384</v>
      </c>
      <c r="B335" s="34">
        <v>45648</v>
      </c>
      <c r="C335" s="33">
        <v>187</v>
      </c>
      <c r="D335" s="33">
        <v>11</v>
      </c>
      <c r="E335" s="33">
        <v>2341.29</v>
      </c>
      <c r="F335" s="33" t="s">
        <v>39</v>
      </c>
      <c r="G335" s="33" t="s">
        <v>49</v>
      </c>
      <c r="H335" s="33" t="s">
        <v>60</v>
      </c>
      <c r="I335" s="33" t="str">
        <f t="shared" si="5"/>
        <v>Adult</v>
      </c>
      <c r="J335" s="33" t="str">
        <f t="array" ref="J335">_xlfn.XLOOKUP(I335,$W$2:$W$5,$X$2:$X$5,0,0)</f>
        <v>Laptop</v>
      </c>
    </row>
    <row r="336" ht="27.15" spans="1:10">
      <c r="A336" s="33" t="s">
        <v>385</v>
      </c>
      <c r="B336" s="34">
        <v>45642</v>
      </c>
      <c r="C336" s="33">
        <v>193</v>
      </c>
      <c r="D336" s="33">
        <v>24</v>
      </c>
      <c r="E336" s="33">
        <v>6526.3</v>
      </c>
      <c r="F336" s="33" t="s">
        <v>52</v>
      </c>
      <c r="G336" s="33" t="s">
        <v>53</v>
      </c>
      <c r="H336" s="33" t="s">
        <v>9</v>
      </c>
      <c r="I336" s="33" t="str">
        <f t="shared" si="5"/>
        <v>Senior</v>
      </c>
      <c r="J336" s="33" t="str">
        <f t="array" ref="J336">_xlfn.XLOOKUP(I336,$W$2:$W$5,$X$2:$X$5,0,0)</f>
        <v>Medicine</v>
      </c>
    </row>
    <row r="337" ht="27.15" spans="1:10">
      <c r="A337" s="33" t="s">
        <v>386</v>
      </c>
      <c r="B337" s="34">
        <v>45657</v>
      </c>
      <c r="C337" s="33">
        <v>178</v>
      </c>
      <c r="D337" s="33">
        <v>16</v>
      </c>
      <c r="E337" s="33">
        <v>3476.02</v>
      </c>
      <c r="F337" s="33" t="s">
        <v>52</v>
      </c>
      <c r="G337" s="33" t="s">
        <v>43</v>
      </c>
      <c r="H337" s="33" t="s">
        <v>4</v>
      </c>
      <c r="I337" s="33" t="str">
        <f t="shared" si="5"/>
        <v>Adult</v>
      </c>
      <c r="J337" s="33" t="str">
        <f t="array" ref="J337">_xlfn.XLOOKUP(I337,$W$2:$W$5,$X$2:$X$5,0,0)</f>
        <v>Laptop</v>
      </c>
    </row>
    <row r="338" ht="27.15" spans="1:10">
      <c r="A338" s="33" t="s">
        <v>387</v>
      </c>
      <c r="B338" s="34">
        <v>45506</v>
      </c>
      <c r="C338" s="33">
        <v>329</v>
      </c>
      <c r="D338" s="33">
        <v>10</v>
      </c>
      <c r="E338" s="33">
        <v>2580.12</v>
      </c>
      <c r="F338" s="33" t="s">
        <v>52</v>
      </c>
      <c r="G338" s="33" t="s">
        <v>53</v>
      </c>
      <c r="H338" s="33" t="s">
        <v>19</v>
      </c>
      <c r="I338" s="33" t="str">
        <f t="shared" si="5"/>
        <v>Youth</v>
      </c>
      <c r="J338" s="33" t="str">
        <f t="array" ref="J338">_xlfn.XLOOKUP(I338,$W$2:$W$5,$X$2:$X$5,0,0)</f>
        <v>Earpods</v>
      </c>
    </row>
    <row r="339" ht="27.15" spans="1:10">
      <c r="A339" s="33" t="s">
        <v>388</v>
      </c>
      <c r="B339" s="34">
        <v>45650</v>
      </c>
      <c r="C339" s="33">
        <v>185</v>
      </c>
      <c r="D339" s="33">
        <v>3</v>
      </c>
      <c r="E339" s="33">
        <v>589.92</v>
      </c>
      <c r="F339" s="33" t="s">
        <v>52</v>
      </c>
      <c r="G339" s="33" t="s">
        <v>45</v>
      </c>
      <c r="H339" s="33" t="s">
        <v>9</v>
      </c>
      <c r="I339" s="33" t="str">
        <f t="shared" si="5"/>
        <v>Senior</v>
      </c>
      <c r="J339" s="33" t="str">
        <f t="array" ref="J339">_xlfn.XLOOKUP(I339,$W$2:$W$5,$X$2:$X$5,0,0)</f>
        <v>Medicine</v>
      </c>
    </row>
    <row r="340" ht="27.15" spans="1:10">
      <c r="A340" s="33" t="s">
        <v>389</v>
      </c>
      <c r="B340" s="34">
        <v>45622</v>
      </c>
      <c r="C340" s="33">
        <v>213</v>
      </c>
      <c r="D340" s="33">
        <v>9</v>
      </c>
      <c r="E340" s="33">
        <v>2389.95</v>
      </c>
      <c r="F340" s="33" t="s">
        <v>42</v>
      </c>
      <c r="G340" s="33" t="s">
        <v>40</v>
      </c>
      <c r="H340" s="33" t="s">
        <v>9</v>
      </c>
      <c r="I340" s="33" t="str">
        <f t="shared" si="5"/>
        <v>Senior</v>
      </c>
      <c r="J340" s="33" t="str">
        <f t="array" ref="J340">_xlfn.XLOOKUP(I340,$W$2:$W$5,$X$2:$X$5,0,0)</f>
        <v>Medicine</v>
      </c>
    </row>
    <row r="341" ht="27.15" spans="1:10">
      <c r="A341" s="33" t="s">
        <v>390</v>
      </c>
      <c r="B341" s="34">
        <v>45629</v>
      </c>
      <c r="C341" s="33">
        <v>206</v>
      </c>
      <c r="D341" s="33">
        <v>10</v>
      </c>
      <c r="E341" s="33">
        <v>2670.6</v>
      </c>
      <c r="F341" s="33" t="s">
        <v>52</v>
      </c>
      <c r="G341" s="33" t="s">
        <v>40</v>
      </c>
      <c r="H341" s="33" t="s">
        <v>9</v>
      </c>
      <c r="I341" s="33" t="str">
        <f t="shared" si="5"/>
        <v>Senior</v>
      </c>
      <c r="J341" s="33" t="str">
        <f t="array" ref="J341">_xlfn.XLOOKUP(I341,$W$2:$W$5,$X$2:$X$5,0,0)</f>
        <v>Medicine</v>
      </c>
    </row>
    <row r="342" ht="27.15" spans="1:10">
      <c r="A342" s="33" t="s">
        <v>391</v>
      </c>
      <c r="B342" s="34">
        <v>45565</v>
      </c>
      <c r="C342" s="33">
        <v>270</v>
      </c>
      <c r="D342" s="33">
        <v>15</v>
      </c>
      <c r="E342" s="33">
        <v>3214.84</v>
      </c>
      <c r="F342" s="33" t="s">
        <v>42</v>
      </c>
      <c r="G342" s="33" t="s">
        <v>40</v>
      </c>
      <c r="H342" s="33" t="s">
        <v>4</v>
      </c>
      <c r="I342" s="33" t="str">
        <f t="shared" si="5"/>
        <v>Adult</v>
      </c>
      <c r="J342" s="33" t="str">
        <f t="array" ref="J342">_xlfn.XLOOKUP(I342,$W$2:$W$5,$X$2:$X$5,0,0)</f>
        <v>Laptop</v>
      </c>
    </row>
    <row r="343" ht="27.15" spans="1:10">
      <c r="A343" s="33" t="s">
        <v>392</v>
      </c>
      <c r="B343" s="34">
        <v>45648</v>
      </c>
      <c r="C343" s="33">
        <v>187</v>
      </c>
      <c r="D343" s="33">
        <v>16</v>
      </c>
      <c r="E343" s="33">
        <v>4349.91</v>
      </c>
      <c r="F343" s="33" t="s">
        <v>39</v>
      </c>
      <c r="G343" s="33" t="s">
        <v>49</v>
      </c>
      <c r="H343" s="33" t="s">
        <v>60</v>
      </c>
      <c r="I343" s="33" t="str">
        <f t="shared" si="5"/>
        <v>Adult</v>
      </c>
      <c r="J343" s="33" t="str">
        <f t="array" ref="J343">_xlfn.XLOOKUP(I343,$W$2:$W$5,$X$2:$X$5,0,0)</f>
        <v>Laptop</v>
      </c>
    </row>
    <row r="344" ht="27.15" spans="1:10">
      <c r="A344" s="33" t="s">
        <v>393</v>
      </c>
      <c r="B344" s="34">
        <v>45607</v>
      </c>
      <c r="C344" s="33">
        <v>228</v>
      </c>
      <c r="D344" s="33">
        <v>15</v>
      </c>
      <c r="E344" s="33">
        <v>3906.71</v>
      </c>
      <c r="F344" s="33" t="s">
        <v>42</v>
      </c>
      <c r="G344" s="33" t="s">
        <v>43</v>
      </c>
      <c r="H344" s="33" t="s">
        <v>19</v>
      </c>
      <c r="I344" s="33" t="str">
        <f t="shared" si="5"/>
        <v>Youth</v>
      </c>
      <c r="J344" s="33" t="str">
        <f t="array" ref="J344">_xlfn.XLOOKUP(I344,$W$2:$W$5,$X$2:$X$5,0,0)</f>
        <v>Earpods</v>
      </c>
    </row>
    <row r="345" ht="27.15" spans="1:10">
      <c r="A345" s="33" t="s">
        <v>394</v>
      </c>
      <c r="B345" s="34">
        <v>45657</v>
      </c>
      <c r="C345" s="33">
        <v>178</v>
      </c>
      <c r="D345" s="33">
        <v>21</v>
      </c>
      <c r="E345" s="33">
        <v>4865.97</v>
      </c>
      <c r="F345" s="33" t="s">
        <v>52</v>
      </c>
      <c r="G345" s="33" t="s">
        <v>53</v>
      </c>
      <c r="H345" s="33" t="s">
        <v>60</v>
      </c>
      <c r="I345" s="33" t="str">
        <f t="shared" si="5"/>
        <v>Adult</v>
      </c>
      <c r="J345" s="33" t="str">
        <f t="array" ref="J345">_xlfn.XLOOKUP(I345,$W$2:$W$5,$X$2:$X$5,0,0)</f>
        <v>Laptop</v>
      </c>
    </row>
    <row r="346" ht="27.15" spans="1:10">
      <c r="A346" s="33" t="s">
        <v>395</v>
      </c>
      <c r="B346" s="34">
        <v>45647</v>
      </c>
      <c r="C346" s="33">
        <v>188</v>
      </c>
      <c r="D346" s="33">
        <v>17</v>
      </c>
      <c r="E346" s="33">
        <v>4179.41</v>
      </c>
      <c r="F346" s="33" t="s">
        <v>39</v>
      </c>
      <c r="G346" s="33" t="s">
        <v>55</v>
      </c>
      <c r="H346" s="33" t="s">
        <v>14</v>
      </c>
      <c r="I346" s="33" t="str">
        <f t="shared" si="5"/>
        <v>Teen</v>
      </c>
      <c r="J346" s="33" t="str">
        <f t="array" ref="J346">_xlfn.XLOOKUP(I346,$W$2:$W$5,$X$2:$X$5,0,0)</f>
        <v>Mobile</v>
      </c>
    </row>
    <row r="347" ht="27.15" spans="1:10">
      <c r="A347" s="33" t="s">
        <v>396</v>
      </c>
      <c r="B347" s="34">
        <v>45579</v>
      </c>
      <c r="C347" s="33">
        <v>256</v>
      </c>
      <c r="D347" s="33">
        <v>14</v>
      </c>
      <c r="E347" s="33">
        <v>4247.51</v>
      </c>
      <c r="F347" s="33" t="s">
        <v>39</v>
      </c>
      <c r="G347" s="33" t="s">
        <v>49</v>
      </c>
      <c r="H347" s="33" t="s">
        <v>60</v>
      </c>
      <c r="I347" s="33" t="str">
        <f t="shared" si="5"/>
        <v>Adult</v>
      </c>
      <c r="J347" s="33" t="str">
        <f t="array" ref="J347">_xlfn.XLOOKUP(I347,$W$2:$W$5,$X$2:$X$5,0,0)</f>
        <v>Laptop</v>
      </c>
    </row>
    <row r="348" ht="27.15" spans="1:10">
      <c r="A348" s="33" t="s">
        <v>397</v>
      </c>
      <c r="B348" s="34">
        <v>45597</v>
      </c>
      <c r="C348" s="33">
        <v>238</v>
      </c>
      <c r="D348" s="33">
        <v>21</v>
      </c>
      <c r="E348" s="33">
        <v>4964.5</v>
      </c>
      <c r="F348" s="33" t="s">
        <v>52</v>
      </c>
      <c r="G348" s="33" t="s">
        <v>53</v>
      </c>
      <c r="H348" s="33" t="s">
        <v>4</v>
      </c>
      <c r="I348" s="33" t="str">
        <f t="shared" si="5"/>
        <v>Adult</v>
      </c>
      <c r="J348" s="33" t="str">
        <f t="array" ref="J348">_xlfn.XLOOKUP(I348,$W$2:$W$5,$X$2:$X$5,0,0)</f>
        <v>Laptop</v>
      </c>
    </row>
    <row r="349" ht="27.15" spans="1:10">
      <c r="A349" s="33" t="s">
        <v>398</v>
      </c>
      <c r="B349" s="34">
        <v>45652</v>
      </c>
      <c r="C349" s="33">
        <v>183</v>
      </c>
      <c r="D349" s="33">
        <v>20</v>
      </c>
      <c r="E349" s="33">
        <v>4299.16</v>
      </c>
      <c r="F349" s="33" t="s">
        <v>39</v>
      </c>
      <c r="G349" s="33" t="s">
        <v>49</v>
      </c>
      <c r="H349" s="33" t="s">
        <v>4</v>
      </c>
      <c r="I349" s="33" t="str">
        <f t="shared" si="5"/>
        <v>Adult</v>
      </c>
      <c r="J349" s="33" t="str">
        <f t="array" ref="J349">_xlfn.XLOOKUP(I349,$W$2:$W$5,$X$2:$X$5,0,0)</f>
        <v>Laptop</v>
      </c>
    </row>
    <row r="350" ht="27.15" spans="1:10">
      <c r="A350" s="33" t="s">
        <v>399</v>
      </c>
      <c r="B350" s="34">
        <v>45575</v>
      </c>
      <c r="C350" s="33">
        <v>260</v>
      </c>
      <c r="D350" s="33">
        <v>9</v>
      </c>
      <c r="E350" s="33">
        <v>2508.17</v>
      </c>
      <c r="F350" s="33" t="s">
        <v>39</v>
      </c>
      <c r="G350" s="33" t="s">
        <v>49</v>
      </c>
      <c r="H350" s="33" t="s">
        <v>4</v>
      </c>
      <c r="I350" s="33" t="str">
        <f t="shared" si="5"/>
        <v>Adult</v>
      </c>
      <c r="J350" s="33" t="str">
        <f t="array" ref="J350">_xlfn.XLOOKUP(I350,$W$2:$W$5,$X$2:$X$5,0,0)</f>
        <v>Laptop</v>
      </c>
    </row>
    <row r="351" ht="27.15" spans="1:10">
      <c r="A351" s="33" t="s">
        <v>400</v>
      </c>
      <c r="B351" s="34">
        <v>45641</v>
      </c>
      <c r="C351" s="33">
        <v>194</v>
      </c>
      <c r="D351" s="33">
        <v>11</v>
      </c>
      <c r="E351" s="33">
        <v>3996.75</v>
      </c>
      <c r="F351" s="33" t="s">
        <v>42</v>
      </c>
      <c r="G351" s="33" t="s">
        <v>43</v>
      </c>
      <c r="H351" s="33" t="s">
        <v>14</v>
      </c>
      <c r="I351" s="33" t="str">
        <f t="shared" si="5"/>
        <v>Teen</v>
      </c>
      <c r="J351" s="33" t="str">
        <f t="array" ref="J351">_xlfn.XLOOKUP(I351,$W$2:$W$5,$X$2:$X$5,0,0)</f>
        <v>Mobile</v>
      </c>
    </row>
    <row r="352" ht="27.15" spans="1:10">
      <c r="A352" s="33" t="s">
        <v>401</v>
      </c>
      <c r="B352" s="34">
        <v>45631</v>
      </c>
      <c r="C352" s="33">
        <v>204</v>
      </c>
      <c r="D352" s="33">
        <v>20</v>
      </c>
      <c r="E352" s="33">
        <v>5761.88</v>
      </c>
      <c r="F352" s="33" t="s">
        <v>52</v>
      </c>
      <c r="G352" s="33" t="s">
        <v>55</v>
      </c>
      <c r="H352" s="33" t="s">
        <v>60</v>
      </c>
      <c r="I352" s="33" t="str">
        <f t="shared" si="5"/>
        <v>Adult</v>
      </c>
      <c r="J352" s="33" t="str">
        <f t="array" ref="J352">_xlfn.XLOOKUP(I352,$W$2:$W$5,$X$2:$X$5,0,0)</f>
        <v>Laptop</v>
      </c>
    </row>
    <row r="353" ht="27.15" spans="1:10">
      <c r="A353" s="33" t="s">
        <v>402</v>
      </c>
      <c r="B353" s="34">
        <v>45498</v>
      </c>
      <c r="C353" s="33">
        <v>337</v>
      </c>
      <c r="D353" s="33">
        <v>20</v>
      </c>
      <c r="E353" s="33">
        <v>5600.47</v>
      </c>
      <c r="F353" s="33" t="s">
        <v>39</v>
      </c>
      <c r="G353" s="33" t="s">
        <v>49</v>
      </c>
      <c r="H353" s="33" t="s">
        <v>19</v>
      </c>
      <c r="I353" s="33" t="str">
        <f t="shared" si="5"/>
        <v>Youth</v>
      </c>
      <c r="J353" s="33" t="str">
        <f t="array" ref="J353">_xlfn.XLOOKUP(I353,$W$2:$W$5,$X$2:$X$5,0,0)</f>
        <v>Earpods</v>
      </c>
    </row>
    <row r="354" ht="27.15" spans="1:10">
      <c r="A354" s="33" t="s">
        <v>403</v>
      </c>
      <c r="B354" s="34">
        <v>45590</v>
      </c>
      <c r="C354" s="33">
        <v>245</v>
      </c>
      <c r="D354" s="33">
        <v>25</v>
      </c>
      <c r="E354" s="33">
        <v>6783.95</v>
      </c>
      <c r="F354" s="33" t="s">
        <v>39</v>
      </c>
      <c r="G354" s="33" t="s">
        <v>47</v>
      </c>
      <c r="H354" s="33" t="s">
        <v>9</v>
      </c>
      <c r="I354" s="33" t="str">
        <f t="shared" si="5"/>
        <v>Senior</v>
      </c>
      <c r="J354" s="33" t="str">
        <f t="array" ref="J354">_xlfn.XLOOKUP(I354,$W$2:$W$5,$X$2:$X$5,0,0)</f>
        <v>Medicine</v>
      </c>
    </row>
    <row r="355" ht="27.15" spans="1:10">
      <c r="A355" s="33" t="s">
        <v>404</v>
      </c>
      <c r="B355" s="34">
        <v>45613</v>
      </c>
      <c r="C355" s="33">
        <v>222</v>
      </c>
      <c r="D355" s="33">
        <v>14</v>
      </c>
      <c r="E355" s="33">
        <v>3940.05</v>
      </c>
      <c r="F355" s="33" t="s">
        <v>52</v>
      </c>
      <c r="G355" s="33" t="s">
        <v>53</v>
      </c>
      <c r="H355" s="33" t="s">
        <v>4</v>
      </c>
      <c r="I355" s="33" t="str">
        <f t="shared" si="5"/>
        <v>Adult</v>
      </c>
      <c r="J355" s="33" t="str">
        <f t="array" ref="J355">_xlfn.XLOOKUP(I355,$W$2:$W$5,$X$2:$X$5,0,0)</f>
        <v>Laptop</v>
      </c>
    </row>
    <row r="356" ht="27.15" spans="1:10">
      <c r="A356" s="33" t="s">
        <v>405</v>
      </c>
      <c r="B356" s="34">
        <v>45592</v>
      </c>
      <c r="C356" s="33">
        <v>243</v>
      </c>
      <c r="D356" s="33">
        <v>12</v>
      </c>
      <c r="E356" s="33">
        <v>2999.54</v>
      </c>
      <c r="F356" s="33" t="s">
        <v>52</v>
      </c>
      <c r="G356" s="33" t="s">
        <v>43</v>
      </c>
      <c r="H356" s="33" t="s">
        <v>60</v>
      </c>
      <c r="I356" s="33" t="str">
        <f t="shared" si="5"/>
        <v>Adult</v>
      </c>
      <c r="J356" s="33" t="str">
        <f t="array" ref="J356">_xlfn.XLOOKUP(I356,$W$2:$W$5,$X$2:$X$5,0,0)</f>
        <v>Laptop</v>
      </c>
    </row>
    <row r="357" ht="27.15" spans="1:10">
      <c r="A357" s="33" t="s">
        <v>406</v>
      </c>
      <c r="B357" s="34">
        <v>45643</v>
      </c>
      <c r="C357" s="33">
        <v>192</v>
      </c>
      <c r="D357" s="33">
        <v>9</v>
      </c>
      <c r="E357" s="33">
        <v>2412.36</v>
      </c>
      <c r="F357" s="33" t="s">
        <v>39</v>
      </c>
      <c r="G357" s="33" t="s">
        <v>55</v>
      </c>
      <c r="H357" s="33" t="s">
        <v>9</v>
      </c>
      <c r="I357" s="33" t="str">
        <f t="shared" si="5"/>
        <v>Senior</v>
      </c>
      <c r="J357" s="33" t="str">
        <f t="array" ref="J357">_xlfn.XLOOKUP(I357,$W$2:$W$5,$X$2:$X$5,0,0)</f>
        <v>Medicine</v>
      </c>
    </row>
    <row r="358" ht="27.15" spans="1:10">
      <c r="A358" s="33" t="s">
        <v>407</v>
      </c>
      <c r="B358" s="34">
        <v>45626</v>
      </c>
      <c r="C358" s="33">
        <v>209</v>
      </c>
      <c r="D358" s="33">
        <v>20</v>
      </c>
      <c r="E358" s="33">
        <v>4663.44</v>
      </c>
      <c r="F358" s="33" t="s">
        <v>52</v>
      </c>
      <c r="G358" s="33" t="s">
        <v>49</v>
      </c>
      <c r="H358" s="33" t="s">
        <v>60</v>
      </c>
      <c r="I358" s="33" t="str">
        <f t="shared" si="5"/>
        <v>Adult</v>
      </c>
      <c r="J358" s="33" t="str">
        <f t="array" ref="J358">_xlfn.XLOOKUP(I358,$W$2:$W$5,$X$2:$X$5,0,0)</f>
        <v>Laptop</v>
      </c>
    </row>
    <row r="359" ht="27.15" spans="1:10">
      <c r="A359" s="33" t="s">
        <v>408</v>
      </c>
      <c r="B359" s="34">
        <v>45652</v>
      </c>
      <c r="C359" s="33">
        <v>183</v>
      </c>
      <c r="D359" s="33">
        <v>14</v>
      </c>
      <c r="E359" s="33">
        <v>2819.63</v>
      </c>
      <c r="F359" s="33" t="s">
        <v>42</v>
      </c>
      <c r="G359" s="33" t="s">
        <v>55</v>
      </c>
      <c r="H359" s="33" t="s">
        <v>19</v>
      </c>
      <c r="I359" s="33" t="str">
        <f t="shared" si="5"/>
        <v>Youth</v>
      </c>
      <c r="J359" s="33" t="str">
        <f t="array" ref="J359">_xlfn.XLOOKUP(I359,$W$2:$W$5,$X$2:$X$5,0,0)</f>
        <v>Earpods</v>
      </c>
    </row>
    <row r="360" ht="27.15" spans="1:10">
      <c r="A360" s="33" t="s">
        <v>409</v>
      </c>
      <c r="B360" s="34">
        <v>45655</v>
      </c>
      <c r="C360" s="33">
        <v>180</v>
      </c>
      <c r="D360" s="33">
        <v>11</v>
      </c>
      <c r="E360" s="33">
        <v>3044.23</v>
      </c>
      <c r="F360" s="33" t="s">
        <v>39</v>
      </c>
      <c r="G360" s="33" t="s">
        <v>43</v>
      </c>
      <c r="H360" s="33" t="s">
        <v>14</v>
      </c>
      <c r="I360" s="33" t="str">
        <f t="shared" si="5"/>
        <v>Teen</v>
      </c>
      <c r="J360" s="33" t="str">
        <f t="array" ref="J360">_xlfn.XLOOKUP(I360,$W$2:$W$5,$X$2:$X$5,0,0)</f>
        <v>Mobile</v>
      </c>
    </row>
    <row r="361" ht="27.15" spans="1:10">
      <c r="A361" s="33" t="s">
        <v>410</v>
      </c>
      <c r="B361" s="34">
        <v>45605</v>
      </c>
      <c r="C361" s="33">
        <v>230</v>
      </c>
      <c r="D361" s="33">
        <v>7</v>
      </c>
      <c r="E361" s="33">
        <v>2285.37</v>
      </c>
      <c r="F361" s="33" t="s">
        <v>42</v>
      </c>
      <c r="G361" s="33" t="s">
        <v>49</v>
      </c>
      <c r="H361" s="33" t="s">
        <v>4</v>
      </c>
      <c r="I361" s="33" t="str">
        <f t="shared" si="5"/>
        <v>Adult</v>
      </c>
      <c r="J361" s="33" t="str">
        <f t="array" ref="J361">_xlfn.XLOOKUP(I361,$W$2:$W$5,$X$2:$X$5,0,0)</f>
        <v>Laptop</v>
      </c>
    </row>
    <row r="362" ht="27.15" spans="1:10">
      <c r="A362" s="33" t="s">
        <v>411</v>
      </c>
      <c r="B362" s="34">
        <v>45617</v>
      </c>
      <c r="C362" s="33">
        <v>218</v>
      </c>
      <c r="D362" s="33">
        <v>15</v>
      </c>
      <c r="E362" s="33">
        <v>3883.78</v>
      </c>
      <c r="F362" s="33" t="s">
        <v>52</v>
      </c>
      <c r="G362" s="33" t="s">
        <v>53</v>
      </c>
      <c r="H362" s="33" t="s">
        <v>60</v>
      </c>
      <c r="I362" s="33" t="str">
        <f t="shared" si="5"/>
        <v>Adult</v>
      </c>
      <c r="J362" s="33" t="str">
        <f t="array" ref="J362">_xlfn.XLOOKUP(I362,$W$2:$W$5,$X$2:$X$5,0,0)</f>
        <v>Laptop</v>
      </c>
    </row>
    <row r="363" ht="27.15" spans="1:10">
      <c r="A363" s="33" t="s">
        <v>412</v>
      </c>
      <c r="B363" s="34">
        <v>45567</v>
      </c>
      <c r="C363" s="33">
        <v>268</v>
      </c>
      <c r="D363" s="33">
        <v>16</v>
      </c>
      <c r="E363" s="33">
        <v>4090.36</v>
      </c>
      <c r="F363" s="33" t="s">
        <v>42</v>
      </c>
      <c r="G363" s="33" t="s">
        <v>57</v>
      </c>
      <c r="H363" s="33" t="s">
        <v>4</v>
      </c>
      <c r="I363" s="33" t="str">
        <f t="shared" si="5"/>
        <v>Adult</v>
      </c>
      <c r="J363" s="33" t="str">
        <f t="array" ref="J363">_xlfn.XLOOKUP(I363,$W$2:$W$5,$X$2:$X$5,0,0)</f>
        <v>Laptop</v>
      </c>
    </row>
    <row r="364" ht="27.15" spans="1:10">
      <c r="A364" s="33" t="s">
        <v>413</v>
      </c>
      <c r="B364" s="34">
        <v>45613</v>
      </c>
      <c r="C364" s="33">
        <v>222</v>
      </c>
      <c r="D364" s="33">
        <v>14</v>
      </c>
      <c r="E364" s="33">
        <v>3888.49</v>
      </c>
      <c r="F364" s="33" t="s">
        <v>42</v>
      </c>
      <c r="G364" s="33" t="s">
        <v>55</v>
      </c>
      <c r="H364" s="33" t="s">
        <v>4</v>
      </c>
      <c r="I364" s="33" t="str">
        <f t="shared" si="5"/>
        <v>Adult</v>
      </c>
      <c r="J364" s="33" t="str">
        <f t="array" ref="J364">_xlfn.XLOOKUP(I364,$W$2:$W$5,$X$2:$X$5,0,0)</f>
        <v>Laptop</v>
      </c>
    </row>
    <row r="365" ht="27.15" spans="1:10">
      <c r="A365" s="33" t="s">
        <v>414</v>
      </c>
      <c r="B365" s="34">
        <v>45585</v>
      </c>
      <c r="C365" s="33">
        <v>250</v>
      </c>
      <c r="D365" s="33">
        <v>8</v>
      </c>
      <c r="E365" s="33">
        <v>2048.44</v>
      </c>
      <c r="F365" s="33" t="s">
        <v>52</v>
      </c>
      <c r="G365" s="33" t="s">
        <v>43</v>
      </c>
      <c r="H365" s="33" t="s">
        <v>60</v>
      </c>
      <c r="I365" s="33" t="str">
        <f t="shared" si="5"/>
        <v>Adult</v>
      </c>
      <c r="J365" s="33" t="str">
        <f t="array" ref="J365">_xlfn.XLOOKUP(I365,$W$2:$W$5,$X$2:$X$5,0,0)</f>
        <v>Laptop</v>
      </c>
    </row>
    <row r="366" ht="27.15" spans="1:10">
      <c r="A366" s="33" t="s">
        <v>415</v>
      </c>
      <c r="B366" s="34">
        <v>45589</v>
      </c>
      <c r="C366" s="33">
        <v>246</v>
      </c>
      <c r="D366" s="33">
        <v>14</v>
      </c>
      <c r="E366" s="33">
        <v>4364.33</v>
      </c>
      <c r="F366" s="33" t="s">
        <v>39</v>
      </c>
      <c r="G366" s="33" t="s">
        <v>43</v>
      </c>
      <c r="H366" s="33" t="s">
        <v>4</v>
      </c>
      <c r="I366" s="33" t="str">
        <f t="shared" si="5"/>
        <v>Adult</v>
      </c>
      <c r="J366" s="33" t="str">
        <f t="array" ref="J366">_xlfn.XLOOKUP(I366,$W$2:$W$5,$X$2:$X$5,0,0)</f>
        <v>Laptop</v>
      </c>
    </row>
    <row r="367" ht="27.15" spans="1:10">
      <c r="A367" s="33" t="s">
        <v>416</v>
      </c>
      <c r="B367" s="34">
        <v>45645</v>
      </c>
      <c r="C367" s="33">
        <v>190</v>
      </c>
      <c r="D367" s="33">
        <v>15</v>
      </c>
      <c r="E367" s="33">
        <v>4775.17</v>
      </c>
      <c r="F367" s="33" t="s">
        <v>52</v>
      </c>
      <c r="G367" s="33" t="s">
        <v>47</v>
      </c>
      <c r="H367" s="33" t="s">
        <v>14</v>
      </c>
      <c r="I367" s="33" t="str">
        <f t="shared" si="5"/>
        <v>Teen</v>
      </c>
      <c r="J367" s="33" t="str">
        <f t="array" ref="J367">_xlfn.XLOOKUP(I367,$W$2:$W$5,$X$2:$X$5,0,0)</f>
        <v>Mobile</v>
      </c>
    </row>
    <row r="368" ht="27.15" spans="1:10">
      <c r="A368" s="33" t="s">
        <v>417</v>
      </c>
      <c r="B368" s="34">
        <v>45585</v>
      </c>
      <c r="C368" s="33">
        <v>250</v>
      </c>
      <c r="D368" s="33">
        <v>13</v>
      </c>
      <c r="E368" s="33">
        <v>3328.65</v>
      </c>
      <c r="F368" s="33" t="s">
        <v>52</v>
      </c>
      <c r="G368" s="33" t="s">
        <v>53</v>
      </c>
      <c r="H368" s="33" t="s">
        <v>19</v>
      </c>
      <c r="I368" s="33" t="str">
        <f t="shared" si="5"/>
        <v>Youth</v>
      </c>
      <c r="J368" s="33" t="str">
        <f t="array" ref="J368">_xlfn.XLOOKUP(I368,$W$2:$W$5,$X$2:$X$5,0,0)</f>
        <v>Earpods</v>
      </c>
    </row>
    <row r="369" ht="27.15" spans="1:10">
      <c r="A369" s="33" t="s">
        <v>418</v>
      </c>
      <c r="B369" s="34">
        <v>45489</v>
      </c>
      <c r="C369" s="33">
        <v>346</v>
      </c>
      <c r="D369" s="33">
        <v>1</v>
      </c>
      <c r="E369" s="33">
        <v>377.88</v>
      </c>
      <c r="F369" s="33" t="s">
        <v>52</v>
      </c>
      <c r="G369" s="33" t="s">
        <v>40</v>
      </c>
      <c r="H369" s="33" t="s">
        <v>60</v>
      </c>
      <c r="I369" s="33" t="str">
        <f t="shared" si="5"/>
        <v>Adult</v>
      </c>
      <c r="J369" s="33" t="str">
        <f t="array" ref="J369">_xlfn.XLOOKUP(I369,$W$2:$W$5,$X$2:$X$5,0,0)</f>
        <v>Laptop</v>
      </c>
    </row>
    <row r="370" ht="27.15" spans="1:10">
      <c r="A370" s="33" t="s">
        <v>419</v>
      </c>
      <c r="B370" s="34">
        <v>45632</v>
      </c>
      <c r="C370" s="33">
        <v>203</v>
      </c>
      <c r="D370" s="33">
        <v>23</v>
      </c>
      <c r="E370" s="33">
        <v>5641.53</v>
      </c>
      <c r="F370" s="33" t="s">
        <v>52</v>
      </c>
      <c r="G370" s="33" t="s">
        <v>57</v>
      </c>
      <c r="H370" s="33" t="s">
        <v>60</v>
      </c>
      <c r="I370" s="33" t="str">
        <f t="shared" si="5"/>
        <v>Adult</v>
      </c>
      <c r="J370" s="33" t="str">
        <f t="array" ref="J370">_xlfn.XLOOKUP(I370,$W$2:$W$5,$X$2:$X$5,0,0)</f>
        <v>Laptop</v>
      </c>
    </row>
    <row r="371" ht="27.15" spans="1:10">
      <c r="A371" s="33" t="s">
        <v>420</v>
      </c>
      <c r="B371" s="34">
        <v>45649</v>
      </c>
      <c r="C371" s="33">
        <v>186</v>
      </c>
      <c r="D371" s="33">
        <v>13</v>
      </c>
      <c r="E371" s="33">
        <v>3053.91</v>
      </c>
      <c r="F371" s="33" t="s">
        <v>39</v>
      </c>
      <c r="G371" s="33" t="s">
        <v>47</v>
      </c>
      <c r="H371" s="33" t="s">
        <v>4</v>
      </c>
      <c r="I371" s="33" t="str">
        <f t="shared" si="5"/>
        <v>Adult</v>
      </c>
      <c r="J371" s="33" t="str">
        <f t="array" ref="J371">_xlfn.XLOOKUP(I371,$W$2:$W$5,$X$2:$X$5,0,0)</f>
        <v>Laptop</v>
      </c>
    </row>
    <row r="372" ht="27.15" spans="1:10">
      <c r="A372" s="33" t="s">
        <v>421</v>
      </c>
      <c r="B372" s="34">
        <v>45638</v>
      </c>
      <c r="C372" s="33">
        <v>197</v>
      </c>
      <c r="D372" s="33">
        <v>26</v>
      </c>
      <c r="E372" s="33">
        <v>5646.95</v>
      </c>
      <c r="F372" s="33" t="s">
        <v>52</v>
      </c>
      <c r="G372" s="33" t="s">
        <v>45</v>
      </c>
      <c r="H372" s="33" t="s">
        <v>4</v>
      </c>
      <c r="I372" s="33" t="str">
        <f t="shared" si="5"/>
        <v>Adult</v>
      </c>
      <c r="J372" s="33" t="str">
        <f t="array" ref="J372">_xlfn.XLOOKUP(I372,$W$2:$W$5,$X$2:$X$5,0,0)</f>
        <v>Laptop</v>
      </c>
    </row>
    <row r="373" ht="27.15" spans="1:10">
      <c r="A373" s="33" t="s">
        <v>422</v>
      </c>
      <c r="B373" s="34">
        <v>45610</v>
      </c>
      <c r="C373" s="33">
        <v>225</v>
      </c>
      <c r="D373" s="33">
        <v>16</v>
      </c>
      <c r="E373" s="33">
        <v>4130.09</v>
      </c>
      <c r="F373" s="33" t="s">
        <v>42</v>
      </c>
      <c r="G373" s="33" t="s">
        <v>53</v>
      </c>
      <c r="H373" s="33" t="s">
        <v>14</v>
      </c>
      <c r="I373" s="33" t="str">
        <f t="shared" si="5"/>
        <v>Teen</v>
      </c>
      <c r="J373" s="33" t="str">
        <f t="array" ref="J373">_xlfn.XLOOKUP(I373,$W$2:$W$5,$X$2:$X$5,0,0)</f>
        <v>Mobile</v>
      </c>
    </row>
    <row r="374" ht="27.15" spans="1:10">
      <c r="A374" s="33" t="s">
        <v>423</v>
      </c>
      <c r="B374" s="34">
        <v>45657</v>
      </c>
      <c r="C374" s="33">
        <v>178</v>
      </c>
      <c r="D374" s="33">
        <v>18</v>
      </c>
      <c r="E374" s="33">
        <v>4326.3</v>
      </c>
      <c r="F374" s="33" t="s">
        <v>39</v>
      </c>
      <c r="G374" s="33" t="s">
        <v>47</v>
      </c>
      <c r="H374" s="33" t="s">
        <v>60</v>
      </c>
      <c r="I374" s="33" t="str">
        <f t="shared" si="5"/>
        <v>Adult</v>
      </c>
      <c r="J374" s="33" t="str">
        <f t="array" ref="J374">_xlfn.XLOOKUP(I374,$W$2:$W$5,$X$2:$X$5,0,0)</f>
        <v>Laptop</v>
      </c>
    </row>
    <row r="375" ht="27.15" spans="1:10">
      <c r="A375" s="33" t="s">
        <v>424</v>
      </c>
      <c r="B375" s="34">
        <v>45638</v>
      </c>
      <c r="C375" s="33">
        <v>197</v>
      </c>
      <c r="D375" s="33">
        <v>12</v>
      </c>
      <c r="E375" s="33">
        <v>2539.3</v>
      </c>
      <c r="F375" s="33" t="s">
        <v>39</v>
      </c>
      <c r="G375" s="33" t="s">
        <v>55</v>
      </c>
      <c r="H375" s="33" t="s">
        <v>9</v>
      </c>
      <c r="I375" s="33" t="str">
        <f t="shared" si="5"/>
        <v>Senior</v>
      </c>
      <c r="J375" s="33" t="str">
        <f t="array" ref="J375">_xlfn.XLOOKUP(I375,$W$2:$W$5,$X$2:$X$5,0,0)</f>
        <v>Medicine</v>
      </c>
    </row>
    <row r="376" ht="27.15" spans="1:10">
      <c r="A376" s="33" t="s">
        <v>425</v>
      </c>
      <c r="B376" s="34">
        <v>45630</v>
      </c>
      <c r="C376" s="33">
        <v>205</v>
      </c>
      <c r="D376" s="33">
        <v>15</v>
      </c>
      <c r="E376" s="33">
        <v>4155.13</v>
      </c>
      <c r="F376" s="33" t="s">
        <v>42</v>
      </c>
      <c r="G376" s="33" t="s">
        <v>40</v>
      </c>
      <c r="H376" s="33" t="s">
        <v>60</v>
      </c>
      <c r="I376" s="33" t="str">
        <f t="shared" si="5"/>
        <v>Adult</v>
      </c>
      <c r="J376" s="33" t="str">
        <f t="array" ref="J376">_xlfn.XLOOKUP(I376,$W$2:$W$5,$X$2:$X$5,0,0)</f>
        <v>Laptop</v>
      </c>
    </row>
    <row r="377" ht="27.15" spans="1:10">
      <c r="A377" s="33" t="s">
        <v>426</v>
      </c>
      <c r="B377" s="34">
        <v>45621</v>
      </c>
      <c r="C377" s="33">
        <v>214</v>
      </c>
      <c r="D377" s="33">
        <v>13</v>
      </c>
      <c r="E377" s="33">
        <v>3301.68</v>
      </c>
      <c r="F377" s="33" t="s">
        <v>42</v>
      </c>
      <c r="G377" s="33" t="s">
        <v>57</v>
      </c>
      <c r="H377" s="33" t="s">
        <v>9</v>
      </c>
      <c r="I377" s="33" t="str">
        <f t="shared" si="5"/>
        <v>Senior</v>
      </c>
      <c r="J377" s="33" t="str">
        <f t="array" ref="J377">_xlfn.XLOOKUP(I377,$W$2:$W$5,$X$2:$X$5,0,0)</f>
        <v>Medicine</v>
      </c>
    </row>
    <row r="378" ht="27.15" spans="1:10">
      <c r="A378" s="33" t="s">
        <v>427</v>
      </c>
      <c r="B378" s="34">
        <v>45649</v>
      </c>
      <c r="C378" s="33">
        <v>186</v>
      </c>
      <c r="D378" s="33">
        <v>31</v>
      </c>
      <c r="E378" s="33">
        <v>8143.25</v>
      </c>
      <c r="F378" s="33" t="s">
        <v>52</v>
      </c>
      <c r="G378" s="33" t="s">
        <v>57</v>
      </c>
      <c r="H378" s="33" t="s">
        <v>14</v>
      </c>
      <c r="I378" s="33" t="str">
        <f t="shared" si="5"/>
        <v>Teen</v>
      </c>
      <c r="J378" s="33" t="str">
        <f t="array" ref="J378">_xlfn.XLOOKUP(I378,$W$2:$W$5,$X$2:$X$5,0,0)</f>
        <v>Mobile</v>
      </c>
    </row>
    <row r="379" ht="27.15" spans="1:10">
      <c r="A379" s="33" t="s">
        <v>428</v>
      </c>
      <c r="B379" s="34">
        <v>45603</v>
      </c>
      <c r="C379" s="33">
        <v>232</v>
      </c>
      <c r="D379" s="33">
        <v>15</v>
      </c>
      <c r="E379" s="33">
        <v>4788.42</v>
      </c>
      <c r="F379" s="33" t="s">
        <v>52</v>
      </c>
      <c r="G379" s="33" t="s">
        <v>57</v>
      </c>
      <c r="H379" s="33" t="s">
        <v>60</v>
      </c>
      <c r="I379" s="33" t="str">
        <f t="shared" si="5"/>
        <v>Adult</v>
      </c>
      <c r="J379" s="33" t="str">
        <f t="array" ref="J379">_xlfn.XLOOKUP(I379,$W$2:$W$5,$X$2:$X$5,0,0)</f>
        <v>Laptop</v>
      </c>
    </row>
    <row r="380" ht="27.15" spans="1:10">
      <c r="A380" s="33" t="s">
        <v>429</v>
      </c>
      <c r="B380" s="34">
        <v>45583</v>
      </c>
      <c r="C380" s="33">
        <v>252</v>
      </c>
      <c r="D380" s="33">
        <v>12</v>
      </c>
      <c r="E380" s="33">
        <v>3471.7</v>
      </c>
      <c r="F380" s="33" t="s">
        <v>52</v>
      </c>
      <c r="G380" s="33" t="s">
        <v>47</v>
      </c>
      <c r="H380" s="33" t="s">
        <v>4</v>
      </c>
      <c r="I380" s="33" t="str">
        <f t="shared" si="5"/>
        <v>Adult</v>
      </c>
      <c r="J380" s="33" t="str">
        <f t="array" ref="J380">_xlfn.XLOOKUP(I380,$W$2:$W$5,$X$2:$X$5,0,0)</f>
        <v>Laptop</v>
      </c>
    </row>
    <row r="381" ht="27.15" spans="1:10">
      <c r="A381" s="33" t="s">
        <v>430</v>
      </c>
      <c r="B381" s="34">
        <v>45624</v>
      </c>
      <c r="C381" s="33">
        <v>211</v>
      </c>
      <c r="D381" s="33">
        <v>10</v>
      </c>
      <c r="E381" s="33">
        <v>2572.23</v>
      </c>
      <c r="F381" s="33" t="s">
        <v>52</v>
      </c>
      <c r="G381" s="33" t="s">
        <v>47</v>
      </c>
      <c r="H381" s="33" t="s">
        <v>9</v>
      </c>
      <c r="I381" s="33" t="str">
        <f t="shared" si="5"/>
        <v>Senior</v>
      </c>
      <c r="J381" s="33" t="str">
        <f t="array" ref="J381">_xlfn.XLOOKUP(I381,$W$2:$W$5,$X$2:$X$5,0,0)</f>
        <v>Medicine</v>
      </c>
    </row>
    <row r="382" ht="27.15" spans="1:10">
      <c r="A382" s="33" t="s">
        <v>431</v>
      </c>
      <c r="B382" s="34">
        <v>45604</v>
      </c>
      <c r="C382" s="33">
        <v>231</v>
      </c>
      <c r="D382" s="33">
        <v>16</v>
      </c>
      <c r="E382" s="33">
        <v>4143.46</v>
      </c>
      <c r="F382" s="33" t="s">
        <v>42</v>
      </c>
      <c r="G382" s="33" t="s">
        <v>55</v>
      </c>
      <c r="H382" s="33" t="s">
        <v>9</v>
      </c>
      <c r="I382" s="33" t="str">
        <f t="shared" si="5"/>
        <v>Senior</v>
      </c>
      <c r="J382" s="33" t="str">
        <f t="array" ref="J382">_xlfn.XLOOKUP(I382,$W$2:$W$5,$X$2:$X$5,0,0)</f>
        <v>Medicine</v>
      </c>
    </row>
    <row r="383" ht="27.15" spans="1:10">
      <c r="A383" s="33" t="s">
        <v>432</v>
      </c>
      <c r="B383" s="34">
        <v>45542</v>
      </c>
      <c r="C383" s="33">
        <v>293</v>
      </c>
      <c r="D383" s="33">
        <v>7</v>
      </c>
      <c r="E383" s="33">
        <v>2264.12</v>
      </c>
      <c r="F383" s="33" t="s">
        <v>52</v>
      </c>
      <c r="G383" s="33" t="s">
        <v>40</v>
      </c>
      <c r="H383" s="33" t="s">
        <v>60</v>
      </c>
      <c r="I383" s="33" t="str">
        <f t="shared" si="5"/>
        <v>Adult</v>
      </c>
      <c r="J383" s="33" t="str">
        <f t="array" ref="J383">_xlfn.XLOOKUP(I383,$W$2:$W$5,$X$2:$X$5,0,0)</f>
        <v>Laptop</v>
      </c>
    </row>
    <row r="384" ht="27.15" spans="1:10">
      <c r="A384" s="33" t="s">
        <v>433</v>
      </c>
      <c r="B384" s="34">
        <v>45606</v>
      </c>
      <c r="C384" s="33">
        <v>229</v>
      </c>
      <c r="D384" s="33">
        <v>13</v>
      </c>
      <c r="E384" s="33">
        <v>3953.14</v>
      </c>
      <c r="F384" s="33" t="s">
        <v>52</v>
      </c>
      <c r="G384" s="33" t="s">
        <v>49</v>
      </c>
      <c r="H384" s="33" t="s">
        <v>60</v>
      </c>
      <c r="I384" s="33" t="str">
        <f t="shared" si="5"/>
        <v>Adult</v>
      </c>
      <c r="J384" s="33" t="str">
        <f t="array" ref="J384">_xlfn.XLOOKUP(I384,$W$2:$W$5,$X$2:$X$5,0,0)</f>
        <v>Laptop</v>
      </c>
    </row>
    <row r="385" ht="27.15" spans="1:10">
      <c r="A385" s="33" t="s">
        <v>434</v>
      </c>
      <c r="B385" s="34">
        <v>45632</v>
      </c>
      <c r="C385" s="33">
        <v>203</v>
      </c>
      <c r="D385" s="33">
        <v>7</v>
      </c>
      <c r="E385" s="33">
        <v>2107.52</v>
      </c>
      <c r="F385" s="33" t="s">
        <v>42</v>
      </c>
      <c r="G385" s="33" t="s">
        <v>57</v>
      </c>
      <c r="H385" s="33" t="s">
        <v>9</v>
      </c>
      <c r="I385" s="33" t="str">
        <f t="shared" si="5"/>
        <v>Senior</v>
      </c>
      <c r="J385" s="33" t="str">
        <f t="array" ref="J385">_xlfn.XLOOKUP(I385,$W$2:$W$5,$X$2:$X$5,0,0)</f>
        <v>Medicine</v>
      </c>
    </row>
    <row r="386" ht="27.15" spans="1:10">
      <c r="A386" s="33" t="s">
        <v>435</v>
      </c>
      <c r="B386" s="34">
        <v>45638</v>
      </c>
      <c r="C386" s="33">
        <v>197</v>
      </c>
      <c r="D386" s="33">
        <v>21</v>
      </c>
      <c r="E386" s="33">
        <v>5848.79</v>
      </c>
      <c r="F386" s="33" t="s">
        <v>42</v>
      </c>
      <c r="G386" s="33" t="s">
        <v>55</v>
      </c>
      <c r="H386" s="33" t="s">
        <v>4</v>
      </c>
      <c r="I386" s="33" t="str">
        <f t="shared" ref="I386:I449" si="6">IF(OR(H386="0-19",H386="18-24"),"Teen",IF(H386="25-34","Youth",IF(OR(H386="35-44",H386="45-54"),"Adult",IF(H386="55+","Senior","Other"))))</f>
        <v>Adult</v>
      </c>
      <c r="J386" s="33" t="str">
        <f t="array" ref="J386">_xlfn.XLOOKUP(I386,$W$2:$W$5,$X$2:$X$5,0,0)</f>
        <v>Laptop</v>
      </c>
    </row>
    <row r="387" ht="27.15" spans="1:10">
      <c r="A387" s="33" t="s">
        <v>436</v>
      </c>
      <c r="B387" s="34">
        <v>45637</v>
      </c>
      <c r="C387" s="33">
        <v>198</v>
      </c>
      <c r="D387" s="33">
        <v>19</v>
      </c>
      <c r="E387" s="33">
        <v>4266.92</v>
      </c>
      <c r="F387" s="33" t="s">
        <v>52</v>
      </c>
      <c r="G387" s="33" t="s">
        <v>49</v>
      </c>
      <c r="H387" s="33" t="s">
        <v>60</v>
      </c>
      <c r="I387" s="33" t="str">
        <f t="shared" si="6"/>
        <v>Adult</v>
      </c>
      <c r="J387" s="33" t="str">
        <f t="array" ref="J387">_xlfn.XLOOKUP(I387,$W$2:$W$5,$X$2:$X$5,0,0)</f>
        <v>Laptop</v>
      </c>
    </row>
    <row r="388" ht="27.15" spans="1:10">
      <c r="A388" s="33" t="s">
        <v>437</v>
      </c>
      <c r="B388" s="34">
        <v>45560</v>
      </c>
      <c r="C388" s="33">
        <v>275</v>
      </c>
      <c r="D388" s="33">
        <v>12</v>
      </c>
      <c r="E388" s="33">
        <v>3725.75</v>
      </c>
      <c r="F388" s="33" t="s">
        <v>39</v>
      </c>
      <c r="G388" s="33" t="s">
        <v>40</v>
      </c>
      <c r="H388" s="33" t="s">
        <v>4</v>
      </c>
      <c r="I388" s="33" t="str">
        <f t="shared" si="6"/>
        <v>Adult</v>
      </c>
      <c r="J388" s="33" t="str">
        <f t="array" ref="J388">_xlfn.XLOOKUP(I388,$W$2:$W$5,$X$2:$X$5,0,0)</f>
        <v>Laptop</v>
      </c>
    </row>
    <row r="389" ht="27.15" spans="1:10">
      <c r="A389" s="33" t="s">
        <v>438</v>
      </c>
      <c r="B389" s="34">
        <v>45644</v>
      </c>
      <c r="C389" s="33">
        <v>191</v>
      </c>
      <c r="D389" s="33">
        <v>14</v>
      </c>
      <c r="E389" s="33">
        <v>3540.1</v>
      </c>
      <c r="F389" s="33" t="s">
        <v>52</v>
      </c>
      <c r="G389" s="33" t="s">
        <v>45</v>
      </c>
      <c r="H389" s="33" t="s">
        <v>4</v>
      </c>
      <c r="I389" s="33" t="str">
        <f t="shared" si="6"/>
        <v>Adult</v>
      </c>
      <c r="J389" s="33" t="str">
        <f t="array" ref="J389">_xlfn.XLOOKUP(I389,$W$2:$W$5,$X$2:$X$5,0,0)</f>
        <v>Laptop</v>
      </c>
    </row>
    <row r="390" ht="27.15" spans="1:10">
      <c r="A390" s="33" t="s">
        <v>439</v>
      </c>
      <c r="B390" s="34">
        <v>45627</v>
      </c>
      <c r="C390" s="33">
        <v>208</v>
      </c>
      <c r="D390" s="33">
        <v>14</v>
      </c>
      <c r="E390" s="33">
        <v>2834.57</v>
      </c>
      <c r="F390" s="33" t="s">
        <v>42</v>
      </c>
      <c r="G390" s="33" t="s">
        <v>57</v>
      </c>
      <c r="H390" s="33" t="s">
        <v>14</v>
      </c>
      <c r="I390" s="33" t="str">
        <f t="shared" si="6"/>
        <v>Teen</v>
      </c>
      <c r="J390" s="33" t="str">
        <f t="array" ref="J390">_xlfn.XLOOKUP(I390,$W$2:$W$5,$X$2:$X$5,0,0)</f>
        <v>Mobile</v>
      </c>
    </row>
    <row r="391" ht="27.15" spans="1:10">
      <c r="A391" s="33" t="s">
        <v>440</v>
      </c>
      <c r="B391" s="34">
        <v>45626</v>
      </c>
      <c r="C391" s="33">
        <v>209</v>
      </c>
      <c r="D391" s="33">
        <v>17</v>
      </c>
      <c r="E391" s="33">
        <v>4223.32</v>
      </c>
      <c r="F391" s="33" t="s">
        <v>42</v>
      </c>
      <c r="G391" s="33" t="s">
        <v>45</v>
      </c>
      <c r="H391" s="33" t="s">
        <v>60</v>
      </c>
      <c r="I391" s="33" t="str">
        <f t="shared" si="6"/>
        <v>Adult</v>
      </c>
      <c r="J391" s="33" t="str">
        <f t="array" ref="J391">_xlfn.XLOOKUP(I391,$W$2:$W$5,$X$2:$X$5,0,0)</f>
        <v>Laptop</v>
      </c>
    </row>
    <row r="392" ht="27.15" spans="1:10">
      <c r="A392" s="33" t="s">
        <v>441</v>
      </c>
      <c r="B392" s="34">
        <v>45607</v>
      </c>
      <c r="C392" s="33">
        <v>228</v>
      </c>
      <c r="D392" s="33">
        <v>14</v>
      </c>
      <c r="E392" s="33">
        <v>3809.78</v>
      </c>
      <c r="F392" s="33" t="s">
        <v>39</v>
      </c>
      <c r="G392" s="33" t="s">
        <v>45</v>
      </c>
      <c r="H392" s="33" t="s">
        <v>19</v>
      </c>
      <c r="I392" s="33" t="str">
        <f t="shared" si="6"/>
        <v>Youth</v>
      </c>
      <c r="J392" s="33" t="str">
        <f t="array" ref="J392">_xlfn.XLOOKUP(I392,$W$2:$W$5,$X$2:$X$5,0,0)</f>
        <v>Earpods</v>
      </c>
    </row>
    <row r="393" ht="27.15" spans="1:10">
      <c r="A393" s="33" t="s">
        <v>442</v>
      </c>
      <c r="B393" s="34">
        <v>45620</v>
      </c>
      <c r="C393" s="33">
        <v>215</v>
      </c>
      <c r="D393" s="33">
        <v>15</v>
      </c>
      <c r="E393" s="33">
        <v>3802.51</v>
      </c>
      <c r="F393" s="33" t="s">
        <v>52</v>
      </c>
      <c r="G393" s="33" t="s">
        <v>40</v>
      </c>
      <c r="H393" s="33" t="s">
        <v>9</v>
      </c>
      <c r="I393" s="33" t="str">
        <f t="shared" si="6"/>
        <v>Senior</v>
      </c>
      <c r="J393" s="33" t="str">
        <f t="array" ref="J393">_xlfn.XLOOKUP(I393,$W$2:$W$5,$X$2:$X$5,0,0)</f>
        <v>Medicine</v>
      </c>
    </row>
    <row r="394" ht="27.15" spans="1:10">
      <c r="A394" s="33" t="s">
        <v>443</v>
      </c>
      <c r="B394" s="34">
        <v>45655</v>
      </c>
      <c r="C394" s="33">
        <v>180</v>
      </c>
      <c r="D394" s="33">
        <v>18</v>
      </c>
      <c r="E394" s="33">
        <v>4196.49</v>
      </c>
      <c r="F394" s="33" t="s">
        <v>39</v>
      </c>
      <c r="G394" s="33" t="s">
        <v>47</v>
      </c>
      <c r="H394" s="33" t="s">
        <v>9</v>
      </c>
      <c r="I394" s="33" t="str">
        <f t="shared" si="6"/>
        <v>Senior</v>
      </c>
      <c r="J394" s="33" t="str">
        <f t="array" ref="J394">_xlfn.XLOOKUP(I394,$W$2:$W$5,$X$2:$X$5,0,0)</f>
        <v>Medicine</v>
      </c>
    </row>
    <row r="395" ht="27.15" spans="1:10">
      <c r="A395" s="33" t="s">
        <v>444</v>
      </c>
      <c r="B395" s="34">
        <v>45631</v>
      </c>
      <c r="C395" s="33">
        <v>204</v>
      </c>
      <c r="D395" s="33">
        <v>14</v>
      </c>
      <c r="E395" s="33">
        <v>4398.89</v>
      </c>
      <c r="F395" s="33" t="s">
        <v>42</v>
      </c>
      <c r="G395" s="33" t="s">
        <v>47</v>
      </c>
      <c r="H395" s="33" t="s">
        <v>19</v>
      </c>
      <c r="I395" s="33" t="str">
        <f t="shared" si="6"/>
        <v>Youth</v>
      </c>
      <c r="J395" s="33" t="str">
        <f t="array" ref="J395">_xlfn.XLOOKUP(I395,$W$2:$W$5,$X$2:$X$5,0,0)</f>
        <v>Earpods</v>
      </c>
    </row>
    <row r="396" ht="27.15" spans="1:10">
      <c r="A396" s="33" t="s">
        <v>445</v>
      </c>
      <c r="B396" s="34">
        <v>45653</v>
      </c>
      <c r="C396" s="33">
        <v>182</v>
      </c>
      <c r="D396" s="33">
        <v>20</v>
      </c>
      <c r="E396" s="33">
        <v>4200.54</v>
      </c>
      <c r="F396" s="33" t="s">
        <v>52</v>
      </c>
      <c r="G396" s="33" t="s">
        <v>57</v>
      </c>
      <c r="H396" s="33" t="s">
        <v>4</v>
      </c>
      <c r="I396" s="33" t="str">
        <f t="shared" si="6"/>
        <v>Adult</v>
      </c>
      <c r="J396" s="33" t="str">
        <f t="array" ref="J396">_xlfn.XLOOKUP(I396,$W$2:$W$5,$X$2:$X$5,0,0)</f>
        <v>Laptop</v>
      </c>
    </row>
    <row r="397" ht="27.15" spans="1:10">
      <c r="A397" s="33" t="s">
        <v>446</v>
      </c>
      <c r="B397" s="34">
        <v>45646</v>
      </c>
      <c r="C397" s="33">
        <v>189</v>
      </c>
      <c r="D397" s="33">
        <v>15</v>
      </c>
      <c r="E397" s="33">
        <v>3823.56</v>
      </c>
      <c r="F397" s="33" t="s">
        <v>39</v>
      </c>
      <c r="G397" s="33" t="s">
        <v>49</v>
      </c>
      <c r="H397" s="33" t="s">
        <v>19</v>
      </c>
      <c r="I397" s="33" t="str">
        <f t="shared" si="6"/>
        <v>Youth</v>
      </c>
      <c r="J397" s="33" t="str">
        <f t="array" ref="J397">_xlfn.XLOOKUP(I397,$W$2:$W$5,$X$2:$X$5,0,0)</f>
        <v>Earpods</v>
      </c>
    </row>
    <row r="398" ht="27.15" spans="1:10">
      <c r="A398" s="33" t="s">
        <v>447</v>
      </c>
      <c r="B398" s="34">
        <v>45534</v>
      </c>
      <c r="C398" s="33">
        <v>301</v>
      </c>
      <c r="D398" s="33">
        <v>16</v>
      </c>
      <c r="E398" s="33">
        <v>4850.73</v>
      </c>
      <c r="F398" s="33" t="s">
        <v>42</v>
      </c>
      <c r="G398" s="33" t="s">
        <v>47</v>
      </c>
      <c r="H398" s="33" t="s">
        <v>9</v>
      </c>
      <c r="I398" s="33" t="str">
        <f t="shared" si="6"/>
        <v>Senior</v>
      </c>
      <c r="J398" s="33" t="str">
        <f t="array" ref="J398">_xlfn.XLOOKUP(I398,$W$2:$W$5,$X$2:$X$5,0,0)</f>
        <v>Medicine</v>
      </c>
    </row>
    <row r="399" ht="27.15" spans="1:10">
      <c r="A399" s="33" t="s">
        <v>448</v>
      </c>
      <c r="B399" s="34">
        <v>45590</v>
      </c>
      <c r="C399" s="33">
        <v>245</v>
      </c>
      <c r="D399" s="33">
        <v>8</v>
      </c>
      <c r="E399" s="33">
        <v>1612.83</v>
      </c>
      <c r="F399" s="33" t="s">
        <v>39</v>
      </c>
      <c r="G399" s="33" t="s">
        <v>57</v>
      </c>
      <c r="H399" s="33" t="s">
        <v>19</v>
      </c>
      <c r="I399" s="33" t="str">
        <f t="shared" si="6"/>
        <v>Youth</v>
      </c>
      <c r="J399" s="33" t="str">
        <f t="array" ref="J399">_xlfn.XLOOKUP(I399,$W$2:$W$5,$X$2:$X$5,0,0)</f>
        <v>Earpods</v>
      </c>
    </row>
    <row r="400" ht="27.15" spans="1:10">
      <c r="A400" s="33" t="s">
        <v>449</v>
      </c>
      <c r="B400" s="34">
        <v>45655</v>
      </c>
      <c r="C400" s="33">
        <v>180</v>
      </c>
      <c r="D400" s="33">
        <v>23</v>
      </c>
      <c r="E400" s="33">
        <v>5906.83</v>
      </c>
      <c r="F400" s="33" t="s">
        <v>52</v>
      </c>
      <c r="G400" s="33" t="s">
        <v>53</v>
      </c>
      <c r="H400" s="33" t="s">
        <v>19</v>
      </c>
      <c r="I400" s="33" t="str">
        <f t="shared" si="6"/>
        <v>Youth</v>
      </c>
      <c r="J400" s="33" t="str">
        <f t="array" ref="J400">_xlfn.XLOOKUP(I400,$W$2:$W$5,$X$2:$X$5,0,0)</f>
        <v>Earpods</v>
      </c>
    </row>
    <row r="401" ht="27.15" spans="1:10">
      <c r="A401" s="33" t="s">
        <v>450</v>
      </c>
      <c r="B401" s="34">
        <v>45574</v>
      </c>
      <c r="C401" s="33">
        <v>261</v>
      </c>
      <c r="D401" s="33">
        <v>22</v>
      </c>
      <c r="E401" s="33">
        <v>6866.91</v>
      </c>
      <c r="F401" s="33" t="s">
        <v>42</v>
      </c>
      <c r="G401" s="33" t="s">
        <v>43</v>
      </c>
      <c r="H401" s="33" t="s">
        <v>14</v>
      </c>
      <c r="I401" s="33" t="str">
        <f t="shared" si="6"/>
        <v>Teen</v>
      </c>
      <c r="J401" s="33" t="str">
        <f t="array" ref="J401">_xlfn.XLOOKUP(I401,$W$2:$W$5,$X$2:$X$5,0,0)</f>
        <v>Mobile</v>
      </c>
    </row>
    <row r="402" ht="27.15" spans="1:10">
      <c r="A402" s="33" t="s">
        <v>451</v>
      </c>
      <c r="B402" s="34">
        <v>45600</v>
      </c>
      <c r="C402" s="33">
        <v>235</v>
      </c>
      <c r="D402" s="33">
        <v>16</v>
      </c>
      <c r="E402" s="33">
        <v>4863.69</v>
      </c>
      <c r="F402" s="33" t="s">
        <v>39</v>
      </c>
      <c r="G402" s="33" t="s">
        <v>40</v>
      </c>
      <c r="H402" s="33" t="s">
        <v>9</v>
      </c>
      <c r="I402" s="33" t="str">
        <f t="shared" si="6"/>
        <v>Senior</v>
      </c>
      <c r="J402" s="33" t="str">
        <f t="array" ref="J402">_xlfn.XLOOKUP(I402,$W$2:$W$5,$X$2:$X$5,0,0)</f>
        <v>Medicine</v>
      </c>
    </row>
    <row r="403" ht="27.15" spans="1:10">
      <c r="A403" s="33" t="s">
        <v>452</v>
      </c>
      <c r="B403" s="34">
        <v>45486</v>
      </c>
      <c r="C403" s="33">
        <v>349</v>
      </c>
      <c r="D403" s="33">
        <v>9</v>
      </c>
      <c r="E403" s="33">
        <v>2404.17</v>
      </c>
      <c r="F403" s="33" t="s">
        <v>39</v>
      </c>
      <c r="G403" s="33" t="s">
        <v>40</v>
      </c>
      <c r="H403" s="33" t="s">
        <v>14</v>
      </c>
      <c r="I403" s="33" t="str">
        <f t="shared" si="6"/>
        <v>Teen</v>
      </c>
      <c r="J403" s="33" t="str">
        <f t="array" ref="J403">_xlfn.XLOOKUP(I403,$W$2:$W$5,$X$2:$X$5,0,0)</f>
        <v>Mobile</v>
      </c>
    </row>
    <row r="404" ht="27.15" spans="1:10">
      <c r="A404" s="33" t="s">
        <v>453</v>
      </c>
      <c r="B404" s="34">
        <v>45624</v>
      </c>
      <c r="C404" s="33">
        <v>211</v>
      </c>
      <c r="D404" s="33">
        <v>13</v>
      </c>
      <c r="E404" s="33">
        <v>3697.47</v>
      </c>
      <c r="F404" s="33" t="s">
        <v>42</v>
      </c>
      <c r="G404" s="33" t="s">
        <v>49</v>
      </c>
      <c r="H404" s="33" t="s">
        <v>60</v>
      </c>
      <c r="I404" s="33" t="str">
        <f t="shared" si="6"/>
        <v>Adult</v>
      </c>
      <c r="J404" s="33" t="str">
        <f t="array" ref="J404">_xlfn.XLOOKUP(I404,$W$2:$W$5,$X$2:$X$5,0,0)</f>
        <v>Laptop</v>
      </c>
    </row>
    <row r="405" ht="27.15" spans="1:10">
      <c r="A405" s="33" t="s">
        <v>454</v>
      </c>
      <c r="B405" s="34">
        <v>45615</v>
      </c>
      <c r="C405" s="33">
        <v>220</v>
      </c>
      <c r="D405" s="33">
        <v>17</v>
      </c>
      <c r="E405" s="33">
        <v>4284.05</v>
      </c>
      <c r="F405" s="33" t="s">
        <v>52</v>
      </c>
      <c r="G405" s="33" t="s">
        <v>47</v>
      </c>
      <c r="H405" s="33" t="s">
        <v>14</v>
      </c>
      <c r="I405" s="33" t="str">
        <f t="shared" si="6"/>
        <v>Teen</v>
      </c>
      <c r="J405" s="33" t="str">
        <f t="array" ref="J405">_xlfn.XLOOKUP(I405,$W$2:$W$5,$X$2:$X$5,0,0)</f>
        <v>Mobile</v>
      </c>
    </row>
    <row r="406" ht="27.15" spans="1:10">
      <c r="A406" s="33" t="s">
        <v>455</v>
      </c>
      <c r="B406" s="34">
        <v>45527</v>
      </c>
      <c r="C406" s="33">
        <v>308</v>
      </c>
      <c r="D406" s="33">
        <v>9</v>
      </c>
      <c r="E406" s="33">
        <v>2211.65</v>
      </c>
      <c r="F406" s="33" t="s">
        <v>52</v>
      </c>
      <c r="G406" s="33" t="s">
        <v>43</v>
      </c>
      <c r="H406" s="33" t="s">
        <v>60</v>
      </c>
      <c r="I406" s="33" t="str">
        <f t="shared" si="6"/>
        <v>Adult</v>
      </c>
      <c r="J406" s="33" t="str">
        <f t="array" ref="J406">_xlfn.XLOOKUP(I406,$W$2:$W$5,$X$2:$X$5,0,0)</f>
        <v>Laptop</v>
      </c>
    </row>
    <row r="407" ht="27.15" spans="1:10">
      <c r="A407" s="33" t="s">
        <v>456</v>
      </c>
      <c r="B407" s="34">
        <v>45650</v>
      </c>
      <c r="C407" s="33">
        <v>185</v>
      </c>
      <c r="D407" s="33">
        <v>17</v>
      </c>
      <c r="E407" s="33">
        <v>4062.51</v>
      </c>
      <c r="F407" s="33" t="s">
        <v>52</v>
      </c>
      <c r="G407" s="33" t="s">
        <v>57</v>
      </c>
      <c r="H407" s="33" t="s">
        <v>14</v>
      </c>
      <c r="I407" s="33" t="str">
        <f t="shared" si="6"/>
        <v>Teen</v>
      </c>
      <c r="J407" s="33" t="str">
        <f t="array" ref="J407">_xlfn.XLOOKUP(I407,$W$2:$W$5,$X$2:$X$5,0,0)</f>
        <v>Mobile</v>
      </c>
    </row>
    <row r="408" ht="27.15" spans="1:10">
      <c r="A408" s="33" t="s">
        <v>457</v>
      </c>
      <c r="B408" s="34">
        <v>45638</v>
      </c>
      <c r="C408" s="33">
        <v>197</v>
      </c>
      <c r="D408" s="33">
        <v>8</v>
      </c>
      <c r="E408" s="33">
        <v>2551.88</v>
      </c>
      <c r="F408" s="33" t="s">
        <v>42</v>
      </c>
      <c r="G408" s="33" t="s">
        <v>53</v>
      </c>
      <c r="H408" s="33" t="s">
        <v>9</v>
      </c>
      <c r="I408" s="33" t="str">
        <f t="shared" si="6"/>
        <v>Senior</v>
      </c>
      <c r="J408" s="33" t="str">
        <f t="array" ref="J408">_xlfn.XLOOKUP(I408,$W$2:$W$5,$X$2:$X$5,0,0)</f>
        <v>Medicine</v>
      </c>
    </row>
    <row r="409" ht="27.15" spans="1:10">
      <c r="A409" s="33" t="s">
        <v>458</v>
      </c>
      <c r="B409" s="34">
        <v>45608</v>
      </c>
      <c r="C409" s="33">
        <v>227</v>
      </c>
      <c r="D409" s="33">
        <v>17</v>
      </c>
      <c r="E409" s="33">
        <v>4351.34</v>
      </c>
      <c r="F409" s="33" t="s">
        <v>52</v>
      </c>
      <c r="G409" s="33" t="s">
        <v>45</v>
      </c>
      <c r="H409" s="33" t="s">
        <v>60</v>
      </c>
      <c r="I409" s="33" t="str">
        <f t="shared" si="6"/>
        <v>Adult</v>
      </c>
      <c r="J409" s="33" t="str">
        <f t="array" ref="J409">_xlfn.XLOOKUP(I409,$W$2:$W$5,$X$2:$X$5,0,0)</f>
        <v>Laptop</v>
      </c>
    </row>
    <row r="410" ht="27.15" spans="1:10">
      <c r="A410" s="33" t="s">
        <v>459</v>
      </c>
      <c r="B410" s="34">
        <v>45594</v>
      </c>
      <c r="C410" s="33">
        <v>241</v>
      </c>
      <c r="D410" s="33">
        <v>14</v>
      </c>
      <c r="E410" s="33">
        <v>4054.55</v>
      </c>
      <c r="F410" s="33" t="s">
        <v>39</v>
      </c>
      <c r="G410" s="33" t="s">
        <v>57</v>
      </c>
      <c r="H410" s="33" t="s">
        <v>14</v>
      </c>
      <c r="I410" s="33" t="str">
        <f t="shared" si="6"/>
        <v>Teen</v>
      </c>
      <c r="J410" s="33" t="str">
        <f t="array" ref="J410">_xlfn.XLOOKUP(I410,$W$2:$W$5,$X$2:$X$5,0,0)</f>
        <v>Mobile</v>
      </c>
    </row>
    <row r="411" ht="27.15" spans="1:10">
      <c r="A411" s="33" t="s">
        <v>460</v>
      </c>
      <c r="B411" s="34">
        <v>45591</v>
      </c>
      <c r="C411" s="33">
        <v>244</v>
      </c>
      <c r="D411" s="33">
        <v>14</v>
      </c>
      <c r="E411" s="33">
        <v>3006.25</v>
      </c>
      <c r="F411" s="33" t="s">
        <v>52</v>
      </c>
      <c r="G411" s="33" t="s">
        <v>53</v>
      </c>
      <c r="H411" s="33" t="s">
        <v>9</v>
      </c>
      <c r="I411" s="33" t="str">
        <f t="shared" si="6"/>
        <v>Senior</v>
      </c>
      <c r="J411" s="33" t="str">
        <f t="array" ref="J411">_xlfn.XLOOKUP(I411,$W$2:$W$5,$X$2:$X$5,0,0)</f>
        <v>Medicine</v>
      </c>
    </row>
    <row r="412" ht="27.15" spans="1:10">
      <c r="A412" s="33" t="s">
        <v>461</v>
      </c>
      <c r="B412" s="34">
        <v>45654</v>
      </c>
      <c r="C412" s="33">
        <v>181</v>
      </c>
      <c r="D412" s="33">
        <v>10</v>
      </c>
      <c r="E412" s="33">
        <v>2695.15</v>
      </c>
      <c r="F412" s="33" t="s">
        <v>42</v>
      </c>
      <c r="G412" s="33" t="s">
        <v>53</v>
      </c>
      <c r="H412" s="33" t="s">
        <v>14</v>
      </c>
      <c r="I412" s="33" t="str">
        <f t="shared" si="6"/>
        <v>Teen</v>
      </c>
      <c r="J412" s="33" t="str">
        <f t="array" ref="J412">_xlfn.XLOOKUP(I412,$W$2:$W$5,$X$2:$X$5,0,0)</f>
        <v>Mobile</v>
      </c>
    </row>
    <row r="413" ht="27.15" spans="1:10">
      <c r="A413" s="33" t="s">
        <v>462</v>
      </c>
      <c r="B413" s="34">
        <v>45569</v>
      </c>
      <c r="C413" s="33">
        <v>266</v>
      </c>
      <c r="D413" s="33">
        <v>18</v>
      </c>
      <c r="E413" s="33">
        <v>5543.49</v>
      </c>
      <c r="F413" s="33" t="s">
        <v>39</v>
      </c>
      <c r="G413" s="33" t="s">
        <v>40</v>
      </c>
      <c r="H413" s="33" t="s">
        <v>4</v>
      </c>
      <c r="I413" s="33" t="str">
        <f t="shared" si="6"/>
        <v>Adult</v>
      </c>
      <c r="J413" s="33" t="str">
        <f t="array" ref="J413">_xlfn.XLOOKUP(I413,$W$2:$W$5,$X$2:$X$5,0,0)</f>
        <v>Laptop</v>
      </c>
    </row>
    <row r="414" ht="27.15" spans="1:10">
      <c r="A414" s="33" t="s">
        <v>463</v>
      </c>
      <c r="B414" s="34">
        <v>45639</v>
      </c>
      <c r="C414" s="33">
        <v>196</v>
      </c>
      <c r="D414" s="33">
        <v>18</v>
      </c>
      <c r="E414" s="33">
        <v>3403.88</v>
      </c>
      <c r="F414" s="33" t="s">
        <v>39</v>
      </c>
      <c r="G414" s="33" t="s">
        <v>57</v>
      </c>
      <c r="H414" s="33" t="s">
        <v>19</v>
      </c>
      <c r="I414" s="33" t="str">
        <f t="shared" si="6"/>
        <v>Youth</v>
      </c>
      <c r="J414" s="33" t="str">
        <f t="array" ref="J414">_xlfn.XLOOKUP(I414,$W$2:$W$5,$X$2:$X$5,0,0)</f>
        <v>Earpods</v>
      </c>
    </row>
    <row r="415" ht="27.15" spans="1:10">
      <c r="A415" s="33" t="s">
        <v>464</v>
      </c>
      <c r="B415" s="34">
        <v>45649</v>
      </c>
      <c r="C415" s="33">
        <v>186</v>
      </c>
      <c r="D415" s="33">
        <v>9</v>
      </c>
      <c r="E415" s="33">
        <v>2701.99</v>
      </c>
      <c r="F415" s="33" t="s">
        <v>39</v>
      </c>
      <c r="G415" s="33" t="s">
        <v>49</v>
      </c>
      <c r="H415" s="33" t="s">
        <v>60</v>
      </c>
      <c r="I415" s="33" t="str">
        <f t="shared" si="6"/>
        <v>Adult</v>
      </c>
      <c r="J415" s="33" t="str">
        <f t="array" ref="J415">_xlfn.XLOOKUP(I415,$W$2:$W$5,$X$2:$X$5,0,0)</f>
        <v>Laptop</v>
      </c>
    </row>
    <row r="416" ht="27.15" spans="1:10">
      <c r="A416" s="33" t="s">
        <v>465</v>
      </c>
      <c r="B416" s="34">
        <v>45579</v>
      </c>
      <c r="C416" s="33">
        <v>256</v>
      </c>
      <c r="D416" s="33">
        <v>15</v>
      </c>
      <c r="E416" s="33">
        <v>3645.2</v>
      </c>
      <c r="F416" s="33" t="s">
        <v>42</v>
      </c>
      <c r="G416" s="33" t="s">
        <v>45</v>
      </c>
      <c r="H416" s="33" t="s">
        <v>19</v>
      </c>
      <c r="I416" s="33" t="str">
        <f t="shared" si="6"/>
        <v>Youth</v>
      </c>
      <c r="J416" s="33" t="str">
        <f t="array" ref="J416">_xlfn.XLOOKUP(I416,$W$2:$W$5,$X$2:$X$5,0,0)</f>
        <v>Earpods</v>
      </c>
    </row>
    <row r="417" ht="27.15" spans="1:10">
      <c r="A417" s="33" t="s">
        <v>466</v>
      </c>
      <c r="B417" s="34">
        <v>45565</v>
      </c>
      <c r="C417" s="33">
        <v>270</v>
      </c>
      <c r="D417" s="33">
        <v>11</v>
      </c>
      <c r="E417" s="33">
        <v>2440.08</v>
      </c>
      <c r="F417" s="33" t="s">
        <v>52</v>
      </c>
      <c r="G417" s="33" t="s">
        <v>47</v>
      </c>
      <c r="H417" s="33" t="s">
        <v>14</v>
      </c>
      <c r="I417" s="33" t="str">
        <f t="shared" si="6"/>
        <v>Teen</v>
      </c>
      <c r="J417" s="33" t="str">
        <f t="array" ref="J417">_xlfn.XLOOKUP(I417,$W$2:$W$5,$X$2:$X$5,0,0)</f>
        <v>Mobile</v>
      </c>
    </row>
    <row r="418" ht="27.15" spans="1:10">
      <c r="A418" s="33" t="s">
        <v>467</v>
      </c>
      <c r="B418" s="34">
        <v>45495</v>
      </c>
      <c r="C418" s="33">
        <v>340</v>
      </c>
      <c r="D418" s="33">
        <v>15</v>
      </c>
      <c r="E418" s="33">
        <v>4658.74</v>
      </c>
      <c r="F418" s="33" t="s">
        <v>39</v>
      </c>
      <c r="G418" s="33" t="s">
        <v>49</v>
      </c>
      <c r="H418" s="33" t="s">
        <v>60</v>
      </c>
      <c r="I418" s="33" t="str">
        <f t="shared" si="6"/>
        <v>Adult</v>
      </c>
      <c r="J418" s="33" t="str">
        <f t="array" ref="J418">_xlfn.XLOOKUP(I418,$W$2:$W$5,$X$2:$X$5,0,0)</f>
        <v>Laptop</v>
      </c>
    </row>
    <row r="419" ht="27.15" spans="1:10">
      <c r="A419" s="33" t="s">
        <v>468</v>
      </c>
      <c r="B419" s="34">
        <v>45624</v>
      </c>
      <c r="C419" s="33">
        <v>211</v>
      </c>
      <c r="D419" s="33">
        <v>20</v>
      </c>
      <c r="E419" s="33">
        <v>4557.22</v>
      </c>
      <c r="F419" s="33" t="s">
        <v>42</v>
      </c>
      <c r="G419" s="33" t="s">
        <v>55</v>
      </c>
      <c r="H419" s="33" t="s">
        <v>14</v>
      </c>
      <c r="I419" s="33" t="str">
        <f t="shared" si="6"/>
        <v>Teen</v>
      </c>
      <c r="J419" s="33" t="str">
        <f t="array" ref="J419">_xlfn.XLOOKUP(I419,$W$2:$W$5,$X$2:$X$5,0,0)</f>
        <v>Mobile</v>
      </c>
    </row>
    <row r="420" ht="27.15" spans="1:10">
      <c r="A420" s="33" t="s">
        <v>469</v>
      </c>
      <c r="B420" s="34">
        <v>45546</v>
      </c>
      <c r="C420" s="33">
        <v>289</v>
      </c>
      <c r="D420" s="33">
        <v>9</v>
      </c>
      <c r="E420" s="33">
        <v>2859.45</v>
      </c>
      <c r="F420" s="33" t="s">
        <v>42</v>
      </c>
      <c r="G420" s="33" t="s">
        <v>49</v>
      </c>
      <c r="H420" s="33" t="s">
        <v>4</v>
      </c>
      <c r="I420" s="33" t="str">
        <f t="shared" si="6"/>
        <v>Adult</v>
      </c>
      <c r="J420" s="33" t="str">
        <f t="array" ref="J420">_xlfn.XLOOKUP(I420,$W$2:$W$5,$X$2:$X$5,0,0)</f>
        <v>Laptop</v>
      </c>
    </row>
    <row r="421" ht="27.15" spans="1:10">
      <c r="A421" s="33" t="s">
        <v>470</v>
      </c>
      <c r="B421" s="34">
        <v>45608</v>
      </c>
      <c r="C421" s="33">
        <v>227</v>
      </c>
      <c r="D421" s="33">
        <v>15</v>
      </c>
      <c r="E421" s="33">
        <v>3296.62</v>
      </c>
      <c r="F421" s="33" t="s">
        <v>42</v>
      </c>
      <c r="G421" s="33" t="s">
        <v>47</v>
      </c>
      <c r="H421" s="33" t="s">
        <v>60</v>
      </c>
      <c r="I421" s="33" t="str">
        <f t="shared" si="6"/>
        <v>Adult</v>
      </c>
      <c r="J421" s="33" t="str">
        <f t="array" ref="J421">_xlfn.XLOOKUP(I421,$W$2:$W$5,$X$2:$X$5,0,0)</f>
        <v>Laptop</v>
      </c>
    </row>
    <row r="422" ht="27.15" spans="1:10">
      <c r="A422" s="33" t="s">
        <v>471</v>
      </c>
      <c r="B422" s="34">
        <v>45628</v>
      </c>
      <c r="C422" s="33">
        <v>207</v>
      </c>
      <c r="D422" s="33">
        <v>14</v>
      </c>
      <c r="E422" s="33">
        <v>3476.26</v>
      </c>
      <c r="F422" s="33" t="s">
        <v>39</v>
      </c>
      <c r="G422" s="33" t="s">
        <v>55</v>
      </c>
      <c r="H422" s="33" t="s">
        <v>19</v>
      </c>
      <c r="I422" s="33" t="str">
        <f t="shared" si="6"/>
        <v>Youth</v>
      </c>
      <c r="J422" s="33" t="str">
        <f t="array" ref="J422">_xlfn.XLOOKUP(I422,$W$2:$W$5,$X$2:$X$5,0,0)</f>
        <v>Earpods</v>
      </c>
    </row>
    <row r="423" ht="27.15" spans="1:10">
      <c r="A423" s="33" t="s">
        <v>472</v>
      </c>
      <c r="B423" s="34">
        <v>45602</v>
      </c>
      <c r="C423" s="33">
        <v>233</v>
      </c>
      <c r="D423" s="33">
        <v>10</v>
      </c>
      <c r="E423" s="33">
        <v>2856.62</v>
      </c>
      <c r="F423" s="33" t="s">
        <v>52</v>
      </c>
      <c r="G423" s="33" t="s">
        <v>43</v>
      </c>
      <c r="H423" s="33" t="s">
        <v>19</v>
      </c>
      <c r="I423" s="33" t="str">
        <f t="shared" si="6"/>
        <v>Youth</v>
      </c>
      <c r="J423" s="33" t="str">
        <f t="array" ref="J423">_xlfn.XLOOKUP(I423,$W$2:$W$5,$X$2:$X$5,0,0)</f>
        <v>Earpods</v>
      </c>
    </row>
    <row r="424" ht="27.15" spans="1:10">
      <c r="A424" s="33" t="s">
        <v>473</v>
      </c>
      <c r="B424" s="34">
        <v>45655</v>
      </c>
      <c r="C424" s="33">
        <v>180</v>
      </c>
      <c r="D424" s="33">
        <v>26</v>
      </c>
      <c r="E424" s="33">
        <v>7075.56</v>
      </c>
      <c r="F424" s="33" t="s">
        <v>42</v>
      </c>
      <c r="G424" s="33" t="s">
        <v>55</v>
      </c>
      <c r="H424" s="33" t="s">
        <v>60</v>
      </c>
      <c r="I424" s="33" t="str">
        <f t="shared" si="6"/>
        <v>Adult</v>
      </c>
      <c r="J424" s="33" t="str">
        <f t="array" ref="J424">_xlfn.XLOOKUP(I424,$W$2:$W$5,$X$2:$X$5,0,0)</f>
        <v>Laptop</v>
      </c>
    </row>
    <row r="425" ht="27.15" spans="1:10">
      <c r="A425" s="33" t="s">
        <v>474</v>
      </c>
      <c r="B425" s="34">
        <v>45592</v>
      </c>
      <c r="C425" s="33">
        <v>243</v>
      </c>
      <c r="D425" s="33">
        <v>17</v>
      </c>
      <c r="E425" s="33">
        <v>4601.46</v>
      </c>
      <c r="F425" s="33" t="s">
        <v>39</v>
      </c>
      <c r="G425" s="33" t="s">
        <v>47</v>
      </c>
      <c r="H425" s="33" t="s">
        <v>4</v>
      </c>
      <c r="I425" s="33" t="str">
        <f t="shared" si="6"/>
        <v>Adult</v>
      </c>
      <c r="J425" s="33" t="str">
        <f t="array" ref="J425">_xlfn.XLOOKUP(I425,$W$2:$W$5,$X$2:$X$5,0,0)</f>
        <v>Laptop</v>
      </c>
    </row>
    <row r="426" ht="27.15" spans="1:10">
      <c r="A426" s="33" t="s">
        <v>475</v>
      </c>
      <c r="B426" s="34">
        <v>45612</v>
      </c>
      <c r="C426" s="33">
        <v>223</v>
      </c>
      <c r="D426" s="33">
        <v>10</v>
      </c>
      <c r="E426" s="33">
        <v>3027.23</v>
      </c>
      <c r="F426" s="33" t="s">
        <v>42</v>
      </c>
      <c r="G426" s="33" t="s">
        <v>55</v>
      </c>
      <c r="H426" s="33" t="s">
        <v>4</v>
      </c>
      <c r="I426" s="33" t="str">
        <f t="shared" si="6"/>
        <v>Adult</v>
      </c>
      <c r="J426" s="33" t="str">
        <f t="array" ref="J426">_xlfn.XLOOKUP(I426,$W$2:$W$5,$X$2:$X$5,0,0)</f>
        <v>Laptop</v>
      </c>
    </row>
    <row r="427" ht="27.15" spans="1:10">
      <c r="A427" s="33" t="s">
        <v>476</v>
      </c>
      <c r="B427" s="34">
        <v>45573</v>
      </c>
      <c r="C427" s="33">
        <v>262</v>
      </c>
      <c r="D427" s="33">
        <v>15</v>
      </c>
      <c r="E427" s="33">
        <v>3357.39</v>
      </c>
      <c r="F427" s="33" t="s">
        <v>39</v>
      </c>
      <c r="G427" s="33" t="s">
        <v>53</v>
      </c>
      <c r="H427" s="33" t="s">
        <v>9</v>
      </c>
      <c r="I427" s="33" t="str">
        <f t="shared" si="6"/>
        <v>Senior</v>
      </c>
      <c r="J427" s="33" t="str">
        <f t="array" ref="J427">_xlfn.XLOOKUP(I427,$W$2:$W$5,$X$2:$X$5,0,0)</f>
        <v>Medicine</v>
      </c>
    </row>
    <row r="428" ht="27.15" spans="1:10">
      <c r="A428" s="33" t="s">
        <v>477</v>
      </c>
      <c r="B428" s="34">
        <v>45593</v>
      </c>
      <c r="C428" s="33">
        <v>242</v>
      </c>
      <c r="D428" s="33">
        <v>15</v>
      </c>
      <c r="E428" s="33">
        <v>4501.13</v>
      </c>
      <c r="F428" s="33" t="s">
        <v>42</v>
      </c>
      <c r="G428" s="33" t="s">
        <v>53</v>
      </c>
      <c r="H428" s="33" t="s">
        <v>60</v>
      </c>
      <c r="I428" s="33" t="str">
        <f t="shared" si="6"/>
        <v>Adult</v>
      </c>
      <c r="J428" s="33" t="str">
        <f t="array" ref="J428">_xlfn.XLOOKUP(I428,$W$2:$W$5,$X$2:$X$5,0,0)</f>
        <v>Laptop</v>
      </c>
    </row>
    <row r="429" ht="27.15" spans="1:10">
      <c r="A429" s="33" t="s">
        <v>478</v>
      </c>
      <c r="B429" s="34">
        <v>45652</v>
      </c>
      <c r="C429" s="33">
        <v>183</v>
      </c>
      <c r="D429" s="33">
        <v>21</v>
      </c>
      <c r="E429" s="33">
        <v>6543.43</v>
      </c>
      <c r="F429" s="33" t="s">
        <v>39</v>
      </c>
      <c r="G429" s="33" t="s">
        <v>45</v>
      </c>
      <c r="H429" s="33" t="s">
        <v>14</v>
      </c>
      <c r="I429" s="33" t="str">
        <f t="shared" si="6"/>
        <v>Teen</v>
      </c>
      <c r="J429" s="33" t="str">
        <f t="array" ref="J429">_xlfn.XLOOKUP(I429,$W$2:$W$5,$X$2:$X$5,0,0)</f>
        <v>Mobile</v>
      </c>
    </row>
    <row r="430" ht="27.15" spans="1:10">
      <c r="A430" s="33" t="s">
        <v>479</v>
      </c>
      <c r="B430" s="34">
        <v>45605</v>
      </c>
      <c r="C430" s="33">
        <v>230</v>
      </c>
      <c r="D430" s="33">
        <v>12</v>
      </c>
      <c r="E430" s="33">
        <v>3735.31</v>
      </c>
      <c r="F430" s="33" t="s">
        <v>52</v>
      </c>
      <c r="G430" s="33" t="s">
        <v>43</v>
      </c>
      <c r="H430" s="33" t="s">
        <v>19</v>
      </c>
      <c r="I430" s="33" t="str">
        <f t="shared" si="6"/>
        <v>Youth</v>
      </c>
      <c r="J430" s="33" t="str">
        <f t="array" ref="J430">_xlfn.XLOOKUP(I430,$W$2:$W$5,$X$2:$X$5,0,0)</f>
        <v>Earpods</v>
      </c>
    </row>
    <row r="431" ht="27.15" spans="1:10">
      <c r="A431" s="33" t="s">
        <v>480</v>
      </c>
      <c r="B431" s="34">
        <v>45593</v>
      </c>
      <c r="C431" s="33">
        <v>242</v>
      </c>
      <c r="D431" s="33">
        <v>12</v>
      </c>
      <c r="E431" s="33">
        <v>2546.22</v>
      </c>
      <c r="F431" s="33" t="s">
        <v>52</v>
      </c>
      <c r="G431" s="33" t="s">
        <v>45</v>
      </c>
      <c r="H431" s="33" t="s">
        <v>19</v>
      </c>
      <c r="I431" s="33" t="str">
        <f t="shared" si="6"/>
        <v>Youth</v>
      </c>
      <c r="J431" s="33" t="str">
        <f t="array" ref="J431">_xlfn.XLOOKUP(I431,$W$2:$W$5,$X$2:$X$5,0,0)</f>
        <v>Earpods</v>
      </c>
    </row>
    <row r="432" ht="27.15" spans="1:10">
      <c r="A432" s="33" t="s">
        <v>481</v>
      </c>
      <c r="B432" s="34">
        <v>45629</v>
      </c>
      <c r="C432" s="33">
        <v>206</v>
      </c>
      <c r="D432" s="33">
        <v>19</v>
      </c>
      <c r="E432" s="33">
        <v>5099.56</v>
      </c>
      <c r="F432" s="33" t="s">
        <v>52</v>
      </c>
      <c r="G432" s="33" t="s">
        <v>55</v>
      </c>
      <c r="H432" s="33" t="s">
        <v>60</v>
      </c>
      <c r="I432" s="33" t="str">
        <f t="shared" si="6"/>
        <v>Adult</v>
      </c>
      <c r="J432" s="33" t="str">
        <f t="array" ref="J432">_xlfn.XLOOKUP(I432,$W$2:$W$5,$X$2:$X$5,0,0)</f>
        <v>Laptop</v>
      </c>
    </row>
    <row r="433" ht="27.15" spans="1:10">
      <c r="A433" s="33" t="s">
        <v>482</v>
      </c>
      <c r="B433" s="34">
        <v>45515</v>
      </c>
      <c r="C433" s="33">
        <v>320</v>
      </c>
      <c r="D433" s="33">
        <v>5</v>
      </c>
      <c r="E433" s="33">
        <v>1167.67</v>
      </c>
      <c r="F433" s="33" t="s">
        <v>39</v>
      </c>
      <c r="G433" s="33" t="s">
        <v>40</v>
      </c>
      <c r="H433" s="33" t="s">
        <v>4</v>
      </c>
      <c r="I433" s="33" t="str">
        <f t="shared" si="6"/>
        <v>Adult</v>
      </c>
      <c r="J433" s="33" t="str">
        <f t="array" ref="J433">_xlfn.XLOOKUP(I433,$W$2:$W$5,$X$2:$X$5,0,0)</f>
        <v>Laptop</v>
      </c>
    </row>
    <row r="434" ht="27.15" spans="1:10">
      <c r="A434" s="33" t="s">
        <v>483</v>
      </c>
      <c r="B434" s="34">
        <v>45621</v>
      </c>
      <c r="C434" s="33">
        <v>214</v>
      </c>
      <c r="D434" s="33">
        <v>15</v>
      </c>
      <c r="E434" s="33">
        <v>3483.95</v>
      </c>
      <c r="F434" s="33" t="s">
        <v>39</v>
      </c>
      <c r="G434" s="33" t="s">
        <v>43</v>
      </c>
      <c r="H434" s="33" t="s">
        <v>60</v>
      </c>
      <c r="I434" s="33" t="str">
        <f t="shared" si="6"/>
        <v>Adult</v>
      </c>
      <c r="J434" s="33" t="str">
        <f t="array" ref="J434">_xlfn.XLOOKUP(I434,$W$2:$W$5,$X$2:$X$5,0,0)</f>
        <v>Laptop</v>
      </c>
    </row>
    <row r="435" ht="27.15" spans="1:10">
      <c r="A435" s="33" t="s">
        <v>484</v>
      </c>
      <c r="B435" s="34">
        <v>45622</v>
      </c>
      <c r="C435" s="33">
        <v>213</v>
      </c>
      <c r="D435" s="33">
        <v>13</v>
      </c>
      <c r="E435" s="33">
        <v>2667.26</v>
      </c>
      <c r="F435" s="33" t="s">
        <v>42</v>
      </c>
      <c r="G435" s="33" t="s">
        <v>53</v>
      </c>
      <c r="H435" s="33" t="s">
        <v>14</v>
      </c>
      <c r="I435" s="33" t="str">
        <f t="shared" si="6"/>
        <v>Teen</v>
      </c>
      <c r="J435" s="33" t="str">
        <f t="array" ref="J435">_xlfn.XLOOKUP(I435,$W$2:$W$5,$X$2:$X$5,0,0)</f>
        <v>Mobile</v>
      </c>
    </row>
    <row r="436" ht="27.15" spans="1:10">
      <c r="A436" s="33" t="s">
        <v>485</v>
      </c>
      <c r="B436" s="34">
        <v>45594</v>
      </c>
      <c r="C436" s="33">
        <v>241</v>
      </c>
      <c r="D436" s="33">
        <v>7</v>
      </c>
      <c r="E436" s="33">
        <v>2216.72</v>
      </c>
      <c r="F436" s="33" t="s">
        <v>52</v>
      </c>
      <c r="G436" s="33" t="s">
        <v>49</v>
      </c>
      <c r="H436" s="33" t="s">
        <v>4</v>
      </c>
      <c r="I436" s="33" t="str">
        <f t="shared" si="6"/>
        <v>Adult</v>
      </c>
      <c r="J436" s="33" t="str">
        <f t="array" ref="J436">_xlfn.XLOOKUP(I436,$W$2:$W$5,$X$2:$X$5,0,0)</f>
        <v>Laptop</v>
      </c>
    </row>
    <row r="437" ht="27.15" spans="1:10">
      <c r="A437" s="33" t="s">
        <v>486</v>
      </c>
      <c r="B437" s="34">
        <v>45656</v>
      </c>
      <c r="C437" s="33">
        <v>179</v>
      </c>
      <c r="D437" s="33">
        <v>19</v>
      </c>
      <c r="E437" s="33">
        <v>5837.18</v>
      </c>
      <c r="F437" s="33" t="s">
        <v>52</v>
      </c>
      <c r="G437" s="33" t="s">
        <v>43</v>
      </c>
      <c r="H437" s="33" t="s">
        <v>19</v>
      </c>
      <c r="I437" s="33" t="str">
        <f t="shared" si="6"/>
        <v>Youth</v>
      </c>
      <c r="J437" s="33" t="str">
        <f t="array" ref="J437">_xlfn.XLOOKUP(I437,$W$2:$W$5,$X$2:$X$5,0,0)</f>
        <v>Earpods</v>
      </c>
    </row>
    <row r="438" ht="27.15" spans="1:10">
      <c r="A438" s="33" t="s">
        <v>487</v>
      </c>
      <c r="B438" s="34">
        <v>45634</v>
      </c>
      <c r="C438" s="33">
        <v>201</v>
      </c>
      <c r="D438" s="33">
        <v>11</v>
      </c>
      <c r="E438" s="33">
        <v>3680.6</v>
      </c>
      <c r="F438" s="33" t="s">
        <v>42</v>
      </c>
      <c r="G438" s="33" t="s">
        <v>47</v>
      </c>
      <c r="H438" s="33" t="s">
        <v>19</v>
      </c>
      <c r="I438" s="33" t="str">
        <f t="shared" si="6"/>
        <v>Youth</v>
      </c>
      <c r="J438" s="33" t="str">
        <f t="array" ref="J438">_xlfn.XLOOKUP(I438,$W$2:$W$5,$X$2:$X$5,0,0)</f>
        <v>Earpods</v>
      </c>
    </row>
    <row r="439" ht="27.15" spans="1:10">
      <c r="A439" s="33" t="s">
        <v>488</v>
      </c>
      <c r="B439" s="34">
        <v>45631</v>
      </c>
      <c r="C439" s="33">
        <v>204</v>
      </c>
      <c r="D439" s="33">
        <v>19</v>
      </c>
      <c r="E439" s="33">
        <v>4294.5</v>
      </c>
      <c r="F439" s="33" t="s">
        <v>42</v>
      </c>
      <c r="G439" s="33" t="s">
        <v>40</v>
      </c>
      <c r="H439" s="33" t="s">
        <v>14</v>
      </c>
      <c r="I439" s="33" t="str">
        <f t="shared" si="6"/>
        <v>Teen</v>
      </c>
      <c r="J439" s="33" t="str">
        <f t="array" ref="J439">_xlfn.XLOOKUP(I439,$W$2:$W$5,$X$2:$X$5,0,0)</f>
        <v>Mobile</v>
      </c>
    </row>
    <row r="440" ht="27.15" spans="1:10">
      <c r="A440" s="33" t="s">
        <v>489</v>
      </c>
      <c r="B440" s="34">
        <v>45650</v>
      </c>
      <c r="C440" s="33">
        <v>185</v>
      </c>
      <c r="D440" s="33">
        <v>18</v>
      </c>
      <c r="E440" s="33">
        <v>4224.8</v>
      </c>
      <c r="F440" s="33" t="s">
        <v>52</v>
      </c>
      <c r="G440" s="33" t="s">
        <v>53</v>
      </c>
      <c r="H440" s="33" t="s">
        <v>19</v>
      </c>
      <c r="I440" s="33" t="str">
        <f t="shared" si="6"/>
        <v>Youth</v>
      </c>
      <c r="J440" s="33" t="str">
        <f t="array" ref="J440">_xlfn.XLOOKUP(I440,$W$2:$W$5,$X$2:$X$5,0,0)</f>
        <v>Earpods</v>
      </c>
    </row>
    <row r="441" ht="27.15" spans="1:10">
      <c r="A441" s="33" t="s">
        <v>490</v>
      </c>
      <c r="B441" s="34">
        <v>45632</v>
      </c>
      <c r="C441" s="33">
        <v>203</v>
      </c>
      <c r="D441" s="33">
        <v>15</v>
      </c>
      <c r="E441" s="33">
        <v>3303.33</v>
      </c>
      <c r="F441" s="33" t="s">
        <v>42</v>
      </c>
      <c r="G441" s="33" t="s">
        <v>47</v>
      </c>
      <c r="H441" s="33" t="s">
        <v>60</v>
      </c>
      <c r="I441" s="33" t="str">
        <f t="shared" si="6"/>
        <v>Adult</v>
      </c>
      <c r="J441" s="33" t="str">
        <f t="array" ref="J441">_xlfn.XLOOKUP(I441,$W$2:$W$5,$X$2:$X$5,0,0)</f>
        <v>Laptop</v>
      </c>
    </row>
    <row r="442" ht="27.15" spans="1:10">
      <c r="A442" s="33" t="s">
        <v>491</v>
      </c>
      <c r="B442" s="34">
        <v>45640</v>
      </c>
      <c r="C442" s="33">
        <v>195</v>
      </c>
      <c r="D442" s="33">
        <v>9</v>
      </c>
      <c r="E442" s="33">
        <v>1846.49</v>
      </c>
      <c r="F442" s="33" t="s">
        <v>52</v>
      </c>
      <c r="G442" s="33" t="s">
        <v>55</v>
      </c>
      <c r="H442" s="33" t="s">
        <v>4</v>
      </c>
      <c r="I442" s="33" t="str">
        <f t="shared" si="6"/>
        <v>Adult</v>
      </c>
      <c r="J442" s="33" t="str">
        <f t="array" ref="J442">_xlfn.XLOOKUP(I442,$W$2:$W$5,$X$2:$X$5,0,0)</f>
        <v>Laptop</v>
      </c>
    </row>
    <row r="443" ht="27.15" spans="1:10">
      <c r="A443" s="33" t="s">
        <v>492</v>
      </c>
      <c r="B443" s="34">
        <v>45631</v>
      </c>
      <c r="C443" s="33">
        <v>204</v>
      </c>
      <c r="D443" s="33">
        <v>9</v>
      </c>
      <c r="E443" s="33">
        <v>1382.7</v>
      </c>
      <c r="F443" s="33" t="s">
        <v>42</v>
      </c>
      <c r="G443" s="33" t="s">
        <v>55</v>
      </c>
      <c r="H443" s="33" t="s">
        <v>4</v>
      </c>
      <c r="I443" s="33" t="str">
        <f t="shared" si="6"/>
        <v>Adult</v>
      </c>
      <c r="J443" s="33" t="str">
        <f t="array" ref="J443">_xlfn.XLOOKUP(I443,$W$2:$W$5,$X$2:$X$5,0,0)</f>
        <v>Laptop</v>
      </c>
    </row>
    <row r="444" ht="27.15" spans="1:10">
      <c r="A444" s="33" t="s">
        <v>493</v>
      </c>
      <c r="B444" s="34">
        <v>45624</v>
      </c>
      <c r="C444" s="33">
        <v>211</v>
      </c>
      <c r="D444" s="33">
        <v>10</v>
      </c>
      <c r="E444" s="33">
        <v>2616</v>
      </c>
      <c r="F444" s="33" t="s">
        <v>39</v>
      </c>
      <c r="G444" s="33" t="s">
        <v>43</v>
      </c>
      <c r="H444" s="33" t="s">
        <v>60</v>
      </c>
      <c r="I444" s="33" t="str">
        <f t="shared" si="6"/>
        <v>Adult</v>
      </c>
      <c r="J444" s="33" t="str">
        <f t="array" ref="J444">_xlfn.XLOOKUP(I444,$W$2:$W$5,$X$2:$X$5,0,0)</f>
        <v>Laptop</v>
      </c>
    </row>
    <row r="445" ht="27.15" spans="1:10">
      <c r="A445" s="33" t="s">
        <v>494</v>
      </c>
      <c r="B445" s="34">
        <v>45626</v>
      </c>
      <c r="C445" s="33">
        <v>209</v>
      </c>
      <c r="D445" s="33">
        <v>18</v>
      </c>
      <c r="E445" s="33">
        <v>4711.32</v>
      </c>
      <c r="F445" s="33" t="s">
        <v>52</v>
      </c>
      <c r="G445" s="33" t="s">
        <v>40</v>
      </c>
      <c r="H445" s="33" t="s">
        <v>19</v>
      </c>
      <c r="I445" s="33" t="str">
        <f t="shared" si="6"/>
        <v>Youth</v>
      </c>
      <c r="J445" s="33" t="str">
        <f t="array" ref="J445">_xlfn.XLOOKUP(I445,$W$2:$W$5,$X$2:$X$5,0,0)</f>
        <v>Earpods</v>
      </c>
    </row>
    <row r="446" ht="27.15" spans="1:10">
      <c r="A446" s="33" t="s">
        <v>495</v>
      </c>
      <c r="B446" s="34">
        <v>45604</v>
      </c>
      <c r="C446" s="33">
        <v>231</v>
      </c>
      <c r="D446" s="33">
        <v>13</v>
      </c>
      <c r="E446" s="33">
        <v>3316.21</v>
      </c>
      <c r="F446" s="33" t="s">
        <v>42</v>
      </c>
      <c r="G446" s="33" t="s">
        <v>55</v>
      </c>
      <c r="H446" s="33" t="s">
        <v>19</v>
      </c>
      <c r="I446" s="33" t="str">
        <f t="shared" si="6"/>
        <v>Youth</v>
      </c>
      <c r="J446" s="33" t="str">
        <f t="array" ref="J446">_xlfn.XLOOKUP(I446,$W$2:$W$5,$X$2:$X$5,0,0)</f>
        <v>Earpods</v>
      </c>
    </row>
    <row r="447" ht="27.15" spans="1:10">
      <c r="A447" s="33" t="s">
        <v>496</v>
      </c>
      <c r="B447" s="34">
        <v>45585</v>
      </c>
      <c r="C447" s="33">
        <v>250</v>
      </c>
      <c r="D447" s="33">
        <v>7</v>
      </c>
      <c r="E447" s="33">
        <v>1983.56</v>
      </c>
      <c r="F447" s="33" t="s">
        <v>39</v>
      </c>
      <c r="G447" s="33" t="s">
        <v>40</v>
      </c>
      <c r="H447" s="33" t="s">
        <v>60</v>
      </c>
      <c r="I447" s="33" t="str">
        <f t="shared" si="6"/>
        <v>Adult</v>
      </c>
      <c r="J447" s="33" t="str">
        <f t="array" ref="J447">_xlfn.XLOOKUP(I447,$W$2:$W$5,$X$2:$X$5,0,0)</f>
        <v>Laptop</v>
      </c>
    </row>
    <row r="448" ht="27.15" spans="1:10">
      <c r="A448" s="33" t="s">
        <v>497</v>
      </c>
      <c r="B448" s="34">
        <v>45656</v>
      </c>
      <c r="C448" s="33">
        <v>179</v>
      </c>
      <c r="D448" s="33">
        <v>15</v>
      </c>
      <c r="E448" s="33">
        <v>2673.73</v>
      </c>
      <c r="F448" s="33" t="s">
        <v>42</v>
      </c>
      <c r="G448" s="33" t="s">
        <v>40</v>
      </c>
      <c r="H448" s="33" t="s">
        <v>60</v>
      </c>
      <c r="I448" s="33" t="str">
        <f t="shared" si="6"/>
        <v>Adult</v>
      </c>
      <c r="J448" s="33" t="str">
        <f t="array" ref="J448">_xlfn.XLOOKUP(I448,$W$2:$W$5,$X$2:$X$5,0,0)</f>
        <v>Laptop</v>
      </c>
    </row>
    <row r="449" ht="27.15" spans="1:10">
      <c r="A449" s="33" t="s">
        <v>498</v>
      </c>
      <c r="B449" s="34">
        <v>45564</v>
      </c>
      <c r="C449" s="33">
        <v>271</v>
      </c>
      <c r="D449" s="33">
        <v>14</v>
      </c>
      <c r="E449" s="33">
        <v>3509.92</v>
      </c>
      <c r="F449" s="33" t="s">
        <v>52</v>
      </c>
      <c r="G449" s="33" t="s">
        <v>45</v>
      </c>
      <c r="H449" s="33" t="s">
        <v>19</v>
      </c>
      <c r="I449" s="33" t="str">
        <f t="shared" si="6"/>
        <v>Youth</v>
      </c>
      <c r="J449" s="33" t="str">
        <f t="array" ref="J449">_xlfn.XLOOKUP(I449,$W$2:$W$5,$X$2:$X$5,0,0)</f>
        <v>Earpods</v>
      </c>
    </row>
    <row r="450" ht="27.15" spans="1:10">
      <c r="A450" s="33" t="s">
        <v>499</v>
      </c>
      <c r="B450" s="34">
        <v>45653</v>
      </c>
      <c r="C450" s="33">
        <v>182</v>
      </c>
      <c r="D450" s="33">
        <v>15</v>
      </c>
      <c r="E450" s="33">
        <v>3587.26</v>
      </c>
      <c r="F450" s="33" t="s">
        <v>39</v>
      </c>
      <c r="G450" s="33" t="s">
        <v>47</v>
      </c>
      <c r="H450" s="33" t="s">
        <v>60</v>
      </c>
      <c r="I450" s="33" t="str">
        <f t="shared" ref="I450:I513" si="7">IF(OR(H450="0-19",H450="18-24"),"Teen",IF(H450="25-34","Youth",IF(OR(H450="35-44",H450="45-54"),"Adult",IF(H450="55+","Senior","Other"))))</f>
        <v>Adult</v>
      </c>
      <c r="J450" s="33" t="str">
        <f t="array" ref="J450">_xlfn.XLOOKUP(I450,$W$2:$W$5,$X$2:$X$5,0,0)</f>
        <v>Laptop</v>
      </c>
    </row>
    <row r="451" ht="27.15" spans="1:10">
      <c r="A451" s="33" t="s">
        <v>500</v>
      </c>
      <c r="B451" s="34">
        <v>45583</v>
      </c>
      <c r="C451" s="33">
        <v>252</v>
      </c>
      <c r="D451" s="33">
        <v>15</v>
      </c>
      <c r="E451" s="33">
        <v>4202.34</v>
      </c>
      <c r="F451" s="33" t="s">
        <v>39</v>
      </c>
      <c r="G451" s="33" t="s">
        <v>49</v>
      </c>
      <c r="H451" s="33" t="s">
        <v>9</v>
      </c>
      <c r="I451" s="33" t="str">
        <f t="shared" si="7"/>
        <v>Senior</v>
      </c>
      <c r="J451" s="33" t="str">
        <f t="array" ref="J451">_xlfn.XLOOKUP(I451,$W$2:$W$5,$X$2:$X$5,0,0)</f>
        <v>Medicine</v>
      </c>
    </row>
    <row r="452" ht="27.15" spans="1:10">
      <c r="A452" s="33" t="s">
        <v>501</v>
      </c>
      <c r="B452" s="34">
        <v>45649</v>
      </c>
      <c r="C452" s="33">
        <v>186</v>
      </c>
      <c r="D452" s="33">
        <v>14</v>
      </c>
      <c r="E452" s="33">
        <v>3391.14</v>
      </c>
      <c r="F452" s="33" t="s">
        <v>42</v>
      </c>
      <c r="G452" s="33" t="s">
        <v>55</v>
      </c>
      <c r="H452" s="33" t="s">
        <v>9</v>
      </c>
      <c r="I452" s="33" t="str">
        <f t="shared" si="7"/>
        <v>Senior</v>
      </c>
      <c r="J452" s="33" t="str">
        <f t="array" ref="J452">_xlfn.XLOOKUP(I452,$W$2:$W$5,$X$2:$X$5,0,0)</f>
        <v>Medicine</v>
      </c>
    </row>
    <row r="453" ht="27.15" spans="1:10">
      <c r="A453" s="33" t="s">
        <v>502</v>
      </c>
      <c r="B453" s="34">
        <v>45599</v>
      </c>
      <c r="C453" s="33">
        <v>236</v>
      </c>
      <c r="D453" s="33">
        <v>8</v>
      </c>
      <c r="E453" s="33">
        <v>2979.05</v>
      </c>
      <c r="F453" s="33" t="s">
        <v>42</v>
      </c>
      <c r="G453" s="33" t="s">
        <v>55</v>
      </c>
      <c r="H453" s="33" t="s">
        <v>14</v>
      </c>
      <c r="I453" s="33" t="str">
        <f t="shared" si="7"/>
        <v>Teen</v>
      </c>
      <c r="J453" s="33" t="str">
        <f t="array" ref="J453">_xlfn.XLOOKUP(I453,$W$2:$W$5,$X$2:$X$5,0,0)</f>
        <v>Mobile</v>
      </c>
    </row>
    <row r="454" ht="27.15" spans="1:10">
      <c r="A454" s="33" t="s">
        <v>503</v>
      </c>
      <c r="B454" s="34">
        <v>45654</v>
      </c>
      <c r="C454" s="33">
        <v>181</v>
      </c>
      <c r="D454" s="33">
        <v>12</v>
      </c>
      <c r="E454" s="33">
        <v>3119.11</v>
      </c>
      <c r="F454" s="33" t="s">
        <v>52</v>
      </c>
      <c r="G454" s="33" t="s">
        <v>45</v>
      </c>
      <c r="H454" s="33" t="s">
        <v>19</v>
      </c>
      <c r="I454" s="33" t="str">
        <f t="shared" si="7"/>
        <v>Youth</v>
      </c>
      <c r="J454" s="33" t="str">
        <f t="array" ref="J454">_xlfn.XLOOKUP(I454,$W$2:$W$5,$X$2:$X$5,0,0)</f>
        <v>Earpods</v>
      </c>
    </row>
    <row r="455" ht="27.15" spans="1:10">
      <c r="A455" s="33" t="s">
        <v>504</v>
      </c>
      <c r="B455" s="34">
        <v>45628</v>
      </c>
      <c r="C455" s="33">
        <v>207</v>
      </c>
      <c r="D455" s="33">
        <v>8</v>
      </c>
      <c r="E455" s="33">
        <v>2265.57</v>
      </c>
      <c r="F455" s="33" t="s">
        <v>52</v>
      </c>
      <c r="G455" s="33" t="s">
        <v>57</v>
      </c>
      <c r="H455" s="33" t="s">
        <v>14</v>
      </c>
      <c r="I455" s="33" t="str">
        <f t="shared" si="7"/>
        <v>Teen</v>
      </c>
      <c r="J455" s="33" t="str">
        <f t="array" ref="J455">_xlfn.XLOOKUP(I455,$W$2:$W$5,$X$2:$X$5,0,0)</f>
        <v>Mobile</v>
      </c>
    </row>
    <row r="456" ht="27.15" spans="1:10">
      <c r="A456" s="33" t="s">
        <v>505</v>
      </c>
      <c r="B456" s="34">
        <v>45594</v>
      </c>
      <c r="C456" s="33">
        <v>241</v>
      </c>
      <c r="D456" s="33">
        <v>11</v>
      </c>
      <c r="E456" s="33">
        <v>2887.88</v>
      </c>
      <c r="F456" s="33" t="s">
        <v>52</v>
      </c>
      <c r="G456" s="33" t="s">
        <v>45</v>
      </c>
      <c r="H456" s="33" t="s">
        <v>9</v>
      </c>
      <c r="I456" s="33" t="str">
        <f t="shared" si="7"/>
        <v>Senior</v>
      </c>
      <c r="J456" s="33" t="str">
        <f t="array" ref="J456">_xlfn.XLOOKUP(I456,$W$2:$W$5,$X$2:$X$5,0,0)</f>
        <v>Medicine</v>
      </c>
    </row>
    <row r="457" ht="27.15" spans="1:10">
      <c r="A457" s="33" t="s">
        <v>506</v>
      </c>
      <c r="B457" s="34">
        <v>45650</v>
      </c>
      <c r="C457" s="33">
        <v>185</v>
      </c>
      <c r="D457" s="33">
        <v>25</v>
      </c>
      <c r="E457" s="33">
        <v>6838.26</v>
      </c>
      <c r="F457" s="33" t="s">
        <v>52</v>
      </c>
      <c r="G457" s="33" t="s">
        <v>49</v>
      </c>
      <c r="H457" s="33" t="s">
        <v>19</v>
      </c>
      <c r="I457" s="33" t="str">
        <f t="shared" si="7"/>
        <v>Youth</v>
      </c>
      <c r="J457" s="33" t="str">
        <f t="array" ref="J457">_xlfn.XLOOKUP(I457,$W$2:$W$5,$X$2:$X$5,0,0)</f>
        <v>Earpods</v>
      </c>
    </row>
    <row r="458" ht="27.15" spans="1:10">
      <c r="A458" s="33" t="s">
        <v>507</v>
      </c>
      <c r="B458" s="34">
        <v>45657</v>
      </c>
      <c r="C458" s="33">
        <v>178</v>
      </c>
      <c r="D458" s="33">
        <v>14</v>
      </c>
      <c r="E458" s="33">
        <v>3581.44</v>
      </c>
      <c r="F458" s="33" t="s">
        <v>39</v>
      </c>
      <c r="G458" s="33" t="s">
        <v>53</v>
      </c>
      <c r="H458" s="33" t="s">
        <v>4</v>
      </c>
      <c r="I458" s="33" t="str">
        <f t="shared" si="7"/>
        <v>Adult</v>
      </c>
      <c r="J458" s="33" t="str">
        <f t="array" ref="J458">_xlfn.XLOOKUP(I458,$W$2:$W$5,$X$2:$X$5,0,0)</f>
        <v>Laptop</v>
      </c>
    </row>
    <row r="459" ht="27.15" spans="1:10">
      <c r="A459" s="33" t="s">
        <v>508</v>
      </c>
      <c r="B459" s="34">
        <v>45642</v>
      </c>
      <c r="C459" s="33">
        <v>193</v>
      </c>
      <c r="D459" s="33">
        <v>21</v>
      </c>
      <c r="E459" s="33">
        <v>5256.65</v>
      </c>
      <c r="F459" s="33" t="s">
        <v>42</v>
      </c>
      <c r="G459" s="33" t="s">
        <v>45</v>
      </c>
      <c r="H459" s="33" t="s">
        <v>14</v>
      </c>
      <c r="I459" s="33" t="str">
        <f t="shared" si="7"/>
        <v>Teen</v>
      </c>
      <c r="J459" s="33" t="str">
        <f t="array" ref="J459">_xlfn.XLOOKUP(I459,$W$2:$W$5,$X$2:$X$5,0,0)</f>
        <v>Mobile</v>
      </c>
    </row>
    <row r="460" ht="27.15" spans="1:10">
      <c r="A460" s="33" t="s">
        <v>509</v>
      </c>
      <c r="B460" s="34">
        <v>45638</v>
      </c>
      <c r="C460" s="33">
        <v>197</v>
      </c>
      <c r="D460" s="33">
        <v>18</v>
      </c>
      <c r="E460" s="33">
        <v>5600.89</v>
      </c>
      <c r="F460" s="33" t="s">
        <v>52</v>
      </c>
      <c r="G460" s="33" t="s">
        <v>57</v>
      </c>
      <c r="H460" s="33" t="s">
        <v>9</v>
      </c>
      <c r="I460" s="33" t="str">
        <f t="shared" si="7"/>
        <v>Senior</v>
      </c>
      <c r="J460" s="33" t="str">
        <f t="array" ref="J460">_xlfn.XLOOKUP(I460,$W$2:$W$5,$X$2:$X$5,0,0)</f>
        <v>Medicine</v>
      </c>
    </row>
    <row r="461" ht="27.15" spans="1:10">
      <c r="A461" s="33" t="s">
        <v>510</v>
      </c>
      <c r="B461" s="34">
        <v>45603</v>
      </c>
      <c r="C461" s="33">
        <v>232</v>
      </c>
      <c r="D461" s="33">
        <v>20</v>
      </c>
      <c r="E461" s="33">
        <v>5040.5</v>
      </c>
      <c r="F461" s="33" t="s">
        <v>42</v>
      </c>
      <c r="G461" s="33" t="s">
        <v>55</v>
      </c>
      <c r="H461" s="33" t="s">
        <v>14</v>
      </c>
      <c r="I461" s="33" t="str">
        <f t="shared" si="7"/>
        <v>Teen</v>
      </c>
      <c r="J461" s="33" t="str">
        <f t="array" ref="J461">_xlfn.XLOOKUP(I461,$W$2:$W$5,$X$2:$X$5,0,0)</f>
        <v>Mobile</v>
      </c>
    </row>
    <row r="462" ht="27.15" spans="1:10">
      <c r="A462" s="33" t="s">
        <v>511</v>
      </c>
      <c r="B462" s="34">
        <v>45507</v>
      </c>
      <c r="C462" s="33">
        <v>328</v>
      </c>
      <c r="D462" s="33">
        <v>11</v>
      </c>
      <c r="E462" s="33">
        <v>3370.44</v>
      </c>
      <c r="F462" s="33" t="s">
        <v>42</v>
      </c>
      <c r="G462" s="33" t="s">
        <v>45</v>
      </c>
      <c r="H462" s="33" t="s">
        <v>60</v>
      </c>
      <c r="I462" s="33" t="str">
        <f t="shared" si="7"/>
        <v>Adult</v>
      </c>
      <c r="J462" s="33" t="str">
        <f t="array" ref="J462">_xlfn.XLOOKUP(I462,$W$2:$W$5,$X$2:$X$5,0,0)</f>
        <v>Laptop</v>
      </c>
    </row>
    <row r="463" ht="27.15" spans="1:10">
      <c r="A463" s="33" t="s">
        <v>512</v>
      </c>
      <c r="B463" s="34">
        <v>45519</v>
      </c>
      <c r="C463" s="33">
        <v>316</v>
      </c>
      <c r="D463" s="33">
        <v>5</v>
      </c>
      <c r="E463" s="33">
        <v>1161.65</v>
      </c>
      <c r="F463" s="33" t="s">
        <v>52</v>
      </c>
      <c r="G463" s="33" t="s">
        <v>53</v>
      </c>
      <c r="H463" s="33" t="s">
        <v>4</v>
      </c>
      <c r="I463" s="33" t="str">
        <f t="shared" si="7"/>
        <v>Adult</v>
      </c>
      <c r="J463" s="33" t="str">
        <f t="array" ref="J463">_xlfn.XLOOKUP(I463,$W$2:$W$5,$X$2:$X$5,0,0)</f>
        <v>Laptop</v>
      </c>
    </row>
    <row r="464" ht="27.15" spans="1:10">
      <c r="A464" s="33" t="s">
        <v>513</v>
      </c>
      <c r="B464" s="34">
        <v>45653</v>
      </c>
      <c r="C464" s="33">
        <v>182</v>
      </c>
      <c r="D464" s="33">
        <v>14</v>
      </c>
      <c r="E464" s="33">
        <v>4152.53</v>
      </c>
      <c r="F464" s="33" t="s">
        <v>39</v>
      </c>
      <c r="G464" s="33" t="s">
        <v>49</v>
      </c>
      <c r="H464" s="33" t="s">
        <v>14</v>
      </c>
      <c r="I464" s="33" t="str">
        <f t="shared" si="7"/>
        <v>Teen</v>
      </c>
      <c r="J464" s="33" t="str">
        <f t="array" ref="J464">_xlfn.XLOOKUP(I464,$W$2:$W$5,$X$2:$X$5,0,0)</f>
        <v>Mobile</v>
      </c>
    </row>
    <row r="465" ht="27.15" spans="1:10">
      <c r="A465" s="33" t="s">
        <v>514</v>
      </c>
      <c r="B465" s="34">
        <v>45639</v>
      </c>
      <c r="C465" s="33">
        <v>196</v>
      </c>
      <c r="D465" s="33">
        <v>12</v>
      </c>
      <c r="E465" s="33">
        <v>2755.64</v>
      </c>
      <c r="F465" s="33" t="s">
        <v>52</v>
      </c>
      <c r="G465" s="33" t="s">
        <v>53</v>
      </c>
      <c r="H465" s="33" t="s">
        <v>4</v>
      </c>
      <c r="I465" s="33" t="str">
        <f t="shared" si="7"/>
        <v>Adult</v>
      </c>
      <c r="J465" s="33" t="str">
        <f t="array" ref="J465">_xlfn.XLOOKUP(I465,$W$2:$W$5,$X$2:$X$5,0,0)</f>
        <v>Laptop</v>
      </c>
    </row>
    <row r="466" ht="27.15" spans="1:10">
      <c r="A466" s="33" t="s">
        <v>515</v>
      </c>
      <c r="B466" s="34">
        <v>45580</v>
      </c>
      <c r="C466" s="33">
        <v>255</v>
      </c>
      <c r="D466" s="33">
        <v>5</v>
      </c>
      <c r="E466" s="33">
        <v>942.66</v>
      </c>
      <c r="F466" s="33" t="s">
        <v>39</v>
      </c>
      <c r="G466" s="33" t="s">
        <v>49</v>
      </c>
      <c r="H466" s="33" t="s">
        <v>4</v>
      </c>
      <c r="I466" s="33" t="str">
        <f t="shared" si="7"/>
        <v>Adult</v>
      </c>
      <c r="J466" s="33" t="str">
        <f t="array" ref="J466">_xlfn.XLOOKUP(I466,$W$2:$W$5,$X$2:$X$5,0,0)</f>
        <v>Laptop</v>
      </c>
    </row>
    <row r="467" ht="27.15" spans="1:10">
      <c r="A467" s="33" t="s">
        <v>516</v>
      </c>
      <c r="B467" s="34">
        <v>45621</v>
      </c>
      <c r="C467" s="33">
        <v>214</v>
      </c>
      <c r="D467" s="33">
        <v>10</v>
      </c>
      <c r="E467" s="33">
        <v>2835.59</v>
      </c>
      <c r="F467" s="33" t="s">
        <v>52</v>
      </c>
      <c r="G467" s="33" t="s">
        <v>47</v>
      </c>
      <c r="H467" s="33" t="s">
        <v>60</v>
      </c>
      <c r="I467" s="33" t="str">
        <f t="shared" si="7"/>
        <v>Adult</v>
      </c>
      <c r="J467" s="33" t="str">
        <f t="array" ref="J467">_xlfn.XLOOKUP(I467,$W$2:$W$5,$X$2:$X$5,0,0)</f>
        <v>Laptop</v>
      </c>
    </row>
    <row r="468" ht="27.15" spans="1:10">
      <c r="A468" s="33" t="s">
        <v>517</v>
      </c>
      <c r="B468" s="34">
        <v>45590</v>
      </c>
      <c r="C468" s="33">
        <v>245</v>
      </c>
      <c r="D468" s="33">
        <v>13</v>
      </c>
      <c r="E468" s="33">
        <v>4405.37</v>
      </c>
      <c r="F468" s="33" t="s">
        <v>52</v>
      </c>
      <c r="G468" s="33" t="s">
        <v>55</v>
      </c>
      <c r="H468" s="33" t="s">
        <v>60</v>
      </c>
      <c r="I468" s="33" t="str">
        <f t="shared" si="7"/>
        <v>Adult</v>
      </c>
      <c r="J468" s="33" t="str">
        <f t="array" ref="J468">_xlfn.XLOOKUP(I468,$W$2:$W$5,$X$2:$X$5,0,0)</f>
        <v>Laptop</v>
      </c>
    </row>
    <row r="469" ht="27.15" spans="1:10">
      <c r="A469" s="33" t="s">
        <v>518</v>
      </c>
      <c r="B469" s="34">
        <v>45623</v>
      </c>
      <c r="C469" s="33">
        <v>212</v>
      </c>
      <c r="D469" s="33">
        <v>10</v>
      </c>
      <c r="E469" s="33">
        <v>2873.35</v>
      </c>
      <c r="F469" s="33" t="s">
        <v>39</v>
      </c>
      <c r="G469" s="33" t="s">
        <v>45</v>
      </c>
      <c r="H469" s="33" t="s">
        <v>60</v>
      </c>
      <c r="I469" s="33" t="str">
        <f t="shared" si="7"/>
        <v>Adult</v>
      </c>
      <c r="J469" s="33" t="str">
        <f t="array" ref="J469">_xlfn.XLOOKUP(I469,$W$2:$W$5,$X$2:$X$5,0,0)</f>
        <v>Laptop</v>
      </c>
    </row>
    <row r="470" ht="27.15" spans="1:10">
      <c r="A470" s="33" t="s">
        <v>519</v>
      </c>
      <c r="B470" s="34">
        <v>45623</v>
      </c>
      <c r="C470" s="33">
        <v>212</v>
      </c>
      <c r="D470" s="33">
        <v>17</v>
      </c>
      <c r="E470" s="33">
        <v>4111.75</v>
      </c>
      <c r="F470" s="33" t="s">
        <v>52</v>
      </c>
      <c r="G470" s="33" t="s">
        <v>40</v>
      </c>
      <c r="H470" s="33" t="s">
        <v>14</v>
      </c>
      <c r="I470" s="33" t="str">
        <f t="shared" si="7"/>
        <v>Teen</v>
      </c>
      <c r="J470" s="33" t="str">
        <f t="array" ref="J470">_xlfn.XLOOKUP(I470,$W$2:$W$5,$X$2:$X$5,0,0)</f>
        <v>Mobile</v>
      </c>
    </row>
    <row r="471" ht="27.15" spans="1:10">
      <c r="A471" s="33" t="s">
        <v>520</v>
      </c>
      <c r="B471" s="34">
        <v>45636</v>
      </c>
      <c r="C471" s="33">
        <v>199</v>
      </c>
      <c r="D471" s="33">
        <v>12</v>
      </c>
      <c r="E471" s="33">
        <v>3098.54</v>
      </c>
      <c r="F471" s="33" t="s">
        <v>42</v>
      </c>
      <c r="G471" s="33" t="s">
        <v>43</v>
      </c>
      <c r="H471" s="33" t="s">
        <v>19</v>
      </c>
      <c r="I471" s="33" t="str">
        <f t="shared" si="7"/>
        <v>Youth</v>
      </c>
      <c r="J471" s="33" t="str">
        <f t="array" ref="J471">_xlfn.XLOOKUP(I471,$W$2:$W$5,$X$2:$X$5,0,0)</f>
        <v>Earpods</v>
      </c>
    </row>
    <row r="472" ht="27.15" spans="1:10">
      <c r="A472" s="33" t="s">
        <v>521</v>
      </c>
      <c r="B472" s="34">
        <v>45487</v>
      </c>
      <c r="C472" s="33">
        <v>348</v>
      </c>
      <c r="D472" s="33">
        <v>15</v>
      </c>
      <c r="E472" s="33">
        <v>4326.01</v>
      </c>
      <c r="F472" s="33" t="s">
        <v>39</v>
      </c>
      <c r="G472" s="33" t="s">
        <v>40</v>
      </c>
      <c r="H472" s="33" t="s">
        <v>19</v>
      </c>
      <c r="I472" s="33" t="str">
        <f t="shared" si="7"/>
        <v>Youth</v>
      </c>
      <c r="J472" s="33" t="str">
        <f t="array" ref="J472">_xlfn.XLOOKUP(I472,$W$2:$W$5,$X$2:$X$5,0,0)</f>
        <v>Earpods</v>
      </c>
    </row>
    <row r="473" ht="27.15" spans="1:10">
      <c r="A473" s="33" t="s">
        <v>522</v>
      </c>
      <c r="B473" s="34">
        <v>45578</v>
      </c>
      <c r="C473" s="33">
        <v>257</v>
      </c>
      <c r="D473" s="33">
        <v>9</v>
      </c>
      <c r="E473" s="33">
        <v>1277.09</v>
      </c>
      <c r="F473" s="33" t="s">
        <v>42</v>
      </c>
      <c r="G473" s="33" t="s">
        <v>57</v>
      </c>
      <c r="H473" s="33" t="s">
        <v>9</v>
      </c>
      <c r="I473" s="33" t="str">
        <f t="shared" si="7"/>
        <v>Senior</v>
      </c>
      <c r="J473" s="33" t="str">
        <f t="array" ref="J473">_xlfn.XLOOKUP(I473,$W$2:$W$5,$X$2:$X$5,0,0)</f>
        <v>Medicine</v>
      </c>
    </row>
    <row r="474" ht="27.15" spans="1:10">
      <c r="A474" s="33" t="s">
        <v>523</v>
      </c>
      <c r="B474" s="34">
        <v>45553</v>
      </c>
      <c r="C474" s="33">
        <v>282</v>
      </c>
      <c r="D474" s="33">
        <v>15</v>
      </c>
      <c r="E474" s="33">
        <v>4149.08</v>
      </c>
      <c r="F474" s="33" t="s">
        <v>39</v>
      </c>
      <c r="G474" s="33" t="s">
        <v>55</v>
      </c>
      <c r="H474" s="33" t="s">
        <v>9</v>
      </c>
      <c r="I474" s="33" t="str">
        <f t="shared" si="7"/>
        <v>Senior</v>
      </c>
      <c r="J474" s="33" t="str">
        <f t="array" ref="J474">_xlfn.XLOOKUP(I474,$W$2:$W$5,$X$2:$X$5,0,0)</f>
        <v>Medicine</v>
      </c>
    </row>
    <row r="475" ht="27.15" spans="1:10">
      <c r="A475" s="33" t="s">
        <v>524</v>
      </c>
      <c r="B475" s="34">
        <v>45644</v>
      </c>
      <c r="C475" s="33">
        <v>191</v>
      </c>
      <c r="D475" s="33">
        <v>15</v>
      </c>
      <c r="E475" s="33">
        <v>3277.36</v>
      </c>
      <c r="F475" s="33" t="s">
        <v>42</v>
      </c>
      <c r="G475" s="33" t="s">
        <v>45</v>
      </c>
      <c r="H475" s="33" t="s">
        <v>60</v>
      </c>
      <c r="I475" s="33" t="str">
        <f t="shared" si="7"/>
        <v>Adult</v>
      </c>
      <c r="J475" s="33" t="str">
        <f t="array" ref="J475">_xlfn.XLOOKUP(I475,$W$2:$W$5,$X$2:$X$5,0,0)</f>
        <v>Laptop</v>
      </c>
    </row>
    <row r="476" ht="27.15" spans="1:10">
      <c r="A476" s="33" t="s">
        <v>525</v>
      </c>
      <c r="B476" s="34">
        <v>45616</v>
      </c>
      <c r="C476" s="33">
        <v>219</v>
      </c>
      <c r="D476" s="33">
        <v>10</v>
      </c>
      <c r="E476" s="33">
        <v>2802.88</v>
      </c>
      <c r="F476" s="33" t="s">
        <v>52</v>
      </c>
      <c r="G476" s="33" t="s">
        <v>55</v>
      </c>
      <c r="H476" s="33" t="s">
        <v>4</v>
      </c>
      <c r="I476" s="33" t="str">
        <f t="shared" si="7"/>
        <v>Adult</v>
      </c>
      <c r="J476" s="33" t="str">
        <f t="array" ref="J476">_xlfn.XLOOKUP(I476,$W$2:$W$5,$X$2:$X$5,0,0)</f>
        <v>Laptop</v>
      </c>
    </row>
    <row r="477" ht="27.15" spans="1:10">
      <c r="A477" s="33" t="s">
        <v>526</v>
      </c>
      <c r="B477" s="34">
        <v>45653</v>
      </c>
      <c r="C477" s="33">
        <v>182</v>
      </c>
      <c r="D477" s="33">
        <v>12</v>
      </c>
      <c r="E477" s="33">
        <v>3349.35</v>
      </c>
      <c r="F477" s="33" t="s">
        <v>39</v>
      </c>
      <c r="G477" s="33" t="s">
        <v>55</v>
      </c>
      <c r="H477" s="33" t="s">
        <v>60</v>
      </c>
      <c r="I477" s="33" t="str">
        <f t="shared" si="7"/>
        <v>Adult</v>
      </c>
      <c r="J477" s="33" t="str">
        <f t="array" ref="J477">_xlfn.XLOOKUP(I477,$W$2:$W$5,$X$2:$X$5,0,0)</f>
        <v>Laptop</v>
      </c>
    </row>
    <row r="478" ht="27.15" spans="1:10">
      <c r="A478" s="33" t="s">
        <v>527</v>
      </c>
      <c r="B478" s="34">
        <v>45654</v>
      </c>
      <c r="C478" s="33">
        <v>181</v>
      </c>
      <c r="D478" s="33">
        <v>9</v>
      </c>
      <c r="E478" s="33">
        <v>1685.6</v>
      </c>
      <c r="F478" s="33" t="s">
        <v>42</v>
      </c>
      <c r="G478" s="33" t="s">
        <v>45</v>
      </c>
      <c r="H478" s="33" t="s">
        <v>19</v>
      </c>
      <c r="I478" s="33" t="str">
        <f t="shared" si="7"/>
        <v>Youth</v>
      </c>
      <c r="J478" s="33" t="str">
        <f t="array" ref="J478">_xlfn.XLOOKUP(I478,$W$2:$W$5,$X$2:$X$5,0,0)</f>
        <v>Earpods</v>
      </c>
    </row>
    <row r="479" ht="27.15" spans="1:10">
      <c r="A479" s="33" t="s">
        <v>528</v>
      </c>
      <c r="B479" s="34">
        <v>45655</v>
      </c>
      <c r="C479" s="33">
        <v>180</v>
      </c>
      <c r="D479" s="33">
        <v>22</v>
      </c>
      <c r="E479" s="33">
        <v>5006.22</v>
      </c>
      <c r="F479" s="33" t="s">
        <v>39</v>
      </c>
      <c r="G479" s="33" t="s">
        <v>55</v>
      </c>
      <c r="H479" s="33" t="s">
        <v>14</v>
      </c>
      <c r="I479" s="33" t="str">
        <f t="shared" si="7"/>
        <v>Teen</v>
      </c>
      <c r="J479" s="33" t="str">
        <f t="array" ref="J479">_xlfn.XLOOKUP(I479,$W$2:$W$5,$X$2:$X$5,0,0)</f>
        <v>Mobile</v>
      </c>
    </row>
    <row r="480" ht="27.15" spans="1:10">
      <c r="A480" s="33" t="s">
        <v>529</v>
      </c>
      <c r="B480" s="34">
        <v>45657</v>
      </c>
      <c r="C480" s="33">
        <v>178</v>
      </c>
      <c r="D480" s="33">
        <v>20</v>
      </c>
      <c r="E480" s="33">
        <v>4950.42</v>
      </c>
      <c r="F480" s="33" t="s">
        <v>52</v>
      </c>
      <c r="G480" s="33" t="s">
        <v>43</v>
      </c>
      <c r="H480" s="33" t="s">
        <v>4</v>
      </c>
      <c r="I480" s="33" t="str">
        <f t="shared" si="7"/>
        <v>Adult</v>
      </c>
      <c r="J480" s="33" t="str">
        <f t="array" ref="J480">_xlfn.XLOOKUP(I480,$W$2:$W$5,$X$2:$X$5,0,0)</f>
        <v>Laptop</v>
      </c>
    </row>
    <row r="481" ht="27.15" spans="1:10">
      <c r="A481" s="33" t="s">
        <v>530</v>
      </c>
      <c r="B481" s="34">
        <v>45637</v>
      </c>
      <c r="C481" s="33">
        <v>198</v>
      </c>
      <c r="D481" s="33">
        <v>21</v>
      </c>
      <c r="E481" s="33">
        <v>4846.86</v>
      </c>
      <c r="F481" s="33" t="s">
        <v>39</v>
      </c>
      <c r="G481" s="33" t="s">
        <v>57</v>
      </c>
      <c r="H481" s="33" t="s">
        <v>60</v>
      </c>
      <c r="I481" s="33" t="str">
        <f t="shared" si="7"/>
        <v>Adult</v>
      </c>
      <c r="J481" s="33" t="str">
        <f t="array" ref="J481">_xlfn.XLOOKUP(I481,$W$2:$W$5,$X$2:$X$5,0,0)</f>
        <v>Laptop</v>
      </c>
    </row>
    <row r="482" ht="27.15" spans="1:10">
      <c r="A482" s="33" t="s">
        <v>531</v>
      </c>
      <c r="B482" s="34">
        <v>45609</v>
      </c>
      <c r="C482" s="33">
        <v>226</v>
      </c>
      <c r="D482" s="33">
        <v>11</v>
      </c>
      <c r="E482" s="33">
        <v>2661.96</v>
      </c>
      <c r="F482" s="33" t="s">
        <v>52</v>
      </c>
      <c r="G482" s="33" t="s">
        <v>49</v>
      </c>
      <c r="H482" s="33" t="s">
        <v>14</v>
      </c>
      <c r="I482" s="33" t="str">
        <f t="shared" si="7"/>
        <v>Teen</v>
      </c>
      <c r="J482" s="33" t="str">
        <f t="array" ref="J482">_xlfn.XLOOKUP(I482,$W$2:$W$5,$X$2:$X$5,0,0)</f>
        <v>Mobile</v>
      </c>
    </row>
    <row r="483" ht="27.15" spans="1:10">
      <c r="A483" s="33" t="s">
        <v>532</v>
      </c>
      <c r="B483" s="34">
        <v>45532</v>
      </c>
      <c r="C483" s="33">
        <v>303</v>
      </c>
      <c r="D483" s="33">
        <v>10</v>
      </c>
      <c r="E483" s="33">
        <v>2678.63</v>
      </c>
      <c r="F483" s="33" t="s">
        <v>52</v>
      </c>
      <c r="G483" s="33" t="s">
        <v>47</v>
      </c>
      <c r="H483" s="33" t="s">
        <v>60</v>
      </c>
      <c r="I483" s="33" t="str">
        <f t="shared" si="7"/>
        <v>Adult</v>
      </c>
      <c r="J483" s="33" t="str">
        <f t="array" ref="J483">_xlfn.XLOOKUP(I483,$W$2:$W$5,$X$2:$X$5,0,0)</f>
        <v>Laptop</v>
      </c>
    </row>
    <row r="484" ht="27.15" spans="1:10">
      <c r="A484" s="33" t="s">
        <v>533</v>
      </c>
      <c r="B484" s="34">
        <v>45644</v>
      </c>
      <c r="C484" s="33">
        <v>191</v>
      </c>
      <c r="D484" s="33">
        <v>14</v>
      </c>
      <c r="E484" s="33">
        <v>4245.74</v>
      </c>
      <c r="F484" s="33" t="s">
        <v>39</v>
      </c>
      <c r="G484" s="33" t="s">
        <v>55</v>
      </c>
      <c r="H484" s="33" t="s">
        <v>9</v>
      </c>
      <c r="I484" s="33" t="str">
        <f t="shared" si="7"/>
        <v>Senior</v>
      </c>
      <c r="J484" s="33" t="str">
        <f t="array" ref="J484">_xlfn.XLOOKUP(I484,$W$2:$W$5,$X$2:$X$5,0,0)</f>
        <v>Medicine</v>
      </c>
    </row>
    <row r="485" ht="27.15" spans="1:10">
      <c r="A485" s="33" t="s">
        <v>534</v>
      </c>
      <c r="B485" s="34">
        <v>45618</v>
      </c>
      <c r="C485" s="33">
        <v>217</v>
      </c>
      <c r="D485" s="33">
        <v>16</v>
      </c>
      <c r="E485" s="33">
        <v>4292.74</v>
      </c>
      <c r="F485" s="33" t="s">
        <v>42</v>
      </c>
      <c r="G485" s="33" t="s">
        <v>43</v>
      </c>
      <c r="H485" s="33" t="s">
        <v>19</v>
      </c>
      <c r="I485" s="33" t="str">
        <f t="shared" si="7"/>
        <v>Youth</v>
      </c>
      <c r="J485" s="33" t="str">
        <f t="array" ref="J485">_xlfn.XLOOKUP(I485,$W$2:$W$5,$X$2:$X$5,0,0)</f>
        <v>Earpods</v>
      </c>
    </row>
    <row r="486" ht="27.15" spans="1:10">
      <c r="A486" s="33" t="s">
        <v>535</v>
      </c>
      <c r="B486" s="34">
        <v>45532</v>
      </c>
      <c r="C486" s="33">
        <v>303</v>
      </c>
      <c r="D486" s="33">
        <v>12</v>
      </c>
      <c r="E486" s="33">
        <v>2972.38</v>
      </c>
      <c r="F486" s="33" t="s">
        <v>52</v>
      </c>
      <c r="G486" s="33" t="s">
        <v>45</v>
      </c>
      <c r="H486" s="33" t="s">
        <v>14</v>
      </c>
      <c r="I486" s="33" t="str">
        <f t="shared" si="7"/>
        <v>Teen</v>
      </c>
      <c r="J486" s="33" t="str">
        <f t="array" ref="J486">_xlfn.XLOOKUP(I486,$W$2:$W$5,$X$2:$X$5,0,0)</f>
        <v>Mobile</v>
      </c>
    </row>
    <row r="487" ht="27.15" spans="1:10">
      <c r="A487" s="33" t="s">
        <v>536</v>
      </c>
      <c r="B487" s="34">
        <v>45653</v>
      </c>
      <c r="C487" s="33">
        <v>182</v>
      </c>
      <c r="D487" s="33">
        <v>12</v>
      </c>
      <c r="E487" s="33">
        <v>2535.47</v>
      </c>
      <c r="F487" s="33" t="s">
        <v>39</v>
      </c>
      <c r="G487" s="33" t="s">
        <v>57</v>
      </c>
      <c r="H487" s="33" t="s">
        <v>9</v>
      </c>
      <c r="I487" s="33" t="str">
        <f t="shared" si="7"/>
        <v>Senior</v>
      </c>
      <c r="J487" s="33" t="str">
        <f t="array" ref="J487">_xlfn.XLOOKUP(I487,$W$2:$W$5,$X$2:$X$5,0,0)</f>
        <v>Medicine</v>
      </c>
    </row>
    <row r="488" ht="27.15" spans="1:10">
      <c r="A488" s="33" t="s">
        <v>537</v>
      </c>
      <c r="B488" s="34">
        <v>45620</v>
      </c>
      <c r="C488" s="33">
        <v>215</v>
      </c>
      <c r="D488" s="33">
        <v>16</v>
      </c>
      <c r="E488" s="33">
        <v>3878.08</v>
      </c>
      <c r="F488" s="33" t="s">
        <v>52</v>
      </c>
      <c r="G488" s="33" t="s">
        <v>43</v>
      </c>
      <c r="H488" s="33" t="s">
        <v>9</v>
      </c>
      <c r="I488" s="33" t="str">
        <f t="shared" si="7"/>
        <v>Senior</v>
      </c>
      <c r="J488" s="33" t="str">
        <f t="array" ref="J488">_xlfn.XLOOKUP(I488,$W$2:$W$5,$X$2:$X$5,0,0)</f>
        <v>Medicine</v>
      </c>
    </row>
    <row r="489" ht="27.15" spans="1:10">
      <c r="A489" s="33" t="s">
        <v>538</v>
      </c>
      <c r="B489" s="34">
        <v>45639</v>
      </c>
      <c r="C489" s="33">
        <v>196</v>
      </c>
      <c r="D489" s="33">
        <v>21</v>
      </c>
      <c r="E489" s="33">
        <v>6012.47</v>
      </c>
      <c r="F489" s="33" t="s">
        <v>39</v>
      </c>
      <c r="G489" s="33" t="s">
        <v>57</v>
      </c>
      <c r="H489" s="33" t="s">
        <v>19</v>
      </c>
      <c r="I489" s="33" t="str">
        <f t="shared" si="7"/>
        <v>Youth</v>
      </c>
      <c r="J489" s="33" t="str">
        <f t="array" ref="J489">_xlfn.XLOOKUP(I489,$W$2:$W$5,$X$2:$X$5,0,0)</f>
        <v>Earpods</v>
      </c>
    </row>
    <row r="490" ht="27.15" spans="1:10">
      <c r="A490" s="33" t="s">
        <v>539</v>
      </c>
      <c r="B490" s="34">
        <v>45653</v>
      </c>
      <c r="C490" s="33">
        <v>182</v>
      </c>
      <c r="D490" s="33">
        <v>14</v>
      </c>
      <c r="E490" s="33">
        <v>3209.72</v>
      </c>
      <c r="F490" s="33" t="s">
        <v>39</v>
      </c>
      <c r="G490" s="33" t="s">
        <v>53</v>
      </c>
      <c r="H490" s="33" t="s">
        <v>60</v>
      </c>
      <c r="I490" s="33" t="str">
        <f t="shared" si="7"/>
        <v>Adult</v>
      </c>
      <c r="J490" s="33" t="str">
        <f t="array" ref="J490">_xlfn.XLOOKUP(I490,$W$2:$W$5,$X$2:$X$5,0,0)</f>
        <v>Laptop</v>
      </c>
    </row>
    <row r="491" ht="27.15" spans="1:10">
      <c r="A491" s="33" t="s">
        <v>540</v>
      </c>
      <c r="B491" s="34">
        <v>45618</v>
      </c>
      <c r="C491" s="33">
        <v>217</v>
      </c>
      <c r="D491" s="33">
        <v>15</v>
      </c>
      <c r="E491" s="33">
        <v>4557.46</v>
      </c>
      <c r="F491" s="33" t="s">
        <v>39</v>
      </c>
      <c r="G491" s="33" t="s">
        <v>40</v>
      </c>
      <c r="H491" s="33" t="s">
        <v>9</v>
      </c>
      <c r="I491" s="33" t="str">
        <f t="shared" si="7"/>
        <v>Senior</v>
      </c>
      <c r="J491" s="33" t="str">
        <f t="array" ref="J491">_xlfn.XLOOKUP(I491,$W$2:$W$5,$X$2:$X$5,0,0)</f>
        <v>Medicine</v>
      </c>
    </row>
    <row r="492" ht="27.15" spans="1:10">
      <c r="A492" s="33" t="s">
        <v>541</v>
      </c>
      <c r="B492" s="34">
        <v>45586</v>
      </c>
      <c r="C492" s="33">
        <v>249</v>
      </c>
      <c r="D492" s="33">
        <v>8</v>
      </c>
      <c r="E492" s="33">
        <v>2107.6</v>
      </c>
      <c r="F492" s="33" t="s">
        <v>42</v>
      </c>
      <c r="G492" s="33" t="s">
        <v>47</v>
      </c>
      <c r="H492" s="33" t="s">
        <v>9</v>
      </c>
      <c r="I492" s="33" t="str">
        <f t="shared" si="7"/>
        <v>Senior</v>
      </c>
      <c r="J492" s="33" t="str">
        <f t="array" ref="J492">_xlfn.XLOOKUP(I492,$W$2:$W$5,$X$2:$X$5,0,0)</f>
        <v>Medicine</v>
      </c>
    </row>
    <row r="493" ht="27.15" spans="1:10">
      <c r="A493" s="33" t="s">
        <v>542</v>
      </c>
      <c r="B493" s="34">
        <v>45603</v>
      </c>
      <c r="C493" s="33">
        <v>232</v>
      </c>
      <c r="D493" s="33">
        <v>10</v>
      </c>
      <c r="E493" s="33">
        <v>2709.46</v>
      </c>
      <c r="F493" s="33" t="s">
        <v>42</v>
      </c>
      <c r="G493" s="33" t="s">
        <v>49</v>
      </c>
      <c r="H493" s="33" t="s">
        <v>60</v>
      </c>
      <c r="I493" s="33" t="str">
        <f t="shared" si="7"/>
        <v>Adult</v>
      </c>
      <c r="J493" s="33" t="str">
        <f t="array" ref="J493">_xlfn.XLOOKUP(I493,$W$2:$W$5,$X$2:$X$5,0,0)</f>
        <v>Laptop</v>
      </c>
    </row>
    <row r="494" ht="27.15" spans="1:10">
      <c r="A494" s="33" t="s">
        <v>543</v>
      </c>
      <c r="B494" s="34">
        <v>45621</v>
      </c>
      <c r="C494" s="33">
        <v>214</v>
      </c>
      <c r="D494" s="33">
        <v>14</v>
      </c>
      <c r="E494" s="33">
        <v>3501.62</v>
      </c>
      <c r="F494" s="33" t="s">
        <v>42</v>
      </c>
      <c r="G494" s="33" t="s">
        <v>49</v>
      </c>
      <c r="H494" s="33" t="s">
        <v>19</v>
      </c>
      <c r="I494" s="33" t="str">
        <f t="shared" si="7"/>
        <v>Youth</v>
      </c>
      <c r="J494" s="33" t="str">
        <f t="array" ref="J494">_xlfn.XLOOKUP(I494,$W$2:$W$5,$X$2:$X$5,0,0)</f>
        <v>Earpods</v>
      </c>
    </row>
    <row r="495" ht="27.15" spans="1:10">
      <c r="A495" s="33" t="s">
        <v>544</v>
      </c>
      <c r="B495" s="34">
        <v>45616</v>
      </c>
      <c r="C495" s="33">
        <v>219</v>
      </c>
      <c r="D495" s="33">
        <v>15</v>
      </c>
      <c r="E495" s="33">
        <v>2845.16</v>
      </c>
      <c r="F495" s="33" t="s">
        <v>52</v>
      </c>
      <c r="G495" s="33" t="s">
        <v>53</v>
      </c>
      <c r="H495" s="33" t="s">
        <v>14</v>
      </c>
      <c r="I495" s="33" t="str">
        <f t="shared" si="7"/>
        <v>Teen</v>
      </c>
      <c r="J495" s="33" t="str">
        <f t="array" ref="J495">_xlfn.XLOOKUP(I495,$W$2:$W$5,$X$2:$X$5,0,0)</f>
        <v>Mobile</v>
      </c>
    </row>
    <row r="496" ht="27.15" spans="1:10">
      <c r="A496" s="33" t="s">
        <v>545</v>
      </c>
      <c r="B496" s="34">
        <v>45642</v>
      </c>
      <c r="C496" s="33">
        <v>193</v>
      </c>
      <c r="D496" s="33">
        <v>14</v>
      </c>
      <c r="E496" s="33">
        <v>3514.81</v>
      </c>
      <c r="F496" s="33" t="s">
        <v>39</v>
      </c>
      <c r="G496" s="33" t="s">
        <v>45</v>
      </c>
      <c r="H496" s="33" t="s">
        <v>60</v>
      </c>
      <c r="I496" s="33" t="str">
        <f t="shared" si="7"/>
        <v>Adult</v>
      </c>
      <c r="J496" s="33" t="str">
        <f t="array" ref="J496">_xlfn.XLOOKUP(I496,$W$2:$W$5,$X$2:$X$5,0,0)</f>
        <v>Laptop</v>
      </c>
    </row>
    <row r="497" ht="27.15" spans="1:10">
      <c r="A497" s="33" t="s">
        <v>546</v>
      </c>
      <c r="B497" s="34">
        <v>45603</v>
      </c>
      <c r="C497" s="33">
        <v>232</v>
      </c>
      <c r="D497" s="33">
        <v>21</v>
      </c>
      <c r="E497" s="33">
        <v>5847.3</v>
      </c>
      <c r="F497" s="33" t="s">
        <v>42</v>
      </c>
      <c r="G497" s="33" t="s">
        <v>45</v>
      </c>
      <c r="H497" s="33" t="s">
        <v>19</v>
      </c>
      <c r="I497" s="33" t="str">
        <f t="shared" si="7"/>
        <v>Youth</v>
      </c>
      <c r="J497" s="33" t="str">
        <f t="array" ref="J497">_xlfn.XLOOKUP(I497,$W$2:$W$5,$X$2:$X$5,0,0)</f>
        <v>Earpods</v>
      </c>
    </row>
    <row r="498" ht="27.15" spans="1:10">
      <c r="A498" s="33" t="s">
        <v>547</v>
      </c>
      <c r="B498" s="34">
        <v>45652</v>
      </c>
      <c r="C498" s="33">
        <v>183</v>
      </c>
      <c r="D498" s="33">
        <v>16</v>
      </c>
      <c r="E498" s="33">
        <v>4759.3</v>
      </c>
      <c r="F498" s="33" t="s">
        <v>42</v>
      </c>
      <c r="G498" s="33" t="s">
        <v>45</v>
      </c>
      <c r="H498" s="33" t="s">
        <v>60</v>
      </c>
      <c r="I498" s="33" t="str">
        <f t="shared" si="7"/>
        <v>Adult</v>
      </c>
      <c r="J498" s="33" t="str">
        <f t="array" ref="J498">_xlfn.XLOOKUP(I498,$W$2:$W$5,$X$2:$X$5,0,0)</f>
        <v>Laptop</v>
      </c>
    </row>
    <row r="499" ht="27.15" spans="1:10">
      <c r="A499" s="33" t="s">
        <v>548</v>
      </c>
      <c r="B499" s="34">
        <v>45561</v>
      </c>
      <c r="C499" s="33">
        <v>274</v>
      </c>
      <c r="D499" s="33">
        <v>8</v>
      </c>
      <c r="E499" s="33">
        <v>1551.71</v>
      </c>
      <c r="F499" s="33" t="s">
        <v>52</v>
      </c>
      <c r="G499" s="33" t="s">
        <v>53</v>
      </c>
      <c r="H499" s="33" t="s">
        <v>19</v>
      </c>
      <c r="I499" s="33" t="str">
        <f t="shared" si="7"/>
        <v>Youth</v>
      </c>
      <c r="J499" s="33" t="str">
        <f t="array" ref="J499">_xlfn.XLOOKUP(I499,$W$2:$W$5,$X$2:$X$5,0,0)</f>
        <v>Earpods</v>
      </c>
    </row>
    <row r="500" ht="27.15" spans="1:10">
      <c r="A500" s="33" t="s">
        <v>549</v>
      </c>
      <c r="B500" s="34">
        <v>45540</v>
      </c>
      <c r="C500" s="33">
        <v>295</v>
      </c>
      <c r="D500" s="33">
        <v>17</v>
      </c>
      <c r="E500" s="33">
        <v>4350</v>
      </c>
      <c r="F500" s="33" t="s">
        <v>39</v>
      </c>
      <c r="G500" s="33" t="s">
        <v>47</v>
      </c>
      <c r="H500" s="33" t="s">
        <v>9</v>
      </c>
      <c r="I500" s="33" t="str">
        <f t="shared" si="7"/>
        <v>Senior</v>
      </c>
      <c r="J500" s="33" t="str">
        <f t="array" ref="J500">_xlfn.XLOOKUP(I500,$W$2:$W$5,$X$2:$X$5,0,0)</f>
        <v>Medicine</v>
      </c>
    </row>
    <row r="501" ht="27.15" spans="1:10">
      <c r="A501" s="33" t="s">
        <v>550</v>
      </c>
      <c r="B501" s="34">
        <v>45645</v>
      </c>
      <c r="C501" s="33">
        <v>190</v>
      </c>
      <c r="D501" s="33">
        <v>17</v>
      </c>
      <c r="E501" s="33">
        <v>4313.91</v>
      </c>
      <c r="F501" s="33" t="s">
        <v>42</v>
      </c>
      <c r="G501" s="33" t="s">
        <v>53</v>
      </c>
      <c r="H501" s="33" t="s">
        <v>19</v>
      </c>
      <c r="I501" s="33" t="str">
        <f t="shared" si="7"/>
        <v>Youth</v>
      </c>
      <c r="J501" s="33" t="str">
        <f t="array" ref="J501">_xlfn.XLOOKUP(I501,$W$2:$W$5,$X$2:$X$5,0,0)</f>
        <v>Earpods</v>
      </c>
    </row>
    <row r="502" ht="27.15" spans="1:10">
      <c r="A502" s="33" t="s">
        <v>551</v>
      </c>
      <c r="B502" s="34">
        <v>45628</v>
      </c>
      <c r="C502" s="33">
        <v>207</v>
      </c>
      <c r="D502" s="33">
        <v>26</v>
      </c>
      <c r="E502" s="33">
        <v>7199.36</v>
      </c>
      <c r="F502" s="33" t="s">
        <v>42</v>
      </c>
      <c r="G502" s="33" t="s">
        <v>57</v>
      </c>
      <c r="H502" s="33" t="s">
        <v>4</v>
      </c>
      <c r="I502" s="33" t="str">
        <f t="shared" si="7"/>
        <v>Adult</v>
      </c>
      <c r="J502" s="33" t="str">
        <f t="array" ref="J502">_xlfn.XLOOKUP(I502,$W$2:$W$5,$X$2:$X$5,0,0)</f>
        <v>Laptop</v>
      </c>
    </row>
    <row r="503" ht="27.15" spans="1:10">
      <c r="A503" s="33" t="s">
        <v>552</v>
      </c>
      <c r="B503" s="34">
        <v>45634</v>
      </c>
      <c r="C503" s="33">
        <v>201</v>
      </c>
      <c r="D503" s="33">
        <v>31</v>
      </c>
      <c r="E503" s="33">
        <v>8775.83</v>
      </c>
      <c r="F503" s="33" t="s">
        <v>39</v>
      </c>
      <c r="G503" s="33" t="s">
        <v>47</v>
      </c>
      <c r="H503" s="33" t="s">
        <v>19</v>
      </c>
      <c r="I503" s="33" t="str">
        <f t="shared" si="7"/>
        <v>Youth</v>
      </c>
      <c r="J503" s="33" t="str">
        <f t="array" ref="J503">_xlfn.XLOOKUP(I503,$W$2:$W$5,$X$2:$X$5,0,0)</f>
        <v>Earpods</v>
      </c>
    </row>
    <row r="504" ht="27.15" spans="1:10">
      <c r="A504" s="33" t="s">
        <v>553</v>
      </c>
      <c r="B504" s="34">
        <v>45632</v>
      </c>
      <c r="C504" s="33">
        <v>203</v>
      </c>
      <c r="D504" s="33">
        <v>15</v>
      </c>
      <c r="E504" s="33">
        <v>3303.22</v>
      </c>
      <c r="F504" s="33" t="s">
        <v>52</v>
      </c>
      <c r="G504" s="33" t="s">
        <v>40</v>
      </c>
      <c r="H504" s="33" t="s">
        <v>60</v>
      </c>
      <c r="I504" s="33" t="str">
        <f t="shared" si="7"/>
        <v>Adult</v>
      </c>
      <c r="J504" s="33" t="str">
        <f t="array" ref="J504">_xlfn.XLOOKUP(I504,$W$2:$W$5,$X$2:$X$5,0,0)</f>
        <v>Laptop</v>
      </c>
    </row>
    <row r="505" ht="27.15" spans="1:10">
      <c r="A505" s="33" t="s">
        <v>554</v>
      </c>
      <c r="B505" s="34">
        <v>45653</v>
      </c>
      <c r="C505" s="33">
        <v>182</v>
      </c>
      <c r="D505" s="33">
        <v>24</v>
      </c>
      <c r="E505" s="33">
        <v>5801.66</v>
      </c>
      <c r="F505" s="33" t="s">
        <v>39</v>
      </c>
      <c r="G505" s="33" t="s">
        <v>49</v>
      </c>
      <c r="H505" s="33" t="s">
        <v>4</v>
      </c>
      <c r="I505" s="33" t="str">
        <f t="shared" si="7"/>
        <v>Adult</v>
      </c>
      <c r="J505" s="33" t="str">
        <f t="array" ref="J505">_xlfn.XLOOKUP(I505,$W$2:$W$5,$X$2:$X$5,0,0)</f>
        <v>Laptop</v>
      </c>
    </row>
    <row r="506" ht="27.15" spans="1:10">
      <c r="A506" s="33" t="s">
        <v>555</v>
      </c>
      <c r="B506" s="34">
        <v>45642</v>
      </c>
      <c r="C506" s="33">
        <v>193</v>
      </c>
      <c r="D506" s="33">
        <v>19</v>
      </c>
      <c r="E506" s="33">
        <v>4247.76</v>
      </c>
      <c r="F506" s="33" t="s">
        <v>42</v>
      </c>
      <c r="G506" s="33" t="s">
        <v>49</v>
      </c>
      <c r="H506" s="33" t="s">
        <v>19</v>
      </c>
      <c r="I506" s="33" t="str">
        <f t="shared" si="7"/>
        <v>Youth</v>
      </c>
      <c r="J506" s="33" t="str">
        <f t="array" ref="J506">_xlfn.XLOOKUP(I506,$W$2:$W$5,$X$2:$X$5,0,0)</f>
        <v>Earpods</v>
      </c>
    </row>
    <row r="507" ht="27.15" spans="1:10">
      <c r="A507" s="33" t="s">
        <v>556</v>
      </c>
      <c r="B507" s="34">
        <v>45635</v>
      </c>
      <c r="C507" s="33">
        <v>200</v>
      </c>
      <c r="D507" s="33">
        <v>20</v>
      </c>
      <c r="E507" s="33">
        <v>4098.82</v>
      </c>
      <c r="F507" s="33" t="s">
        <v>39</v>
      </c>
      <c r="G507" s="33" t="s">
        <v>53</v>
      </c>
      <c r="H507" s="33" t="s">
        <v>19</v>
      </c>
      <c r="I507" s="33" t="str">
        <f t="shared" si="7"/>
        <v>Youth</v>
      </c>
      <c r="J507" s="33" t="str">
        <f t="array" ref="J507">_xlfn.XLOOKUP(I507,$W$2:$W$5,$X$2:$X$5,0,0)</f>
        <v>Earpods</v>
      </c>
    </row>
    <row r="508" ht="27.15" spans="1:10">
      <c r="A508" s="33" t="s">
        <v>557</v>
      </c>
      <c r="B508" s="34">
        <v>45598</v>
      </c>
      <c r="C508" s="33">
        <v>237</v>
      </c>
      <c r="D508" s="33">
        <v>13</v>
      </c>
      <c r="E508" s="33">
        <v>3230.55</v>
      </c>
      <c r="F508" s="33" t="s">
        <v>52</v>
      </c>
      <c r="G508" s="33" t="s">
        <v>55</v>
      </c>
      <c r="H508" s="33" t="s">
        <v>60</v>
      </c>
      <c r="I508" s="33" t="str">
        <f t="shared" si="7"/>
        <v>Adult</v>
      </c>
      <c r="J508" s="33" t="str">
        <f t="array" ref="J508">_xlfn.XLOOKUP(I508,$W$2:$W$5,$X$2:$X$5,0,0)</f>
        <v>Laptop</v>
      </c>
    </row>
    <row r="509" ht="27.15" spans="1:10">
      <c r="A509" s="33" t="s">
        <v>558</v>
      </c>
      <c r="B509" s="34">
        <v>45627</v>
      </c>
      <c r="C509" s="33">
        <v>208</v>
      </c>
      <c r="D509" s="33">
        <v>16</v>
      </c>
      <c r="E509" s="33">
        <v>3645.63</v>
      </c>
      <c r="F509" s="33" t="s">
        <v>42</v>
      </c>
      <c r="G509" s="33" t="s">
        <v>45</v>
      </c>
      <c r="H509" s="33" t="s">
        <v>19</v>
      </c>
      <c r="I509" s="33" t="str">
        <f t="shared" si="7"/>
        <v>Youth</v>
      </c>
      <c r="J509" s="33" t="str">
        <f t="array" ref="J509">_xlfn.XLOOKUP(I509,$W$2:$W$5,$X$2:$X$5,0,0)</f>
        <v>Earpods</v>
      </c>
    </row>
    <row r="510" ht="27.15" spans="1:10">
      <c r="A510" s="33" t="s">
        <v>559</v>
      </c>
      <c r="B510" s="34">
        <v>45625</v>
      </c>
      <c r="C510" s="33">
        <v>210</v>
      </c>
      <c r="D510" s="33">
        <v>16</v>
      </c>
      <c r="E510" s="33">
        <v>4184.34</v>
      </c>
      <c r="F510" s="33" t="s">
        <v>42</v>
      </c>
      <c r="G510" s="33" t="s">
        <v>49</v>
      </c>
      <c r="H510" s="33" t="s">
        <v>19</v>
      </c>
      <c r="I510" s="33" t="str">
        <f t="shared" si="7"/>
        <v>Youth</v>
      </c>
      <c r="J510" s="33" t="str">
        <f t="array" ref="J510">_xlfn.XLOOKUP(I510,$W$2:$W$5,$X$2:$X$5,0,0)</f>
        <v>Earpods</v>
      </c>
    </row>
    <row r="511" ht="27.15" spans="1:10">
      <c r="A511" s="33" t="s">
        <v>560</v>
      </c>
      <c r="B511" s="34">
        <v>45517</v>
      </c>
      <c r="C511" s="33">
        <v>318</v>
      </c>
      <c r="D511" s="33">
        <v>12</v>
      </c>
      <c r="E511" s="33">
        <v>2580.72</v>
      </c>
      <c r="F511" s="33" t="s">
        <v>39</v>
      </c>
      <c r="G511" s="33" t="s">
        <v>40</v>
      </c>
      <c r="H511" s="33" t="s">
        <v>4</v>
      </c>
      <c r="I511" s="33" t="str">
        <f t="shared" si="7"/>
        <v>Adult</v>
      </c>
      <c r="J511" s="33" t="str">
        <f t="array" ref="J511">_xlfn.XLOOKUP(I511,$W$2:$W$5,$X$2:$X$5,0,0)</f>
        <v>Laptop</v>
      </c>
    </row>
    <row r="512" ht="27.15" spans="1:10">
      <c r="A512" s="33" t="s">
        <v>561</v>
      </c>
      <c r="B512" s="34">
        <v>45534</v>
      </c>
      <c r="C512" s="33">
        <v>301</v>
      </c>
      <c r="D512" s="33">
        <v>10</v>
      </c>
      <c r="E512" s="33">
        <v>2819.13</v>
      </c>
      <c r="F512" s="33" t="s">
        <v>39</v>
      </c>
      <c r="G512" s="33" t="s">
        <v>49</v>
      </c>
      <c r="H512" s="33" t="s">
        <v>9</v>
      </c>
      <c r="I512" s="33" t="str">
        <f t="shared" si="7"/>
        <v>Senior</v>
      </c>
      <c r="J512" s="33" t="str">
        <f t="array" ref="J512">_xlfn.XLOOKUP(I512,$W$2:$W$5,$X$2:$X$5,0,0)</f>
        <v>Medicine</v>
      </c>
    </row>
    <row r="513" ht="27.15" spans="1:10">
      <c r="A513" s="33" t="s">
        <v>562</v>
      </c>
      <c r="B513" s="34">
        <v>45618</v>
      </c>
      <c r="C513" s="33">
        <v>217</v>
      </c>
      <c r="D513" s="33">
        <v>19</v>
      </c>
      <c r="E513" s="33">
        <v>3230.35</v>
      </c>
      <c r="F513" s="33" t="s">
        <v>52</v>
      </c>
      <c r="G513" s="33" t="s">
        <v>57</v>
      </c>
      <c r="H513" s="33" t="s">
        <v>9</v>
      </c>
      <c r="I513" s="33" t="str">
        <f t="shared" si="7"/>
        <v>Senior</v>
      </c>
      <c r="J513" s="33" t="str">
        <f t="array" ref="J513">_xlfn.XLOOKUP(I513,$W$2:$W$5,$X$2:$X$5,0,0)</f>
        <v>Medicine</v>
      </c>
    </row>
    <row r="514" ht="27.15" spans="1:10">
      <c r="A514" s="33" t="s">
        <v>563</v>
      </c>
      <c r="B514" s="34">
        <v>45643</v>
      </c>
      <c r="C514" s="33">
        <v>192</v>
      </c>
      <c r="D514" s="33">
        <v>20</v>
      </c>
      <c r="E514" s="33">
        <v>6272.7</v>
      </c>
      <c r="F514" s="33" t="s">
        <v>39</v>
      </c>
      <c r="G514" s="33" t="s">
        <v>53</v>
      </c>
      <c r="H514" s="33" t="s">
        <v>14</v>
      </c>
      <c r="I514" s="33" t="str">
        <f t="shared" ref="I514:I577" si="8">IF(OR(H514="0-19",H514="18-24"),"Teen",IF(H514="25-34","Youth",IF(OR(H514="35-44",H514="45-54"),"Adult",IF(H514="55+","Senior","Other"))))</f>
        <v>Teen</v>
      </c>
      <c r="J514" s="33" t="str">
        <f t="array" ref="J514">_xlfn.XLOOKUP(I514,$W$2:$W$5,$X$2:$X$5,0,0)</f>
        <v>Mobile</v>
      </c>
    </row>
    <row r="515" ht="27.15" spans="1:10">
      <c r="A515" s="33" t="s">
        <v>564</v>
      </c>
      <c r="B515" s="34">
        <v>45642</v>
      </c>
      <c r="C515" s="33">
        <v>193</v>
      </c>
      <c r="D515" s="33">
        <v>14</v>
      </c>
      <c r="E515" s="33">
        <v>3248.36</v>
      </c>
      <c r="F515" s="33" t="s">
        <v>42</v>
      </c>
      <c r="G515" s="33" t="s">
        <v>45</v>
      </c>
      <c r="H515" s="33" t="s">
        <v>9</v>
      </c>
      <c r="I515" s="33" t="str">
        <f t="shared" si="8"/>
        <v>Senior</v>
      </c>
      <c r="J515" s="33" t="str">
        <f t="array" ref="J515">_xlfn.XLOOKUP(I515,$W$2:$W$5,$X$2:$X$5,0,0)</f>
        <v>Medicine</v>
      </c>
    </row>
    <row r="516" ht="27.15" spans="1:10">
      <c r="A516" s="33" t="s">
        <v>565</v>
      </c>
      <c r="B516" s="34">
        <v>45644</v>
      </c>
      <c r="C516" s="33">
        <v>191</v>
      </c>
      <c r="D516" s="33">
        <v>14</v>
      </c>
      <c r="E516" s="33">
        <v>2980.3</v>
      </c>
      <c r="F516" s="33" t="s">
        <v>42</v>
      </c>
      <c r="G516" s="33" t="s">
        <v>40</v>
      </c>
      <c r="H516" s="33" t="s">
        <v>9</v>
      </c>
      <c r="I516" s="33" t="str">
        <f t="shared" si="8"/>
        <v>Senior</v>
      </c>
      <c r="J516" s="33" t="str">
        <f t="array" ref="J516">_xlfn.XLOOKUP(I516,$W$2:$W$5,$X$2:$X$5,0,0)</f>
        <v>Medicine</v>
      </c>
    </row>
    <row r="517" ht="27.15" spans="1:10">
      <c r="A517" s="33" t="s">
        <v>566</v>
      </c>
      <c r="B517" s="34">
        <v>45624</v>
      </c>
      <c r="C517" s="33">
        <v>211</v>
      </c>
      <c r="D517" s="33">
        <v>11</v>
      </c>
      <c r="E517" s="33">
        <v>2831.65</v>
      </c>
      <c r="F517" s="33" t="s">
        <v>39</v>
      </c>
      <c r="G517" s="33" t="s">
        <v>40</v>
      </c>
      <c r="H517" s="33" t="s">
        <v>60</v>
      </c>
      <c r="I517" s="33" t="str">
        <f t="shared" si="8"/>
        <v>Adult</v>
      </c>
      <c r="J517" s="33" t="str">
        <f t="array" ref="J517">_xlfn.XLOOKUP(I517,$W$2:$W$5,$X$2:$X$5,0,0)</f>
        <v>Laptop</v>
      </c>
    </row>
    <row r="518" ht="27.15" spans="1:10">
      <c r="A518" s="33" t="s">
        <v>567</v>
      </c>
      <c r="B518" s="34">
        <v>45652</v>
      </c>
      <c r="C518" s="33">
        <v>183</v>
      </c>
      <c r="D518" s="33">
        <v>21</v>
      </c>
      <c r="E518" s="33">
        <v>5051.26</v>
      </c>
      <c r="F518" s="33" t="s">
        <v>42</v>
      </c>
      <c r="G518" s="33" t="s">
        <v>49</v>
      </c>
      <c r="H518" s="33" t="s">
        <v>19</v>
      </c>
      <c r="I518" s="33" t="str">
        <f t="shared" si="8"/>
        <v>Youth</v>
      </c>
      <c r="J518" s="33" t="str">
        <f t="array" ref="J518">_xlfn.XLOOKUP(I518,$W$2:$W$5,$X$2:$X$5,0,0)</f>
        <v>Earpods</v>
      </c>
    </row>
    <row r="519" ht="27.15" spans="1:10">
      <c r="A519" s="33" t="s">
        <v>568</v>
      </c>
      <c r="B519" s="34">
        <v>45657</v>
      </c>
      <c r="C519" s="33">
        <v>178</v>
      </c>
      <c r="D519" s="33">
        <v>16</v>
      </c>
      <c r="E519" s="33">
        <v>3642.21</v>
      </c>
      <c r="F519" s="33" t="s">
        <v>42</v>
      </c>
      <c r="G519" s="33" t="s">
        <v>55</v>
      </c>
      <c r="H519" s="33" t="s">
        <v>14</v>
      </c>
      <c r="I519" s="33" t="str">
        <f t="shared" si="8"/>
        <v>Teen</v>
      </c>
      <c r="J519" s="33" t="str">
        <f t="array" ref="J519">_xlfn.XLOOKUP(I519,$W$2:$W$5,$X$2:$X$5,0,0)</f>
        <v>Mobile</v>
      </c>
    </row>
    <row r="520" ht="27.15" spans="1:10">
      <c r="A520" s="33" t="s">
        <v>569</v>
      </c>
      <c r="B520" s="34">
        <v>45656</v>
      </c>
      <c r="C520" s="33">
        <v>179</v>
      </c>
      <c r="D520" s="33">
        <v>16</v>
      </c>
      <c r="E520" s="33">
        <v>3999.12</v>
      </c>
      <c r="F520" s="33" t="s">
        <v>42</v>
      </c>
      <c r="G520" s="33" t="s">
        <v>49</v>
      </c>
      <c r="H520" s="33" t="s">
        <v>4</v>
      </c>
      <c r="I520" s="33" t="str">
        <f t="shared" si="8"/>
        <v>Adult</v>
      </c>
      <c r="J520" s="33" t="str">
        <f t="array" ref="J520">_xlfn.XLOOKUP(I520,$W$2:$W$5,$X$2:$X$5,0,0)</f>
        <v>Laptop</v>
      </c>
    </row>
    <row r="521" ht="27.15" spans="1:10">
      <c r="A521" s="33" t="s">
        <v>570</v>
      </c>
      <c r="B521" s="34">
        <v>45641</v>
      </c>
      <c r="C521" s="33">
        <v>194</v>
      </c>
      <c r="D521" s="33">
        <v>16</v>
      </c>
      <c r="E521" s="33">
        <v>3647.61</v>
      </c>
      <c r="F521" s="33" t="s">
        <v>42</v>
      </c>
      <c r="G521" s="33" t="s">
        <v>43</v>
      </c>
      <c r="H521" s="33" t="s">
        <v>9</v>
      </c>
      <c r="I521" s="33" t="str">
        <f t="shared" si="8"/>
        <v>Senior</v>
      </c>
      <c r="J521" s="33" t="str">
        <f t="array" ref="J521">_xlfn.XLOOKUP(I521,$W$2:$W$5,$X$2:$X$5,0,0)</f>
        <v>Medicine</v>
      </c>
    </row>
    <row r="522" ht="27.15" spans="1:10">
      <c r="A522" s="33" t="s">
        <v>571</v>
      </c>
      <c r="B522" s="34">
        <v>45630</v>
      </c>
      <c r="C522" s="33">
        <v>205</v>
      </c>
      <c r="D522" s="33">
        <v>19</v>
      </c>
      <c r="E522" s="33">
        <v>4571.82</v>
      </c>
      <c r="F522" s="33" t="s">
        <v>42</v>
      </c>
      <c r="G522" s="33" t="s">
        <v>43</v>
      </c>
      <c r="H522" s="33" t="s">
        <v>19</v>
      </c>
      <c r="I522" s="33" t="str">
        <f t="shared" si="8"/>
        <v>Youth</v>
      </c>
      <c r="J522" s="33" t="str">
        <f t="array" ref="J522">_xlfn.XLOOKUP(I522,$W$2:$W$5,$X$2:$X$5,0,0)</f>
        <v>Earpods</v>
      </c>
    </row>
    <row r="523" ht="27.15" spans="1:10">
      <c r="A523" s="33" t="s">
        <v>572</v>
      </c>
      <c r="B523" s="34">
        <v>45438</v>
      </c>
      <c r="C523" s="33">
        <v>397</v>
      </c>
      <c r="D523" s="33">
        <v>16</v>
      </c>
      <c r="E523" s="33">
        <v>4287.55</v>
      </c>
      <c r="F523" s="33" t="s">
        <v>39</v>
      </c>
      <c r="G523" s="33" t="s">
        <v>57</v>
      </c>
      <c r="H523" s="33" t="s">
        <v>9</v>
      </c>
      <c r="I523" s="33" t="str">
        <f t="shared" si="8"/>
        <v>Senior</v>
      </c>
      <c r="J523" s="33" t="str">
        <f t="array" ref="J523">_xlfn.XLOOKUP(I523,$W$2:$W$5,$X$2:$X$5,0,0)</f>
        <v>Medicine</v>
      </c>
    </row>
    <row r="524" ht="27.15" spans="1:10">
      <c r="A524" s="33" t="s">
        <v>573</v>
      </c>
      <c r="B524" s="34">
        <v>45626</v>
      </c>
      <c r="C524" s="33">
        <v>209</v>
      </c>
      <c r="D524" s="33">
        <v>16</v>
      </c>
      <c r="E524" s="33">
        <v>4456.16</v>
      </c>
      <c r="F524" s="33" t="s">
        <v>42</v>
      </c>
      <c r="G524" s="33" t="s">
        <v>49</v>
      </c>
      <c r="H524" s="33" t="s">
        <v>60</v>
      </c>
      <c r="I524" s="33" t="str">
        <f t="shared" si="8"/>
        <v>Adult</v>
      </c>
      <c r="J524" s="33" t="str">
        <f t="array" ref="J524">_xlfn.XLOOKUP(I524,$W$2:$W$5,$X$2:$X$5,0,0)</f>
        <v>Laptop</v>
      </c>
    </row>
    <row r="525" ht="27.15" spans="1:10">
      <c r="A525" s="33" t="s">
        <v>574</v>
      </c>
      <c r="B525" s="34">
        <v>45620</v>
      </c>
      <c r="C525" s="33">
        <v>215</v>
      </c>
      <c r="D525" s="33">
        <v>11</v>
      </c>
      <c r="E525" s="33">
        <v>3578.91</v>
      </c>
      <c r="F525" s="33" t="s">
        <v>52</v>
      </c>
      <c r="G525" s="33" t="s">
        <v>49</v>
      </c>
      <c r="H525" s="33" t="s">
        <v>9</v>
      </c>
      <c r="I525" s="33" t="str">
        <f t="shared" si="8"/>
        <v>Senior</v>
      </c>
      <c r="J525" s="33" t="str">
        <f t="array" ref="J525">_xlfn.XLOOKUP(I525,$W$2:$W$5,$X$2:$X$5,0,0)</f>
        <v>Medicine</v>
      </c>
    </row>
    <row r="526" ht="27.15" spans="1:10">
      <c r="A526" s="33" t="s">
        <v>575</v>
      </c>
      <c r="B526" s="34">
        <v>45643</v>
      </c>
      <c r="C526" s="33">
        <v>192</v>
      </c>
      <c r="D526" s="33">
        <v>20</v>
      </c>
      <c r="E526" s="33">
        <v>4334.58</v>
      </c>
      <c r="F526" s="33" t="s">
        <v>42</v>
      </c>
      <c r="G526" s="33" t="s">
        <v>49</v>
      </c>
      <c r="H526" s="33" t="s">
        <v>14</v>
      </c>
      <c r="I526" s="33" t="str">
        <f t="shared" si="8"/>
        <v>Teen</v>
      </c>
      <c r="J526" s="33" t="str">
        <f t="array" ref="J526">_xlfn.XLOOKUP(I526,$W$2:$W$5,$X$2:$X$5,0,0)</f>
        <v>Mobile</v>
      </c>
    </row>
    <row r="527" ht="27.15" spans="1:10">
      <c r="A527" s="33" t="s">
        <v>576</v>
      </c>
      <c r="B527" s="34">
        <v>45481</v>
      </c>
      <c r="C527" s="33">
        <v>354</v>
      </c>
      <c r="D527" s="33">
        <v>6</v>
      </c>
      <c r="E527" s="33">
        <v>1438.25</v>
      </c>
      <c r="F527" s="33" t="s">
        <v>42</v>
      </c>
      <c r="G527" s="33" t="s">
        <v>47</v>
      </c>
      <c r="H527" s="33" t="s">
        <v>19</v>
      </c>
      <c r="I527" s="33" t="str">
        <f t="shared" si="8"/>
        <v>Youth</v>
      </c>
      <c r="J527" s="33" t="str">
        <f t="array" ref="J527">_xlfn.XLOOKUP(I527,$W$2:$W$5,$X$2:$X$5,0,0)</f>
        <v>Earpods</v>
      </c>
    </row>
    <row r="528" ht="27.15" spans="1:10">
      <c r="A528" s="33" t="s">
        <v>577</v>
      </c>
      <c r="B528" s="34">
        <v>45626</v>
      </c>
      <c r="C528" s="33">
        <v>209</v>
      </c>
      <c r="D528" s="33">
        <v>18</v>
      </c>
      <c r="E528" s="33">
        <v>5239.85</v>
      </c>
      <c r="F528" s="33" t="s">
        <v>52</v>
      </c>
      <c r="G528" s="33" t="s">
        <v>43</v>
      </c>
      <c r="H528" s="33" t="s">
        <v>60</v>
      </c>
      <c r="I528" s="33" t="str">
        <f t="shared" si="8"/>
        <v>Adult</v>
      </c>
      <c r="J528" s="33" t="str">
        <f t="array" ref="J528">_xlfn.XLOOKUP(I528,$W$2:$W$5,$X$2:$X$5,0,0)</f>
        <v>Laptop</v>
      </c>
    </row>
    <row r="529" ht="27.15" spans="1:10">
      <c r="A529" s="33" t="s">
        <v>578</v>
      </c>
      <c r="B529" s="34">
        <v>45599</v>
      </c>
      <c r="C529" s="33">
        <v>236</v>
      </c>
      <c r="D529" s="33">
        <v>24</v>
      </c>
      <c r="E529" s="33">
        <v>6235.29</v>
      </c>
      <c r="F529" s="33" t="s">
        <v>39</v>
      </c>
      <c r="G529" s="33" t="s">
        <v>53</v>
      </c>
      <c r="H529" s="33" t="s">
        <v>4</v>
      </c>
      <c r="I529" s="33" t="str">
        <f t="shared" si="8"/>
        <v>Adult</v>
      </c>
      <c r="J529" s="33" t="str">
        <f t="array" ref="J529">_xlfn.XLOOKUP(I529,$W$2:$W$5,$X$2:$X$5,0,0)</f>
        <v>Laptop</v>
      </c>
    </row>
    <row r="530" ht="27.15" spans="1:10">
      <c r="A530" s="33" t="s">
        <v>579</v>
      </c>
      <c r="B530" s="34">
        <v>45631</v>
      </c>
      <c r="C530" s="33">
        <v>204</v>
      </c>
      <c r="D530" s="33">
        <v>22</v>
      </c>
      <c r="E530" s="33">
        <v>5938.57</v>
      </c>
      <c r="F530" s="33" t="s">
        <v>39</v>
      </c>
      <c r="G530" s="33" t="s">
        <v>43</v>
      </c>
      <c r="H530" s="33" t="s">
        <v>60</v>
      </c>
      <c r="I530" s="33" t="str">
        <f t="shared" si="8"/>
        <v>Adult</v>
      </c>
      <c r="J530" s="33" t="str">
        <f t="array" ref="J530">_xlfn.XLOOKUP(I530,$W$2:$W$5,$X$2:$X$5,0,0)</f>
        <v>Laptop</v>
      </c>
    </row>
    <row r="531" ht="27.15" spans="1:10">
      <c r="A531" s="33" t="s">
        <v>580</v>
      </c>
      <c r="B531" s="34">
        <v>45603</v>
      </c>
      <c r="C531" s="33">
        <v>232</v>
      </c>
      <c r="D531" s="33">
        <v>15</v>
      </c>
      <c r="E531" s="33">
        <v>4457.16</v>
      </c>
      <c r="F531" s="33" t="s">
        <v>52</v>
      </c>
      <c r="G531" s="33" t="s">
        <v>47</v>
      </c>
      <c r="H531" s="33" t="s">
        <v>9</v>
      </c>
      <c r="I531" s="33" t="str">
        <f t="shared" si="8"/>
        <v>Senior</v>
      </c>
      <c r="J531" s="33" t="str">
        <f t="array" ref="J531">_xlfn.XLOOKUP(I531,$W$2:$W$5,$X$2:$X$5,0,0)</f>
        <v>Medicine</v>
      </c>
    </row>
    <row r="532" ht="27.15" spans="1:10">
      <c r="A532" s="33" t="s">
        <v>581</v>
      </c>
      <c r="B532" s="34">
        <v>45656</v>
      </c>
      <c r="C532" s="33">
        <v>179</v>
      </c>
      <c r="D532" s="33">
        <v>21</v>
      </c>
      <c r="E532" s="33">
        <v>5305.98</v>
      </c>
      <c r="F532" s="33" t="s">
        <v>39</v>
      </c>
      <c r="G532" s="33" t="s">
        <v>57</v>
      </c>
      <c r="H532" s="33" t="s">
        <v>60</v>
      </c>
      <c r="I532" s="33" t="str">
        <f t="shared" si="8"/>
        <v>Adult</v>
      </c>
      <c r="J532" s="33" t="str">
        <f t="array" ref="J532">_xlfn.XLOOKUP(I532,$W$2:$W$5,$X$2:$X$5,0,0)</f>
        <v>Laptop</v>
      </c>
    </row>
    <row r="533" ht="27.15" spans="1:10">
      <c r="A533" s="33" t="s">
        <v>582</v>
      </c>
      <c r="B533" s="34">
        <v>45559</v>
      </c>
      <c r="C533" s="33">
        <v>276</v>
      </c>
      <c r="D533" s="33">
        <v>11</v>
      </c>
      <c r="E533" s="33">
        <v>2502.48</v>
      </c>
      <c r="F533" s="33" t="s">
        <v>42</v>
      </c>
      <c r="G533" s="33" t="s">
        <v>45</v>
      </c>
      <c r="H533" s="33" t="s">
        <v>4</v>
      </c>
      <c r="I533" s="33" t="str">
        <f t="shared" si="8"/>
        <v>Adult</v>
      </c>
      <c r="J533" s="33" t="str">
        <f t="array" ref="J533">_xlfn.XLOOKUP(I533,$W$2:$W$5,$X$2:$X$5,0,0)</f>
        <v>Laptop</v>
      </c>
    </row>
    <row r="534" ht="27.15" spans="1:10">
      <c r="A534" s="33" t="s">
        <v>583</v>
      </c>
      <c r="B534" s="34">
        <v>45606</v>
      </c>
      <c r="C534" s="33">
        <v>229</v>
      </c>
      <c r="D534" s="33">
        <v>19</v>
      </c>
      <c r="E534" s="33">
        <v>4819.46</v>
      </c>
      <c r="F534" s="33" t="s">
        <v>42</v>
      </c>
      <c r="G534" s="33" t="s">
        <v>43</v>
      </c>
      <c r="H534" s="33" t="s">
        <v>14</v>
      </c>
      <c r="I534" s="33" t="str">
        <f t="shared" si="8"/>
        <v>Teen</v>
      </c>
      <c r="J534" s="33" t="str">
        <f t="array" ref="J534">_xlfn.XLOOKUP(I534,$W$2:$W$5,$X$2:$X$5,0,0)</f>
        <v>Mobile</v>
      </c>
    </row>
    <row r="535" ht="27.15" spans="1:10">
      <c r="A535" s="33" t="s">
        <v>584</v>
      </c>
      <c r="B535" s="34">
        <v>45580</v>
      </c>
      <c r="C535" s="33">
        <v>255</v>
      </c>
      <c r="D535" s="33">
        <v>20</v>
      </c>
      <c r="E535" s="33">
        <v>5766.91</v>
      </c>
      <c r="F535" s="33" t="s">
        <v>42</v>
      </c>
      <c r="G535" s="33" t="s">
        <v>45</v>
      </c>
      <c r="H535" s="33" t="s">
        <v>14</v>
      </c>
      <c r="I535" s="33" t="str">
        <f t="shared" si="8"/>
        <v>Teen</v>
      </c>
      <c r="J535" s="33" t="str">
        <f t="array" ref="J535">_xlfn.XLOOKUP(I535,$W$2:$W$5,$X$2:$X$5,0,0)</f>
        <v>Mobile</v>
      </c>
    </row>
    <row r="536" ht="27.15" spans="1:10">
      <c r="A536" s="33" t="s">
        <v>585</v>
      </c>
      <c r="B536" s="34">
        <v>45627</v>
      </c>
      <c r="C536" s="33">
        <v>208</v>
      </c>
      <c r="D536" s="33">
        <v>15</v>
      </c>
      <c r="E536" s="33">
        <v>3626.56</v>
      </c>
      <c r="F536" s="33" t="s">
        <v>52</v>
      </c>
      <c r="G536" s="33" t="s">
        <v>47</v>
      </c>
      <c r="H536" s="33" t="s">
        <v>14</v>
      </c>
      <c r="I536" s="33" t="str">
        <f t="shared" si="8"/>
        <v>Teen</v>
      </c>
      <c r="J536" s="33" t="str">
        <f t="array" ref="J536">_xlfn.XLOOKUP(I536,$W$2:$W$5,$X$2:$X$5,0,0)</f>
        <v>Mobile</v>
      </c>
    </row>
    <row r="537" ht="27.15" spans="1:10">
      <c r="A537" s="33" t="s">
        <v>586</v>
      </c>
      <c r="B537" s="34">
        <v>45646</v>
      </c>
      <c r="C537" s="33">
        <v>189</v>
      </c>
      <c r="D537" s="33">
        <v>21</v>
      </c>
      <c r="E537" s="33">
        <v>6305.94</v>
      </c>
      <c r="F537" s="33" t="s">
        <v>52</v>
      </c>
      <c r="G537" s="33" t="s">
        <v>40</v>
      </c>
      <c r="H537" s="33" t="s">
        <v>14</v>
      </c>
      <c r="I537" s="33" t="str">
        <f t="shared" si="8"/>
        <v>Teen</v>
      </c>
      <c r="J537" s="33" t="str">
        <f t="array" ref="J537">_xlfn.XLOOKUP(I537,$W$2:$W$5,$X$2:$X$5,0,0)</f>
        <v>Mobile</v>
      </c>
    </row>
    <row r="538" ht="27.15" spans="1:10">
      <c r="A538" s="33" t="s">
        <v>587</v>
      </c>
      <c r="B538" s="34">
        <v>45607</v>
      </c>
      <c r="C538" s="33">
        <v>228</v>
      </c>
      <c r="D538" s="33">
        <v>17</v>
      </c>
      <c r="E538" s="33">
        <v>4949</v>
      </c>
      <c r="F538" s="33" t="s">
        <v>52</v>
      </c>
      <c r="G538" s="33" t="s">
        <v>47</v>
      </c>
      <c r="H538" s="33" t="s">
        <v>4</v>
      </c>
      <c r="I538" s="33" t="str">
        <f t="shared" si="8"/>
        <v>Adult</v>
      </c>
      <c r="J538" s="33" t="str">
        <f t="array" ref="J538">_xlfn.XLOOKUP(I538,$W$2:$W$5,$X$2:$X$5,0,0)</f>
        <v>Laptop</v>
      </c>
    </row>
    <row r="539" ht="27.15" spans="1:10">
      <c r="A539" s="33" t="s">
        <v>588</v>
      </c>
      <c r="B539" s="34">
        <v>45628</v>
      </c>
      <c r="C539" s="33">
        <v>207</v>
      </c>
      <c r="D539" s="33">
        <v>15</v>
      </c>
      <c r="E539" s="33">
        <v>3018.49</v>
      </c>
      <c r="F539" s="33" t="s">
        <v>39</v>
      </c>
      <c r="G539" s="33" t="s">
        <v>40</v>
      </c>
      <c r="H539" s="33" t="s">
        <v>19</v>
      </c>
      <c r="I539" s="33" t="str">
        <f t="shared" si="8"/>
        <v>Youth</v>
      </c>
      <c r="J539" s="33" t="str">
        <f t="array" ref="J539">_xlfn.XLOOKUP(I539,$W$2:$W$5,$X$2:$X$5,0,0)</f>
        <v>Earpods</v>
      </c>
    </row>
    <row r="540" ht="27.15" spans="1:10">
      <c r="A540" s="33" t="s">
        <v>589</v>
      </c>
      <c r="B540" s="34">
        <v>45630</v>
      </c>
      <c r="C540" s="33">
        <v>205</v>
      </c>
      <c r="D540" s="33">
        <v>13</v>
      </c>
      <c r="E540" s="33">
        <v>2759.06</v>
      </c>
      <c r="F540" s="33" t="s">
        <v>39</v>
      </c>
      <c r="G540" s="33" t="s">
        <v>45</v>
      </c>
      <c r="H540" s="33" t="s">
        <v>60</v>
      </c>
      <c r="I540" s="33" t="str">
        <f t="shared" si="8"/>
        <v>Adult</v>
      </c>
      <c r="J540" s="33" t="str">
        <f t="array" ref="J540">_xlfn.XLOOKUP(I540,$W$2:$W$5,$X$2:$X$5,0,0)</f>
        <v>Laptop</v>
      </c>
    </row>
    <row r="541" ht="27.15" spans="1:10">
      <c r="A541" s="33" t="s">
        <v>590</v>
      </c>
      <c r="B541" s="34">
        <v>45634</v>
      </c>
      <c r="C541" s="33">
        <v>201</v>
      </c>
      <c r="D541" s="33">
        <v>25</v>
      </c>
      <c r="E541" s="33">
        <v>6854.82</v>
      </c>
      <c r="F541" s="33" t="s">
        <v>42</v>
      </c>
      <c r="G541" s="33" t="s">
        <v>45</v>
      </c>
      <c r="H541" s="33" t="s">
        <v>14</v>
      </c>
      <c r="I541" s="33" t="str">
        <f t="shared" si="8"/>
        <v>Teen</v>
      </c>
      <c r="J541" s="33" t="str">
        <f t="array" ref="J541">_xlfn.XLOOKUP(I541,$W$2:$W$5,$X$2:$X$5,0,0)</f>
        <v>Mobile</v>
      </c>
    </row>
    <row r="542" ht="27.15" spans="1:10">
      <c r="A542" s="33" t="s">
        <v>591</v>
      </c>
      <c r="B542" s="34">
        <v>45574</v>
      </c>
      <c r="C542" s="33">
        <v>261</v>
      </c>
      <c r="D542" s="33">
        <v>18</v>
      </c>
      <c r="E542" s="33">
        <v>3547.99</v>
      </c>
      <c r="F542" s="33" t="s">
        <v>39</v>
      </c>
      <c r="G542" s="33" t="s">
        <v>57</v>
      </c>
      <c r="H542" s="33" t="s">
        <v>4</v>
      </c>
      <c r="I542" s="33" t="str">
        <f t="shared" si="8"/>
        <v>Adult</v>
      </c>
      <c r="J542" s="33" t="str">
        <f t="array" ref="J542">_xlfn.XLOOKUP(I542,$W$2:$W$5,$X$2:$X$5,0,0)</f>
        <v>Laptop</v>
      </c>
    </row>
    <row r="543" ht="27.15" spans="1:10">
      <c r="A543" s="33" t="s">
        <v>592</v>
      </c>
      <c r="B543" s="34">
        <v>45630</v>
      </c>
      <c r="C543" s="33">
        <v>205</v>
      </c>
      <c r="D543" s="33">
        <v>14</v>
      </c>
      <c r="E543" s="33">
        <v>3473.17</v>
      </c>
      <c r="F543" s="33" t="s">
        <v>42</v>
      </c>
      <c r="G543" s="33" t="s">
        <v>43</v>
      </c>
      <c r="H543" s="33" t="s">
        <v>4</v>
      </c>
      <c r="I543" s="33" t="str">
        <f t="shared" si="8"/>
        <v>Adult</v>
      </c>
      <c r="J543" s="33" t="str">
        <f t="array" ref="J543">_xlfn.XLOOKUP(I543,$W$2:$W$5,$X$2:$X$5,0,0)</f>
        <v>Laptop</v>
      </c>
    </row>
    <row r="544" ht="27.15" spans="1:10">
      <c r="A544" s="33" t="s">
        <v>593</v>
      </c>
      <c r="B544" s="34">
        <v>45639</v>
      </c>
      <c r="C544" s="33">
        <v>196</v>
      </c>
      <c r="D544" s="33">
        <v>18</v>
      </c>
      <c r="E544" s="33">
        <v>3949.5</v>
      </c>
      <c r="F544" s="33" t="s">
        <v>42</v>
      </c>
      <c r="G544" s="33" t="s">
        <v>53</v>
      </c>
      <c r="H544" s="33" t="s">
        <v>9</v>
      </c>
      <c r="I544" s="33" t="str">
        <f t="shared" si="8"/>
        <v>Senior</v>
      </c>
      <c r="J544" s="33" t="str">
        <f t="array" ref="J544">_xlfn.XLOOKUP(I544,$W$2:$W$5,$X$2:$X$5,0,0)</f>
        <v>Medicine</v>
      </c>
    </row>
    <row r="545" ht="27.15" spans="1:10">
      <c r="A545" s="33" t="s">
        <v>594</v>
      </c>
      <c r="B545" s="34">
        <v>45573</v>
      </c>
      <c r="C545" s="33">
        <v>262</v>
      </c>
      <c r="D545" s="33">
        <v>9</v>
      </c>
      <c r="E545" s="33">
        <v>2387.4</v>
      </c>
      <c r="F545" s="33" t="s">
        <v>42</v>
      </c>
      <c r="G545" s="33" t="s">
        <v>53</v>
      </c>
      <c r="H545" s="33" t="s">
        <v>4</v>
      </c>
      <c r="I545" s="33" t="str">
        <f t="shared" si="8"/>
        <v>Adult</v>
      </c>
      <c r="J545" s="33" t="str">
        <f t="array" ref="J545">_xlfn.XLOOKUP(I545,$W$2:$W$5,$X$2:$X$5,0,0)</f>
        <v>Laptop</v>
      </c>
    </row>
    <row r="546" ht="27.15" spans="1:10">
      <c r="A546" s="33" t="s">
        <v>595</v>
      </c>
      <c r="B546" s="34">
        <v>45619</v>
      </c>
      <c r="C546" s="33">
        <v>216</v>
      </c>
      <c r="D546" s="33">
        <v>10</v>
      </c>
      <c r="E546" s="33">
        <v>2676.93</v>
      </c>
      <c r="F546" s="33" t="s">
        <v>52</v>
      </c>
      <c r="G546" s="33" t="s">
        <v>57</v>
      </c>
      <c r="H546" s="33" t="s">
        <v>9</v>
      </c>
      <c r="I546" s="33" t="str">
        <f t="shared" si="8"/>
        <v>Senior</v>
      </c>
      <c r="J546" s="33" t="str">
        <f t="array" ref="J546">_xlfn.XLOOKUP(I546,$W$2:$W$5,$X$2:$X$5,0,0)</f>
        <v>Medicine</v>
      </c>
    </row>
    <row r="547" ht="27.15" spans="1:10">
      <c r="A547" s="33" t="s">
        <v>596</v>
      </c>
      <c r="B547" s="34">
        <v>45628</v>
      </c>
      <c r="C547" s="33">
        <v>207</v>
      </c>
      <c r="D547" s="33">
        <v>20</v>
      </c>
      <c r="E547" s="33">
        <v>4838.99</v>
      </c>
      <c r="F547" s="33" t="s">
        <v>39</v>
      </c>
      <c r="G547" s="33" t="s">
        <v>53</v>
      </c>
      <c r="H547" s="33" t="s">
        <v>60</v>
      </c>
      <c r="I547" s="33" t="str">
        <f t="shared" si="8"/>
        <v>Adult</v>
      </c>
      <c r="J547" s="33" t="str">
        <f t="array" ref="J547">_xlfn.XLOOKUP(I547,$W$2:$W$5,$X$2:$X$5,0,0)</f>
        <v>Laptop</v>
      </c>
    </row>
    <row r="548" ht="27.15" spans="1:10">
      <c r="A548" s="33" t="s">
        <v>597</v>
      </c>
      <c r="B548" s="34">
        <v>45585</v>
      </c>
      <c r="C548" s="33">
        <v>250</v>
      </c>
      <c r="D548" s="33">
        <v>11</v>
      </c>
      <c r="E548" s="33">
        <v>2912.44</v>
      </c>
      <c r="F548" s="33" t="s">
        <v>42</v>
      </c>
      <c r="G548" s="33" t="s">
        <v>45</v>
      </c>
      <c r="H548" s="33" t="s">
        <v>14</v>
      </c>
      <c r="I548" s="33" t="str">
        <f t="shared" si="8"/>
        <v>Teen</v>
      </c>
      <c r="J548" s="33" t="str">
        <f t="array" ref="J548">_xlfn.XLOOKUP(I548,$W$2:$W$5,$X$2:$X$5,0,0)</f>
        <v>Mobile</v>
      </c>
    </row>
    <row r="549" ht="27.15" spans="1:10">
      <c r="A549" s="33" t="s">
        <v>598</v>
      </c>
      <c r="B549" s="34">
        <v>45597</v>
      </c>
      <c r="C549" s="33">
        <v>238</v>
      </c>
      <c r="D549" s="33">
        <v>23</v>
      </c>
      <c r="E549" s="33">
        <v>6272.88</v>
      </c>
      <c r="F549" s="33" t="s">
        <v>52</v>
      </c>
      <c r="G549" s="33" t="s">
        <v>45</v>
      </c>
      <c r="H549" s="33" t="s">
        <v>9</v>
      </c>
      <c r="I549" s="33" t="str">
        <f t="shared" si="8"/>
        <v>Senior</v>
      </c>
      <c r="J549" s="33" t="str">
        <f t="array" ref="J549">_xlfn.XLOOKUP(I549,$W$2:$W$5,$X$2:$X$5,0,0)</f>
        <v>Medicine</v>
      </c>
    </row>
    <row r="550" ht="27.15" spans="1:10">
      <c r="A550" s="33" t="s">
        <v>599</v>
      </c>
      <c r="B550" s="34">
        <v>45654</v>
      </c>
      <c r="C550" s="33">
        <v>181</v>
      </c>
      <c r="D550" s="33">
        <v>18</v>
      </c>
      <c r="E550" s="33">
        <v>4812.64</v>
      </c>
      <c r="F550" s="33" t="s">
        <v>39</v>
      </c>
      <c r="G550" s="33" t="s">
        <v>57</v>
      </c>
      <c r="H550" s="33" t="s">
        <v>19</v>
      </c>
      <c r="I550" s="33" t="str">
        <f t="shared" si="8"/>
        <v>Youth</v>
      </c>
      <c r="J550" s="33" t="str">
        <f t="array" ref="J550">_xlfn.XLOOKUP(I550,$W$2:$W$5,$X$2:$X$5,0,0)</f>
        <v>Earpods</v>
      </c>
    </row>
    <row r="551" ht="27.15" spans="1:10">
      <c r="A551" s="33" t="s">
        <v>600</v>
      </c>
      <c r="B551" s="34">
        <v>45340</v>
      </c>
      <c r="C551" s="33">
        <v>495</v>
      </c>
      <c r="D551" s="33">
        <v>6</v>
      </c>
      <c r="E551" s="33">
        <v>2071.85</v>
      </c>
      <c r="F551" s="33" t="s">
        <v>42</v>
      </c>
      <c r="G551" s="33" t="s">
        <v>43</v>
      </c>
      <c r="H551" s="33" t="s">
        <v>14</v>
      </c>
      <c r="I551" s="33" t="str">
        <f t="shared" si="8"/>
        <v>Teen</v>
      </c>
      <c r="J551" s="33" t="str">
        <f t="array" ref="J551">_xlfn.XLOOKUP(I551,$W$2:$W$5,$X$2:$X$5,0,0)</f>
        <v>Mobile</v>
      </c>
    </row>
    <row r="552" ht="27.15" spans="1:10">
      <c r="A552" s="33" t="s">
        <v>601</v>
      </c>
      <c r="B552" s="34">
        <v>45641</v>
      </c>
      <c r="C552" s="33">
        <v>194</v>
      </c>
      <c r="D552" s="33">
        <v>13</v>
      </c>
      <c r="E552" s="33">
        <v>3234.75</v>
      </c>
      <c r="F552" s="33" t="s">
        <v>52</v>
      </c>
      <c r="G552" s="33" t="s">
        <v>55</v>
      </c>
      <c r="H552" s="33" t="s">
        <v>60</v>
      </c>
      <c r="I552" s="33" t="str">
        <f t="shared" si="8"/>
        <v>Adult</v>
      </c>
      <c r="J552" s="33" t="str">
        <f t="array" ref="J552">_xlfn.XLOOKUP(I552,$W$2:$W$5,$X$2:$X$5,0,0)</f>
        <v>Laptop</v>
      </c>
    </row>
    <row r="553" ht="27.15" spans="1:10">
      <c r="A553" s="33" t="s">
        <v>602</v>
      </c>
      <c r="B553" s="34">
        <v>45548</v>
      </c>
      <c r="C553" s="33">
        <v>287</v>
      </c>
      <c r="D553" s="33">
        <v>11</v>
      </c>
      <c r="E553" s="33">
        <v>2274.18</v>
      </c>
      <c r="F553" s="33" t="s">
        <v>42</v>
      </c>
      <c r="G553" s="33" t="s">
        <v>43</v>
      </c>
      <c r="H553" s="33" t="s">
        <v>9</v>
      </c>
      <c r="I553" s="33" t="str">
        <f t="shared" si="8"/>
        <v>Senior</v>
      </c>
      <c r="J553" s="33" t="str">
        <f t="array" ref="J553">_xlfn.XLOOKUP(I553,$W$2:$W$5,$X$2:$X$5,0,0)</f>
        <v>Medicine</v>
      </c>
    </row>
    <row r="554" ht="27.15" spans="1:10">
      <c r="A554" s="33" t="s">
        <v>603</v>
      </c>
      <c r="B554" s="34">
        <v>45591</v>
      </c>
      <c r="C554" s="33">
        <v>244</v>
      </c>
      <c r="D554" s="33">
        <v>11</v>
      </c>
      <c r="E554" s="33">
        <v>2925.03</v>
      </c>
      <c r="F554" s="33" t="s">
        <v>39</v>
      </c>
      <c r="G554" s="33" t="s">
        <v>40</v>
      </c>
      <c r="H554" s="33" t="s">
        <v>60</v>
      </c>
      <c r="I554" s="33" t="str">
        <f t="shared" si="8"/>
        <v>Adult</v>
      </c>
      <c r="J554" s="33" t="str">
        <f t="array" ref="J554">_xlfn.XLOOKUP(I554,$W$2:$W$5,$X$2:$X$5,0,0)</f>
        <v>Laptop</v>
      </c>
    </row>
    <row r="555" ht="27.15" spans="1:10">
      <c r="A555" s="33" t="s">
        <v>604</v>
      </c>
      <c r="B555" s="34">
        <v>45506</v>
      </c>
      <c r="C555" s="33">
        <v>329</v>
      </c>
      <c r="D555" s="33">
        <v>19</v>
      </c>
      <c r="E555" s="33">
        <v>4888.92</v>
      </c>
      <c r="F555" s="33" t="s">
        <v>52</v>
      </c>
      <c r="G555" s="33" t="s">
        <v>47</v>
      </c>
      <c r="H555" s="33" t="s">
        <v>60</v>
      </c>
      <c r="I555" s="33" t="str">
        <f t="shared" si="8"/>
        <v>Adult</v>
      </c>
      <c r="J555" s="33" t="str">
        <f t="array" ref="J555">_xlfn.XLOOKUP(I555,$W$2:$W$5,$X$2:$X$5,0,0)</f>
        <v>Laptop</v>
      </c>
    </row>
    <row r="556" ht="27.15" spans="1:10">
      <c r="A556" s="33" t="s">
        <v>605</v>
      </c>
      <c r="B556" s="34">
        <v>45635</v>
      </c>
      <c r="C556" s="33">
        <v>200</v>
      </c>
      <c r="D556" s="33">
        <v>18</v>
      </c>
      <c r="E556" s="33">
        <v>3762.88</v>
      </c>
      <c r="F556" s="33" t="s">
        <v>39</v>
      </c>
      <c r="G556" s="33" t="s">
        <v>47</v>
      </c>
      <c r="H556" s="33" t="s">
        <v>19</v>
      </c>
      <c r="I556" s="33" t="str">
        <f t="shared" si="8"/>
        <v>Youth</v>
      </c>
      <c r="J556" s="33" t="str">
        <f t="array" ref="J556">_xlfn.XLOOKUP(I556,$W$2:$W$5,$X$2:$X$5,0,0)</f>
        <v>Earpods</v>
      </c>
    </row>
    <row r="557" ht="27.15" spans="1:10">
      <c r="A557" s="33" t="s">
        <v>606</v>
      </c>
      <c r="B557" s="34">
        <v>45643</v>
      </c>
      <c r="C557" s="33">
        <v>192</v>
      </c>
      <c r="D557" s="33">
        <v>14</v>
      </c>
      <c r="E557" s="33">
        <v>3971.95</v>
      </c>
      <c r="F557" s="33" t="s">
        <v>52</v>
      </c>
      <c r="G557" s="33" t="s">
        <v>43</v>
      </c>
      <c r="H557" s="33" t="s">
        <v>4</v>
      </c>
      <c r="I557" s="33" t="str">
        <f t="shared" si="8"/>
        <v>Adult</v>
      </c>
      <c r="J557" s="33" t="str">
        <f t="array" ref="J557">_xlfn.XLOOKUP(I557,$W$2:$W$5,$X$2:$X$5,0,0)</f>
        <v>Laptop</v>
      </c>
    </row>
    <row r="558" ht="27.15" spans="1:10">
      <c r="A558" s="33" t="s">
        <v>607</v>
      </c>
      <c r="B558" s="34">
        <v>45598</v>
      </c>
      <c r="C558" s="33">
        <v>237</v>
      </c>
      <c r="D558" s="33">
        <v>19</v>
      </c>
      <c r="E558" s="33">
        <v>4206.01</v>
      </c>
      <c r="F558" s="33" t="s">
        <v>39</v>
      </c>
      <c r="G558" s="33" t="s">
        <v>53</v>
      </c>
      <c r="H558" s="33" t="s">
        <v>19</v>
      </c>
      <c r="I558" s="33" t="str">
        <f t="shared" si="8"/>
        <v>Youth</v>
      </c>
      <c r="J558" s="33" t="str">
        <f t="array" ref="J558">_xlfn.XLOOKUP(I558,$W$2:$W$5,$X$2:$X$5,0,0)</f>
        <v>Earpods</v>
      </c>
    </row>
    <row r="559" ht="27.15" spans="1:10">
      <c r="A559" s="33" t="s">
        <v>608</v>
      </c>
      <c r="B559" s="34">
        <v>45652</v>
      </c>
      <c r="C559" s="33">
        <v>183</v>
      </c>
      <c r="D559" s="33">
        <v>6</v>
      </c>
      <c r="E559" s="33">
        <v>516.37</v>
      </c>
      <c r="F559" s="33" t="s">
        <v>52</v>
      </c>
      <c r="G559" s="33" t="s">
        <v>49</v>
      </c>
      <c r="H559" s="33" t="s">
        <v>60</v>
      </c>
      <c r="I559" s="33" t="str">
        <f t="shared" si="8"/>
        <v>Adult</v>
      </c>
      <c r="J559" s="33" t="str">
        <f t="array" ref="J559">_xlfn.XLOOKUP(I559,$W$2:$W$5,$X$2:$X$5,0,0)</f>
        <v>Laptop</v>
      </c>
    </row>
    <row r="560" ht="27.15" spans="1:10">
      <c r="A560" s="33" t="s">
        <v>609</v>
      </c>
      <c r="B560" s="34">
        <v>45649</v>
      </c>
      <c r="C560" s="33">
        <v>186</v>
      </c>
      <c r="D560" s="33">
        <v>20</v>
      </c>
      <c r="E560" s="33">
        <v>6599.87</v>
      </c>
      <c r="F560" s="33" t="s">
        <v>39</v>
      </c>
      <c r="G560" s="33" t="s">
        <v>49</v>
      </c>
      <c r="H560" s="33" t="s">
        <v>4</v>
      </c>
      <c r="I560" s="33" t="str">
        <f t="shared" si="8"/>
        <v>Adult</v>
      </c>
      <c r="J560" s="33" t="str">
        <f t="array" ref="J560">_xlfn.XLOOKUP(I560,$W$2:$W$5,$X$2:$X$5,0,0)</f>
        <v>Laptop</v>
      </c>
    </row>
    <row r="561" ht="27.15" spans="1:10">
      <c r="A561" s="33" t="s">
        <v>610</v>
      </c>
      <c r="B561" s="34">
        <v>45597</v>
      </c>
      <c r="C561" s="33">
        <v>238</v>
      </c>
      <c r="D561" s="33">
        <v>22</v>
      </c>
      <c r="E561" s="33">
        <v>4701.89</v>
      </c>
      <c r="F561" s="33" t="s">
        <v>39</v>
      </c>
      <c r="G561" s="33" t="s">
        <v>43</v>
      </c>
      <c r="H561" s="33" t="s">
        <v>9</v>
      </c>
      <c r="I561" s="33" t="str">
        <f t="shared" si="8"/>
        <v>Senior</v>
      </c>
      <c r="J561" s="33" t="str">
        <f t="array" ref="J561">_xlfn.XLOOKUP(I561,$W$2:$W$5,$X$2:$X$5,0,0)</f>
        <v>Medicine</v>
      </c>
    </row>
    <row r="562" ht="27.15" spans="1:10">
      <c r="A562" s="33" t="s">
        <v>611</v>
      </c>
      <c r="B562" s="34">
        <v>45655</v>
      </c>
      <c r="C562" s="33">
        <v>180</v>
      </c>
      <c r="D562" s="33">
        <v>11</v>
      </c>
      <c r="E562" s="33">
        <v>1926.72</v>
      </c>
      <c r="F562" s="33" t="s">
        <v>39</v>
      </c>
      <c r="G562" s="33" t="s">
        <v>40</v>
      </c>
      <c r="H562" s="33" t="s">
        <v>14</v>
      </c>
      <c r="I562" s="33" t="str">
        <f t="shared" si="8"/>
        <v>Teen</v>
      </c>
      <c r="J562" s="33" t="str">
        <f t="array" ref="J562">_xlfn.XLOOKUP(I562,$W$2:$W$5,$X$2:$X$5,0,0)</f>
        <v>Mobile</v>
      </c>
    </row>
    <row r="563" ht="27.15" spans="1:10">
      <c r="A563" s="33" t="s">
        <v>612</v>
      </c>
      <c r="B563" s="34">
        <v>45640</v>
      </c>
      <c r="C563" s="33">
        <v>195</v>
      </c>
      <c r="D563" s="33">
        <v>9</v>
      </c>
      <c r="E563" s="33">
        <v>2655.76</v>
      </c>
      <c r="F563" s="33" t="s">
        <v>52</v>
      </c>
      <c r="G563" s="33" t="s">
        <v>45</v>
      </c>
      <c r="H563" s="33" t="s">
        <v>9</v>
      </c>
      <c r="I563" s="33" t="str">
        <f t="shared" si="8"/>
        <v>Senior</v>
      </c>
      <c r="J563" s="33" t="str">
        <f t="array" ref="J563">_xlfn.XLOOKUP(I563,$W$2:$W$5,$X$2:$X$5,0,0)</f>
        <v>Medicine</v>
      </c>
    </row>
    <row r="564" ht="27.15" spans="1:10">
      <c r="A564" s="33" t="s">
        <v>613</v>
      </c>
      <c r="B564" s="34">
        <v>45563</v>
      </c>
      <c r="C564" s="33">
        <v>272</v>
      </c>
      <c r="D564" s="33">
        <v>3</v>
      </c>
      <c r="E564" s="33">
        <v>573.25</v>
      </c>
      <c r="F564" s="33" t="s">
        <v>42</v>
      </c>
      <c r="G564" s="33" t="s">
        <v>57</v>
      </c>
      <c r="H564" s="33" t="s">
        <v>9</v>
      </c>
      <c r="I564" s="33" t="str">
        <f t="shared" si="8"/>
        <v>Senior</v>
      </c>
      <c r="J564" s="33" t="str">
        <f t="array" ref="J564">_xlfn.XLOOKUP(I564,$W$2:$W$5,$X$2:$X$5,0,0)</f>
        <v>Medicine</v>
      </c>
    </row>
    <row r="565" ht="27.15" spans="1:10">
      <c r="A565" s="33" t="s">
        <v>614</v>
      </c>
      <c r="B565" s="34">
        <v>45582</v>
      </c>
      <c r="C565" s="33">
        <v>253</v>
      </c>
      <c r="D565" s="33">
        <v>10</v>
      </c>
      <c r="E565" s="33">
        <v>2119.82</v>
      </c>
      <c r="F565" s="33" t="s">
        <v>39</v>
      </c>
      <c r="G565" s="33" t="s">
        <v>53</v>
      </c>
      <c r="H565" s="33" t="s">
        <v>14</v>
      </c>
      <c r="I565" s="33" t="str">
        <f t="shared" si="8"/>
        <v>Teen</v>
      </c>
      <c r="J565" s="33" t="str">
        <f t="array" ref="J565">_xlfn.XLOOKUP(I565,$W$2:$W$5,$X$2:$X$5,0,0)</f>
        <v>Mobile</v>
      </c>
    </row>
    <row r="566" ht="27.15" spans="1:10">
      <c r="A566" s="33" t="s">
        <v>615</v>
      </c>
      <c r="B566" s="34">
        <v>45654</v>
      </c>
      <c r="C566" s="33">
        <v>181</v>
      </c>
      <c r="D566" s="33">
        <v>17</v>
      </c>
      <c r="E566" s="33">
        <v>4714.01</v>
      </c>
      <c r="F566" s="33" t="s">
        <v>42</v>
      </c>
      <c r="G566" s="33" t="s">
        <v>57</v>
      </c>
      <c r="H566" s="33" t="s">
        <v>60</v>
      </c>
      <c r="I566" s="33" t="str">
        <f t="shared" si="8"/>
        <v>Adult</v>
      </c>
      <c r="J566" s="33" t="str">
        <f t="array" ref="J566">_xlfn.XLOOKUP(I566,$W$2:$W$5,$X$2:$X$5,0,0)</f>
        <v>Laptop</v>
      </c>
    </row>
    <row r="567" ht="27.15" spans="1:10">
      <c r="A567" s="33" t="s">
        <v>616</v>
      </c>
      <c r="B567" s="34">
        <v>45650</v>
      </c>
      <c r="C567" s="33">
        <v>185</v>
      </c>
      <c r="D567" s="33">
        <v>18</v>
      </c>
      <c r="E567" s="33">
        <v>4831.27</v>
      </c>
      <c r="F567" s="33" t="s">
        <v>42</v>
      </c>
      <c r="G567" s="33" t="s">
        <v>55</v>
      </c>
      <c r="H567" s="33" t="s">
        <v>19</v>
      </c>
      <c r="I567" s="33" t="str">
        <f t="shared" si="8"/>
        <v>Youth</v>
      </c>
      <c r="J567" s="33" t="str">
        <f t="array" ref="J567">_xlfn.XLOOKUP(I567,$W$2:$W$5,$X$2:$X$5,0,0)</f>
        <v>Earpods</v>
      </c>
    </row>
    <row r="568" ht="27.15" spans="1:10">
      <c r="A568" s="33" t="s">
        <v>617</v>
      </c>
      <c r="B568" s="34">
        <v>45656</v>
      </c>
      <c r="C568" s="33">
        <v>179</v>
      </c>
      <c r="D568" s="33">
        <v>22</v>
      </c>
      <c r="E568" s="33">
        <v>6152.39</v>
      </c>
      <c r="F568" s="33" t="s">
        <v>39</v>
      </c>
      <c r="G568" s="33" t="s">
        <v>55</v>
      </c>
      <c r="H568" s="33" t="s">
        <v>9</v>
      </c>
      <c r="I568" s="33" t="str">
        <f t="shared" si="8"/>
        <v>Senior</v>
      </c>
      <c r="J568" s="33" t="str">
        <f t="array" ref="J568">_xlfn.XLOOKUP(I568,$W$2:$W$5,$X$2:$X$5,0,0)</f>
        <v>Medicine</v>
      </c>
    </row>
    <row r="569" ht="27.15" spans="1:10">
      <c r="A569" s="33" t="s">
        <v>618</v>
      </c>
      <c r="B569" s="34">
        <v>45633</v>
      </c>
      <c r="C569" s="33">
        <v>202</v>
      </c>
      <c r="D569" s="33">
        <v>11</v>
      </c>
      <c r="E569" s="33">
        <v>2004.63</v>
      </c>
      <c r="F569" s="33" t="s">
        <v>42</v>
      </c>
      <c r="G569" s="33" t="s">
        <v>55</v>
      </c>
      <c r="H569" s="33" t="s">
        <v>19</v>
      </c>
      <c r="I569" s="33" t="str">
        <f t="shared" si="8"/>
        <v>Youth</v>
      </c>
      <c r="J569" s="33" t="str">
        <f t="array" ref="J569">_xlfn.XLOOKUP(I569,$W$2:$W$5,$X$2:$X$5,0,0)</f>
        <v>Earpods</v>
      </c>
    </row>
    <row r="570" ht="27.15" spans="1:10">
      <c r="A570" s="33" t="s">
        <v>619</v>
      </c>
      <c r="B570" s="34">
        <v>45603</v>
      </c>
      <c r="C570" s="33">
        <v>232</v>
      </c>
      <c r="D570" s="33">
        <v>16</v>
      </c>
      <c r="E570" s="33">
        <v>2905.45</v>
      </c>
      <c r="F570" s="33" t="s">
        <v>52</v>
      </c>
      <c r="G570" s="33" t="s">
        <v>49</v>
      </c>
      <c r="H570" s="33" t="s">
        <v>19</v>
      </c>
      <c r="I570" s="33" t="str">
        <f t="shared" si="8"/>
        <v>Youth</v>
      </c>
      <c r="J570" s="33" t="str">
        <f t="array" ref="J570">_xlfn.XLOOKUP(I570,$W$2:$W$5,$X$2:$X$5,0,0)</f>
        <v>Earpods</v>
      </c>
    </row>
    <row r="571" ht="27.15" spans="1:10">
      <c r="A571" s="33" t="s">
        <v>620</v>
      </c>
      <c r="B571" s="34">
        <v>45573</v>
      </c>
      <c r="C571" s="33">
        <v>262</v>
      </c>
      <c r="D571" s="33">
        <v>12</v>
      </c>
      <c r="E571" s="33">
        <v>2753.38</v>
      </c>
      <c r="F571" s="33" t="s">
        <v>52</v>
      </c>
      <c r="G571" s="33" t="s">
        <v>43</v>
      </c>
      <c r="H571" s="33" t="s">
        <v>14</v>
      </c>
      <c r="I571" s="33" t="str">
        <f t="shared" si="8"/>
        <v>Teen</v>
      </c>
      <c r="J571" s="33" t="str">
        <f t="array" ref="J571">_xlfn.XLOOKUP(I571,$W$2:$W$5,$X$2:$X$5,0,0)</f>
        <v>Mobile</v>
      </c>
    </row>
    <row r="572" ht="27.15" spans="1:10">
      <c r="A572" s="33" t="s">
        <v>621</v>
      </c>
      <c r="B572" s="34">
        <v>45607</v>
      </c>
      <c r="C572" s="33">
        <v>228</v>
      </c>
      <c r="D572" s="33">
        <v>7</v>
      </c>
      <c r="E572" s="33">
        <v>2141.11</v>
      </c>
      <c r="F572" s="33" t="s">
        <v>39</v>
      </c>
      <c r="G572" s="33" t="s">
        <v>43</v>
      </c>
      <c r="H572" s="33" t="s">
        <v>19</v>
      </c>
      <c r="I572" s="33" t="str">
        <f t="shared" si="8"/>
        <v>Youth</v>
      </c>
      <c r="J572" s="33" t="str">
        <f t="array" ref="J572">_xlfn.XLOOKUP(I572,$W$2:$W$5,$X$2:$X$5,0,0)</f>
        <v>Earpods</v>
      </c>
    </row>
    <row r="573" ht="27.15" spans="1:10">
      <c r="A573" s="33" t="s">
        <v>622</v>
      </c>
      <c r="B573" s="34">
        <v>45638</v>
      </c>
      <c r="C573" s="33">
        <v>197</v>
      </c>
      <c r="D573" s="33">
        <v>16</v>
      </c>
      <c r="E573" s="33">
        <v>4296.59</v>
      </c>
      <c r="F573" s="33" t="s">
        <v>39</v>
      </c>
      <c r="G573" s="33" t="s">
        <v>57</v>
      </c>
      <c r="H573" s="33" t="s">
        <v>60</v>
      </c>
      <c r="I573" s="33" t="str">
        <f t="shared" si="8"/>
        <v>Adult</v>
      </c>
      <c r="J573" s="33" t="str">
        <f t="array" ref="J573">_xlfn.XLOOKUP(I573,$W$2:$W$5,$X$2:$X$5,0,0)</f>
        <v>Laptop</v>
      </c>
    </row>
    <row r="574" ht="27.15" spans="1:10">
      <c r="A574" s="33" t="s">
        <v>623</v>
      </c>
      <c r="B574" s="34">
        <v>45569</v>
      </c>
      <c r="C574" s="33">
        <v>266</v>
      </c>
      <c r="D574" s="33">
        <v>8</v>
      </c>
      <c r="E574" s="33">
        <v>1930.98</v>
      </c>
      <c r="F574" s="33" t="s">
        <v>39</v>
      </c>
      <c r="G574" s="33" t="s">
        <v>45</v>
      </c>
      <c r="H574" s="33" t="s">
        <v>60</v>
      </c>
      <c r="I574" s="33" t="str">
        <f t="shared" si="8"/>
        <v>Adult</v>
      </c>
      <c r="J574" s="33" t="str">
        <f t="array" ref="J574">_xlfn.XLOOKUP(I574,$W$2:$W$5,$X$2:$X$5,0,0)</f>
        <v>Laptop</v>
      </c>
    </row>
    <row r="575" ht="27.15" spans="1:10">
      <c r="A575" s="33" t="s">
        <v>624</v>
      </c>
      <c r="B575" s="34">
        <v>45585</v>
      </c>
      <c r="C575" s="33">
        <v>250</v>
      </c>
      <c r="D575" s="33">
        <v>15</v>
      </c>
      <c r="E575" s="33">
        <v>3546.4</v>
      </c>
      <c r="F575" s="33" t="s">
        <v>42</v>
      </c>
      <c r="G575" s="33" t="s">
        <v>55</v>
      </c>
      <c r="H575" s="33" t="s">
        <v>19</v>
      </c>
      <c r="I575" s="33" t="str">
        <f t="shared" si="8"/>
        <v>Youth</v>
      </c>
      <c r="J575" s="33" t="str">
        <f t="array" ref="J575">_xlfn.XLOOKUP(I575,$W$2:$W$5,$X$2:$X$5,0,0)</f>
        <v>Earpods</v>
      </c>
    </row>
    <row r="576" ht="27.15" spans="1:10">
      <c r="A576" s="33" t="s">
        <v>625</v>
      </c>
      <c r="B576" s="34">
        <v>45648</v>
      </c>
      <c r="C576" s="33">
        <v>187</v>
      </c>
      <c r="D576" s="33">
        <v>14</v>
      </c>
      <c r="E576" s="33">
        <v>3849.69</v>
      </c>
      <c r="F576" s="33" t="s">
        <v>39</v>
      </c>
      <c r="G576" s="33" t="s">
        <v>43</v>
      </c>
      <c r="H576" s="33" t="s">
        <v>14</v>
      </c>
      <c r="I576" s="33" t="str">
        <f t="shared" si="8"/>
        <v>Teen</v>
      </c>
      <c r="J576" s="33" t="str">
        <f t="array" ref="J576">_xlfn.XLOOKUP(I576,$W$2:$W$5,$X$2:$X$5,0,0)</f>
        <v>Mobile</v>
      </c>
    </row>
    <row r="577" ht="27.15" spans="1:10">
      <c r="A577" s="33" t="s">
        <v>626</v>
      </c>
      <c r="B577" s="34">
        <v>45630</v>
      </c>
      <c r="C577" s="33">
        <v>205</v>
      </c>
      <c r="D577" s="33">
        <v>23</v>
      </c>
      <c r="E577" s="33">
        <v>6912.74</v>
      </c>
      <c r="F577" s="33" t="s">
        <v>39</v>
      </c>
      <c r="G577" s="33" t="s">
        <v>49</v>
      </c>
      <c r="H577" s="33" t="s">
        <v>60</v>
      </c>
      <c r="I577" s="33" t="str">
        <f t="shared" si="8"/>
        <v>Adult</v>
      </c>
      <c r="J577" s="33" t="str">
        <f t="array" ref="J577">_xlfn.XLOOKUP(I577,$W$2:$W$5,$X$2:$X$5,0,0)</f>
        <v>Laptop</v>
      </c>
    </row>
    <row r="578" ht="27.15" spans="1:10">
      <c r="A578" s="33" t="s">
        <v>627</v>
      </c>
      <c r="B578" s="34">
        <v>45654</v>
      </c>
      <c r="C578" s="33">
        <v>181</v>
      </c>
      <c r="D578" s="33">
        <v>16</v>
      </c>
      <c r="E578" s="33">
        <v>3342.81</v>
      </c>
      <c r="F578" s="33" t="s">
        <v>52</v>
      </c>
      <c r="G578" s="33" t="s">
        <v>55</v>
      </c>
      <c r="H578" s="33" t="s">
        <v>4</v>
      </c>
      <c r="I578" s="33" t="str">
        <f t="shared" ref="I578:I641" si="9">IF(OR(H578="0-19",H578="18-24"),"Teen",IF(H578="25-34","Youth",IF(OR(H578="35-44",H578="45-54"),"Adult",IF(H578="55+","Senior","Other"))))</f>
        <v>Adult</v>
      </c>
      <c r="J578" s="33" t="str">
        <f t="array" ref="J578">_xlfn.XLOOKUP(I578,$W$2:$W$5,$X$2:$X$5,0,0)</f>
        <v>Laptop</v>
      </c>
    </row>
    <row r="579" ht="27.15" spans="1:10">
      <c r="A579" s="33" t="s">
        <v>628</v>
      </c>
      <c r="B579" s="34">
        <v>45647</v>
      </c>
      <c r="C579" s="33">
        <v>188</v>
      </c>
      <c r="D579" s="33">
        <v>16</v>
      </c>
      <c r="E579" s="33">
        <v>4588.39</v>
      </c>
      <c r="F579" s="33" t="s">
        <v>52</v>
      </c>
      <c r="G579" s="33" t="s">
        <v>43</v>
      </c>
      <c r="H579" s="33" t="s">
        <v>4</v>
      </c>
      <c r="I579" s="33" t="str">
        <f t="shared" si="9"/>
        <v>Adult</v>
      </c>
      <c r="J579" s="33" t="str">
        <f t="array" ref="J579">_xlfn.XLOOKUP(I579,$W$2:$W$5,$X$2:$X$5,0,0)</f>
        <v>Laptop</v>
      </c>
    </row>
    <row r="580" ht="27.15" spans="1:10">
      <c r="A580" s="33" t="s">
        <v>629</v>
      </c>
      <c r="B580" s="34">
        <v>45652</v>
      </c>
      <c r="C580" s="33">
        <v>183</v>
      </c>
      <c r="D580" s="33">
        <v>24</v>
      </c>
      <c r="E580" s="33">
        <v>4994.5</v>
      </c>
      <c r="F580" s="33" t="s">
        <v>42</v>
      </c>
      <c r="G580" s="33" t="s">
        <v>40</v>
      </c>
      <c r="H580" s="33" t="s">
        <v>60</v>
      </c>
      <c r="I580" s="33" t="str">
        <f t="shared" si="9"/>
        <v>Adult</v>
      </c>
      <c r="J580" s="33" t="str">
        <f t="array" ref="J580">_xlfn.XLOOKUP(I580,$W$2:$W$5,$X$2:$X$5,0,0)</f>
        <v>Laptop</v>
      </c>
    </row>
    <row r="581" ht="27.15" spans="1:10">
      <c r="A581" s="33" t="s">
        <v>630</v>
      </c>
      <c r="B581" s="34">
        <v>45636</v>
      </c>
      <c r="C581" s="33">
        <v>199</v>
      </c>
      <c r="D581" s="33">
        <v>22</v>
      </c>
      <c r="E581" s="33">
        <v>4399.39</v>
      </c>
      <c r="F581" s="33" t="s">
        <v>39</v>
      </c>
      <c r="G581" s="33" t="s">
        <v>43</v>
      </c>
      <c r="H581" s="33" t="s">
        <v>9</v>
      </c>
      <c r="I581" s="33" t="str">
        <f t="shared" si="9"/>
        <v>Senior</v>
      </c>
      <c r="J581" s="33" t="str">
        <f t="array" ref="J581">_xlfn.XLOOKUP(I581,$W$2:$W$5,$X$2:$X$5,0,0)</f>
        <v>Medicine</v>
      </c>
    </row>
    <row r="582" ht="27.15" spans="1:10">
      <c r="A582" s="33" t="s">
        <v>631</v>
      </c>
      <c r="B582" s="34">
        <v>45631</v>
      </c>
      <c r="C582" s="33">
        <v>204</v>
      </c>
      <c r="D582" s="33">
        <v>20</v>
      </c>
      <c r="E582" s="33">
        <v>5341.56</v>
      </c>
      <c r="F582" s="33" t="s">
        <v>52</v>
      </c>
      <c r="G582" s="33" t="s">
        <v>40</v>
      </c>
      <c r="H582" s="33" t="s">
        <v>9</v>
      </c>
      <c r="I582" s="33" t="str">
        <f t="shared" si="9"/>
        <v>Senior</v>
      </c>
      <c r="J582" s="33" t="str">
        <f t="array" ref="J582">_xlfn.XLOOKUP(I582,$W$2:$W$5,$X$2:$X$5,0,0)</f>
        <v>Medicine</v>
      </c>
    </row>
    <row r="583" ht="27.15" spans="1:10">
      <c r="A583" s="33" t="s">
        <v>632</v>
      </c>
      <c r="B583" s="34">
        <v>45622</v>
      </c>
      <c r="C583" s="33">
        <v>213</v>
      </c>
      <c r="D583" s="33">
        <v>15</v>
      </c>
      <c r="E583" s="33">
        <v>3394.81</v>
      </c>
      <c r="F583" s="33" t="s">
        <v>52</v>
      </c>
      <c r="G583" s="33" t="s">
        <v>40</v>
      </c>
      <c r="H583" s="33" t="s">
        <v>14</v>
      </c>
      <c r="I583" s="33" t="str">
        <f t="shared" si="9"/>
        <v>Teen</v>
      </c>
      <c r="J583" s="33" t="str">
        <f t="array" ref="J583">_xlfn.XLOOKUP(I583,$W$2:$W$5,$X$2:$X$5,0,0)</f>
        <v>Mobile</v>
      </c>
    </row>
    <row r="584" ht="27.15" spans="1:10">
      <c r="A584" s="33" t="s">
        <v>633</v>
      </c>
      <c r="B584" s="34">
        <v>45637</v>
      </c>
      <c r="C584" s="33">
        <v>198</v>
      </c>
      <c r="D584" s="33">
        <v>10</v>
      </c>
      <c r="E584" s="33">
        <v>2567.61</v>
      </c>
      <c r="F584" s="33" t="s">
        <v>39</v>
      </c>
      <c r="G584" s="33" t="s">
        <v>53</v>
      </c>
      <c r="H584" s="33" t="s">
        <v>60</v>
      </c>
      <c r="I584" s="33" t="str">
        <f t="shared" si="9"/>
        <v>Adult</v>
      </c>
      <c r="J584" s="33" t="str">
        <f t="array" ref="J584">_xlfn.XLOOKUP(I584,$W$2:$W$5,$X$2:$X$5,0,0)</f>
        <v>Laptop</v>
      </c>
    </row>
    <row r="585" ht="27.15" spans="1:10">
      <c r="A585" s="33" t="s">
        <v>634</v>
      </c>
      <c r="B585" s="34">
        <v>45654</v>
      </c>
      <c r="C585" s="33">
        <v>181</v>
      </c>
      <c r="D585" s="33">
        <v>14</v>
      </c>
      <c r="E585" s="33">
        <v>3538.16</v>
      </c>
      <c r="F585" s="33" t="s">
        <v>52</v>
      </c>
      <c r="G585" s="33" t="s">
        <v>57</v>
      </c>
      <c r="H585" s="33" t="s">
        <v>9</v>
      </c>
      <c r="I585" s="33" t="str">
        <f t="shared" si="9"/>
        <v>Senior</v>
      </c>
      <c r="J585" s="33" t="str">
        <f t="array" ref="J585">_xlfn.XLOOKUP(I585,$W$2:$W$5,$X$2:$X$5,0,0)</f>
        <v>Medicine</v>
      </c>
    </row>
    <row r="586" ht="27.15" spans="1:10">
      <c r="A586" s="33" t="s">
        <v>635</v>
      </c>
      <c r="B586" s="34">
        <v>45574</v>
      </c>
      <c r="C586" s="33">
        <v>261</v>
      </c>
      <c r="D586" s="33">
        <v>22</v>
      </c>
      <c r="E586" s="33">
        <v>5862.88</v>
      </c>
      <c r="F586" s="33" t="s">
        <v>39</v>
      </c>
      <c r="G586" s="33" t="s">
        <v>49</v>
      </c>
      <c r="H586" s="33" t="s">
        <v>60</v>
      </c>
      <c r="I586" s="33" t="str">
        <f t="shared" si="9"/>
        <v>Adult</v>
      </c>
      <c r="J586" s="33" t="str">
        <f t="array" ref="J586">_xlfn.XLOOKUP(I586,$W$2:$W$5,$X$2:$X$5,0,0)</f>
        <v>Laptop</v>
      </c>
    </row>
    <row r="587" ht="27.15" spans="1:10">
      <c r="A587" s="33" t="s">
        <v>636</v>
      </c>
      <c r="B587" s="34">
        <v>45590</v>
      </c>
      <c r="C587" s="33">
        <v>245</v>
      </c>
      <c r="D587" s="33">
        <v>16</v>
      </c>
      <c r="E587" s="33">
        <v>5133.86</v>
      </c>
      <c r="F587" s="33" t="s">
        <v>42</v>
      </c>
      <c r="G587" s="33" t="s">
        <v>57</v>
      </c>
      <c r="H587" s="33" t="s">
        <v>19</v>
      </c>
      <c r="I587" s="33" t="str">
        <f t="shared" si="9"/>
        <v>Youth</v>
      </c>
      <c r="J587" s="33" t="str">
        <f t="array" ref="J587">_xlfn.XLOOKUP(I587,$W$2:$W$5,$X$2:$X$5,0,0)</f>
        <v>Earpods</v>
      </c>
    </row>
    <row r="588" ht="27.15" spans="1:10">
      <c r="A588" s="33" t="s">
        <v>637</v>
      </c>
      <c r="B588" s="34">
        <v>45654</v>
      </c>
      <c r="C588" s="33">
        <v>181</v>
      </c>
      <c r="D588" s="33">
        <v>18</v>
      </c>
      <c r="E588" s="33">
        <v>4846.25</v>
      </c>
      <c r="F588" s="33" t="s">
        <v>42</v>
      </c>
      <c r="G588" s="33" t="s">
        <v>53</v>
      </c>
      <c r="H588" s="33" t="s">
        <v>9</v>
      </c>
      <c r="I588" s="33" t="str">
        <f t="shared" si="9"/>
        <v>Senior</v>
      </c>
      <c r="J588" s="33" t="str">
        <f t="array" ref="J588">_xlfn.XLOOKUP(I588,$W$2:$W$5,$X$2:$X$5,0,0)</f>
        <v>Medicine</v>
      </c>
    </row>
    <row r="589" ht="27.15" spans="1:10">
      <c r="A589" s="33" t="s">
        <v>638</v>
      </c>
      <c r="B589" s="34">
        <v>45365</v>
      </c>
      <c r="C589" s="33">
        <v>470</v>
      </c>
      <c r="D589" s="33">
        <v>7</v>
      </c>
      <c r="E589" s="33">
        <v>1897.5</v>
      </c>
      <c r="F589" s="33" t="s">
        <v>39</v>
      </c>
      <c r="G589" s="33" t="s">
        <v>47</v>
      </c>
      <c r="H589" s="33" t="s">
        <v>4</v>
      </c>
      <c r="I589" s="33" t="str">
        <f t="shared" si="9"/>
        <v>Adult</v>
      </c>
      <c r="J589" s="33" t="str">
        <f t="array" ref="J589">_xlfn.XLOOKUP(I589,$W$2:$W$5,$X$2:$X$5,0,0)</f>
        <v>Laptop</v>
      </c>
    </row>
    <row r="590" ht="27.15" spans="1:10">
      <c r="A590" s="33" t="s">
        <v>639</v>
      </c>
      <c r="B590" s="34">
        <v>45581</v>
      </c>
      <c r="C590" s="33">
        <v>254</v>
      </c>
      <c r="D590" s="33">
        <v>10</v>
      </c>
      <c r="E590" s="33">
        <v>1911.21</v>
      </c>
      <c r="F590" s="33" t="s">
        <v>42</v>
      </c>
      <c r="G590" s="33" t="s">
        <v>45</v>
      </c>
      <c r="H590" s="33" t="s">
        <v>14</v>
      </c>
      <c r="I590" s="33" t="str">
        <f t="shared" si="9"/>
        <v>Teen</v>
      </c>
      <c r="J590" s="33" t="str">
        <f t="array" ref="J590">_xlfn.XLOOKUP(I590,$W$2:$W$5,$X$2:$X$5,0,0)</f>
        <v>Mobile</v>
      </c>
    </row>
    <row r="591" ht="27.15" spans="1:10">
      <c r="A591" s="33" t="s">
        <v>640</v>
      </c>
      <c r="B591" s="34">
        <v>45620</v>
      </c>
      <c r="C591" s="33">
        <v>215</v>
      </c>
      <c r="D591" s="33">
        <v>17</v>
      </c>
      <c r="E591" s="33">
        <v>4058.28</v>
      </c>
      <c r="F591" s="33" t="s">
        <v>42</v>
      </c>
      <c r="G591" s="33" t="s">
        <v>45</v>
      </c>
      <c r="H591" s="33" t="s">
        <v>9</v>
      </c>
      <c r="I591" s="33" t="str">
        <f t="shared" si="9"/>
        <v>Senior</v>
      </c>
      <c r="J591" s="33" t="str">
        <f t="array" ref="J591">_xlfn.XLOOKUP(I591,$W$2:$W$5,$X$2:$X$5,0,0)</f>
        <v>Medicine</v>
      </c>
    </row>
    <row r="592" ht="27.15" spans="1:10">
      <c r="A592" s="33" t="s">
        <v>641</v>
      </c>
      <c r="B592" s="34">
        <v>45575</v>
      </c>
      <c r="C592" s="33">
        <v>260</v>
      </c>
      <c r="D592" s="33">
        <v>13</v>
      </c>
      <c r="E592" s="33">
        <v>4440.78</v>
      </c>
      <c r="F592" s="33" t="s">
        <v>52</v>
      </c>
      <c r="G592" s="33" t="s">
        <v>57</v>
      </c>
      <c r="H592" s="33" t="s">
        <v>9</v>
      </c>
      <c r="I592" s="33" t="str">
        <f t="shared" si="9"/>
        <v>Senior</v>
      </c>
      <c r="J592" s="33" t="str">
        <f t="array" ref="J592">_xlfn.XLOOKUP(I592,$W$2:$W$5,$X$2:$X$5,0,0)</f>
        <v>Medicine</v>
      </c>
    </row>
    <row r="593" ht="27.15" spans="1:10">
      <c r="A593" s="33" t="s">
        <v>642</v>
      </c>
      <c r="B593" s="34">
        <v>45642</v>
      </c>
      <c r="C593" s="33">
        <v>193</v>
      </c>
      <c r="D593" s="33">
        <v>14</v>
      </c>
      <c r="E593" s="33">
        <v>3865.29</v>
      </c>
      <c r="F593" s="33" t="s">
        <v>42</v>
      </c>
      <c r="G593" s="33" t="s">
        <v>43</v>
      </c>
      <c r="H593" s="33" t="s">
        <v>60</v>
      </c>
      <c r="I593" s="33" t="str">
        <f t="shared" si="9"/>
        <v>Adult</v>
      </c>
      <c r="J593" s="33" t="str">
        <f t="array" ref="J593">_xlfn.XLOOKUP(I593,$W$2:$W$5,$X$2:$X$5,0,0)</f>
        <v>Laptop</v>
      </c>
    </row>
    <row r="594" ht="27.15" spans="1:10">
      <c r="A594" s="33" t="s">
        <v>643</v>
      </c>
      <c r="B594" s="34">
        <v>45606</v>
      </c>
      <c r="C594" s="33">
        <v>229</v>
      </c>
      <c r="D594" s="33">
        <v>17</v>
      </c>
      <c r="E594" s="33">
        <v>4416.58</v>
      </c>
      <c r="F594" s="33" t="s">
        <v>39</v>
      </c>
      <c r="G594" s="33" t="s">
        <v>57</v>
      </c>
      <c r="H594" s="33" t="s">
        <v>9</v>
      </c>
      <c r="I594" s="33" t="str">
        <f t="shared" si="9"/>
        <v>Senior</v>
      </c>
      <c r="J594" s="33" t="str">
        <f t="array" ref="J594">_xlfn.XLOOKUP(I594,$W$2:$W$5,$X$2:$X$5,0,0)</f>
        <v>Medicine</v>
      </c>
    </row>
    <row r="595" ht="27.15" spans="1:10">
      <c r="A595" s="33" t="s">
        <v>644</v>
      </c>
      <c r="B595" s="34">
        <v>45589</v>
      </c>
      <c r="C595" s="33">
        <v>246</v>
      </c>
      <c r="D595" s="33">
        <v>13</v>
      </c>
      <c r="E595" s="33">
        <v>3403.69</v>
      </c>
      <c r="F595" s="33" t="s">
        <v>52</v>
      </c>
      <c r="G595" s="33" t="s">
        <v>47</v>
      </c>
      <c r="H595" s="33" t="s">
        <v>4</v>
      </c>
      <c r="I595" s="33" t="str">
        <f t="shared" si="9"/>
        <v>Adult</v>
      </c>
      <c r="J595" s="33" t="str">
        <f t="array" ref="J595">_xlfn.XLOOKUP(I595,$W$2:$W$5,$X$2:$X$5,0,0)</f>
        <v>Laptop</v>
      </c>
    </row>
    <row r="596" ht="27.15" spans="1:10">
      <c r="A596" s="33" t="s">
        <v>645</v>
      </c>
      <c r="B596" s="34">
        <v>45612</v>
      </c>
      <c r="C596" s="33">
        <v>223</v>
      </c>
      <c r="D596" s="33">
        <v>10</v>
      </c>
      <c r="E596" s="33">
        <v>1923.2</v>
      </c>
      <c r="F596" s="33" t="s">
        <v>39</v>
      </c>
      <c r="G596" s="33" t="s">
        <v>55</v>
      </c>
      <c r="H596" s="33" t="s">
        <v>19</v>
      </c>
      <c r="I596" s="33" t="str">
        <f t="shared" si="9"/>
        <v>Youth</v>
      </c>
      <c r="J596" s="33" t="str">
        <f t="array" ref="J596">_xlfn.XLOOKUP(I596,$W$2:$W$5,$X$2:$X$5,0,0)</f>
        <v>Earpods</v>
      </c>
    </row>
    <row r="597" ht="27.15" spans="1:10">
      <c r="A597" s="33" t="s">
        <v>646</v>
      </c>
      <c r="B597" s="34">
        <v>45649</v>
      </c>
      <c r="C597" s="33">
        <v>186</v>
      </c>
      <c r="D597" s="33">
        <v>18</v>
      </c>
      <c r="E597" s="33">
        <v>4639.02</v>
      </c>
      <c r="F597" s="33" t="s">
        <v>39</v>
      </c>
      <c r="G597" s="33" t="s">
        <v>53</v>
      </c>
      <c r="H597" s="33" t="s">
        <v>4</v>
      </c>
      <c r="I597" s="33" t="str">
        <f t="shared" si="9"/>
        <v>Adult</v>
      </c>
      <c r="J597" s="33" t="str">
        <f t="array" ref="J597">_xlfn.XLOOKUP(I597,$W$2:$W$5,$X$2:$X$5,0,0)</f>
        <v>Laptop</v>
      </c>
    </row>
    <row r="598" ht="27.15" spans="1:10">
      <c r="A598" s="33" t="s">
        <v>647</v>
      </c>
      <c r="B598" s="34">
        <v>45573</v>
      </c>
      <c r="C598" s="33">
        <v>262</v>
      </c>
      <c r="D598" s="33">
        <v>14</v>
      </c>
      <c r="E598" s="33">
        <v>3007.13</v>
      </c>
      <c r="F598" s="33" t="s">
        <v>39</v>
      </c>
      <c r="G598" s="33" t="s">
        <v>45</v>
      </c>
      <c r="H598" s="33" t="s">
        <v>9</v>
      </c>
      <c r="I598" s="33" t="str">
        <f t="shared" si="9"/>
        <v>Senior</v>
      </c>
      <c r="J598" s="33" t="str">
        <f t="array" ref="J598">_xlfn.XLOOKUP(I598,$W$2:$W$5,$X$2:$X$5,0,0)</f>
        <v>Medicine</v>
      </c>
    </row>
    <row r="599" ht="27.15" spans="1:10">
      <c r="A599" s="33" t="s">
        <v>648</v>
      </c>
      <c r="B599" s="34">
        <v>45652</v>
      </c>
      <c r="C599" s="33">
        <v>183</v>
      </c>
      <c r="D599" s="33">
        <v>21</v>
      </c>
      <c r="E599" s="33">
        <v>5611.11</v>
      </c>
      <c r="F599" s="33" t="s">
        <v>42</v>
      </c>
      <c r="G599" s="33" t="s">
        <v>57</v>
      </c>
      <c r="H599" s="33" t="s">
        <v>14</v>
      </c>
      <c r="I599" s="33" t="str">
        <f t="shared" si="9"/>
        <v>Teen</v>
      </c>
      <c r="J599" s="33" t="str">
        <f t="array" ref="J599">_xlfn.XLOOKUP(I599,$W$2:$W$5,$X$2:$X$5,0,0)</f>
        <v>Mobile</v>
      </c>
    </row>
    <row r="600" ht="27.15" spans="1:10">
      <c r="A600" s="33" t="s">
        <v>649</v>
      </c>
      <c r="B600" s="34">
        <v>45629</v>
      </c>
      <c r="C600" s="33">
        <v>206</v>
      </c>
      <c r="D600" s="33">
        <v>9</v>
      </c>
      <c r="E600" s="33">
        <v>2195.81</v>
      </c>
      <c r="F600" s="33" t="s">
        <v>42</v>
      </c>
      <c r="G600" s="33" t="s">
        <v>47</v>
      </c>
      <c r="H600" s="33" t="s">
        <v>14</v>
      </c>
      <c r="I600" s="33" t="str">
        <f t="shared" si="9"/>
        <v>Teen</v>
      </c>
      <c r="J600" s="33" t="str">
        <f t="array" ref="J600">_xlfn.XLOOKUP(I600,$W$2:$W$5,$X$2:$X$5,0,0)</f>
        <v>Mobile</v>
      </c>
    </row>
    <row r="601" ht="27.15" spans="1:10">
      <c r="A601" s="33" t="s">
        <v>650</v>
      </c>
      <c r="B601" s="34">
        <v>45453</v>
      </c>
      <c r="C601" s="33">
        <v>382</v>
      </c>
      <c r="D601" s="33">
        <v>15</v>
      </c>
      <c r="E601" s="33">
        <v>3550.38</v>
      </c>
      <c r="F601" s="33" t="s">
        <v>42</v>
      </c>
      <c r="G601" s="33" t="s">
        <v>55</v>
      </c>
      <c r="H601" s="33" t="s">
        <v>9</v>
      </c>
      <c r="I601" s="33" t="str">
        <f t="shared" si="9"/>
        <v>Senior</v>
      </c>
      <c r="J601" s="33" t="str">
        <f t="array" ref="J601">_xlfn.XLOOKUP(I601,$W$2:$W$5,$X$2:$X$5,0,0)</f>
        <v>Medicine</v>
      </c>
    </row>
    <row r="602" ht="27.15" spans="1:10">
      <c r="A602" s="33" t="s">
        <v>651</v>
      </c>
      <c r="B602" s="34">
        <v>45527</v>
      </c>
      <c r="C602" s="33">
        <v>308</v>
      </c>
      <c r="D602" s="33">
        <v>11</v>
      </c>
      <c r="E602" s="33">
        <v>2572.18</v>
      </c>
      <c r="F602" s="33" t="s">
        <v>42</v>
      </c>
      <c r="G602" s="33" t="s">
        <v>43</v>
      </c>
      <c r="H602" s="33" t="s">
        <v>4</v>
      </c>
      <c r="I602" s="33" t="str">
        <f t="shared" si="9"/>
        <v>Adult</v>
      </c>
      <c r="J602" s="33" t="str">
        <f t="array" ref="J602">_xlfn.XLOOKUP(I602,$W$2:$W$5,$X$2:$X$5,0,0)</f>
        <v>Laptop</v>
      </c>
    </row>
    <row r="603" ht="27.15" spans="1:10">
      <c r="A603" s="33" t="s">
        <v>652</v>
      </c>
      <c r="B603" s="34">
        <v>45633</v>
      </c>
      <c r="C603" s="33">
        <v>202</v>
      </c>
      <c r="D603" s="33">
        <v>12</v>
      </c>
      <c r="E603" s="33">
        <v>2653.91</v>
      </c>
      <c r="F603" s="33" t="s">
        <v>42</v>
      </c>
      <c r="G603" s="33" t="s">
        <v>47</v>
      </c>
      <c r="H603" s="33" t="s">
        <v>4</v>
      </c>
      <c r="I603" s="33" t="str">
        <f t="shared" si="9"/>
        <v>Adult</v>
      </c>
      <c r="J603" s="33" t="str">
        <f t="array" ref="J603">_xlfn.XLOOKUP(I603,$W$2:$W$5,$X$2:$X$5,0,0)</f>
        <v>Laptop</v>
      </c>
    </row>
    <row r="604" ht="27.15" spans="1:10">
      <c r="A604" s="33" t="s">
        <v>653</v>
      </c>
      <c r="B604" s="34">
        <v>45522</v>
      </c>
      <c r="C604" s="33">
        <v>313</v>
      </c>
      <c r="D604" s="33">
        <v>14</v>
      </c>
      <c r="E604" s="33">
        <v>3467.98</v>
      </c>
      <c r="F604" s="33" t="s">
        <v>52</v>
      </c>
      <c r="G604" s="33" t="s">
        <v>47</v>
      </c>
      <c r="H604" s="33" t="s">
        <v>4</v>
      </c>
      <c r="I604" s="33" t="str">
        <f t="shared" si="9"/>
        <v>Adult</v>
      </c>
      <c r="J604" s="33" t="str">
        <f t="array" ref="J604">_xlfn.XLOOKUP(I604,$W$2:$W$5,$X$2:$X$5,0,0)</f>
        <v>Laptop</v>
      </c>
    </row>
    <row r="605" ht="27.15" spans="1:10">
      <c r="A605" s="33" t="s">
        <v>654</v>
      </c>
      <c r="B605" s="34">
        <v>45656</v>
      </c>
      <c r="C605" s="33">
        <v>179</v>
      </c>
      <c r="D605" s="33">
        <v>12</v>
      </c>
      <c r="E605" s="33">
        <v>3263.23</v>
      </c>
      <c r="F605" s="33" t="s">
        <v>39</v>
      </c>
      <c r="G605" s="33" t="s">
        <v>47</v>
      </c>
      <c r="H605" s="33" t="s">
        <v>4</v>
      </c>
      <c r="I605" s="33" t="str">
        <f t="shared" si="9"/>
        <v>Adult</v>
      </c>
      <c r="J605" s="33" t="str">
        <f t="array" ref="J605">_xlfn.XLOOKUP(I605,$W$2:$W$5,$X$2:$X$5,0,0)</f>
        <v>Laptop</v>
      </c>
    </row>
    <row r="606" ht="27.15" spans="1:10">
      <c r="A606" s="33" t="s">
        <v>655</v>
      </c>
      <c r="B606" s="34">
        <v>45610</v>
      </c>
      <c r="C606" s="33">
        <v>225</v>
      </c>
      <c r="D606" s="33">
        <v>18</v>
      </c>
      <c r="E606" s="33">
        <v>5836.44</v>
      </c>
      <c r="F606" s="33" t="s">
        <v>39</v>
      </c>
      <c r="G606" s="33" t="s">
        <v>53</v>
      </c>
      <c r="H606" s="33" t="s">
        <v>9</v>
      </c>
      <c r="I606" s="33" t="str">
        <f t="shared" si="9"/>
        <v>Senior</v>
      </c>
      <c r="J606" s="33" t="str">
        <f t="array" ref="J606">_xlfn.XLOOKUP(I606,$W$2:$W$5,$X$2:$X$5,0,0)</f>
        <v>Medicine</v>
      </c>
    </row>
    <row r="607" ht="27.15" spans="1:10">
      <c r="A607" s="33" t="s">
        <v>656</v>
      </c>
      <c r="B607" s="34">
        <v>45653</v>
      </c>
      <c r="C607" s="33">
        <v>182</v>
      </c>
      <c r="D607" s="33">
        <v>23</v>
      </c>
      <c r="E607" s="33">
        <v>6585</v>
      </c>
      <c r="F607" s="33" t="s">
        <v>52</v>
      </c>
      <c r="G607" s="33" t="s">
        <v>45</v>
      </c>
      <c r="H607" s="33" t="s">
        <v>19</v>
      </c>
      <c r="I607" s="33" t="str">
        <f t="shared" si="9"/>
        <v>Youth</v>
      </c>
      <c r="J607" s="33" t="str">
        <f t="array" ref="J607">_xlfn.XLOOKUP(I607,$W$2:$W$5,$X$2:$X$5,0,0)</f>
        <v>Earpods</v>
      </c>
    </row>
    <row r="608" ht="27.15" spans="1:10">
      <c r="A608" s="33" t="s">
        <v>657</v>
      </c>
      <c r="B608" s="34">
        <v>45624</v>
      </c>
      <c r="C608" s="33">
        <v>211</v>
      </c>
      <c r="D608" s="33">
        <v>6</v>
      </c>
      <c r="E608" s="33">
        <v>1508.65</v>
      </c>
      <c r="F608" s="33" t="s">
        <v>39</v>
      </c>
      <c r="G608" s="33" t="s">
        <v>57</v>
      </c>
      <c r="H608" s="33" t="s">
        <v>60</v>
      </c>
      <c r="I608" s="33" t="str">
        <f t="shared" si="9"/>
        <v>Adult</v>
      </c>
      <c r="J608" s="33" t="str">
        <f t="array" ref="J608">_xlfn.XLOOKUP(I608,$W$2:$W$5,$X$2:$X$5,0,0)</f>
        <v>Laptop</v>
      </c>
    </row>
    <row r="609" ht="27.15" spans="1:10">
      <c r="A609" s="33" t="s">
        <v>658</v>
      </c>
      <c r="B609" s="34">
        <v>45550</v>
      </c>
      <c r="C609" s="33">
        <v>285</v>
      </c>
      <c r="D609" s="33">
        <v>6</v>
      </c>
      <c r="E609" s="33">
        <v>1126.22</v>
      </c>
      <c r="F609" s="33" t="s">
        <v>42</v>
      </c>
      <c r="G609" s="33" t="s">
        <v>45</v>
      </c>
      <c r="H609" s="33" t="s">
        <v>60</v>
      </c>
      <c r="I609" s="33" t="str">
        <f t="shared" si="9"/>
        <v>Adult</v>
      </c>
      <c r="J609" s="33" t="str">
        <f t="array" ref="J609">_xlfn.XLOOKUP(I609,$W$2:$W$5,$X$2:$X$5,0,0)</f>
        <v>Laptop</v>
      </c>
    </row>
    <row r="610" ht="27.15" spans="1:10">
      <c r="A610" s="33" t="s">
        <v>659</v>
      </c>
      <c r="B610" s="34">
        <v>45635</v>
      </c>
      <c r="C610" s="33">
        <v>200</v>
      </c>
      <c r="D610" s="33">
        <v>10</v>
      </c>
      <c r="E610" s="33">
        <v>3062.78</v>
      </c>
      <c r="F610" s="33" t="s">
        <v>42</v>
      </c>
      <c r="G610" s="33" t="s">
        <v>40</v>
      </c>
      <c r="H610" s="33" t="s">
        <v>4</v>
      </c>
      <c r="I610" s="33" t="str">
        <f t="shared" si="9"/>
        <v>Adult</v>
      </c>
      <c r="J610" s="33" t="str">
        <f t="array" ref="J610">_xlfn.XLOOKUP(I610,$W$2:$W$5,$X$2:$X$5,0,0)</f>
        <v>Laptop</v>
      </c>
    </row>
    <row r="611" ht="27.15" spans="1:10">
      <c r="A611" s="33" t="s">
        <v>660</v>
      </c>
      <c r="B611" s="34">
        <v>45629</v>
      </c>
      <c r="C611" s="33">
        <v>206</v>
      </c>
      <c r="D611" s="33">
        <v>16</v>
      </c>
      <c r="E611" s="33">
        <v>4478.13</v>
      </c>
      <c r="F611" s="33" t="s">
        <v>52</v>
      </c>
      <c r="G611" s="33" t="s">
        <v>45</v>
      </c>
      <c r="H611" s="33" t="s">
        <v>4</v>
      </c>
      <c r="I611" s="33" t="str">
        <f t="shared" si="9"/>
        <v>Adult</v>
      </c>
      <c r="J611" s="33" t="str">
        <f t="array" ref="J611">_xlfn.XLOOKUP(I611,$W$2:$W$5,$X$2:$X$5,0,0)</f>
        <v>Laptop</v>
      </c>
    </row>
    <row r="612" ht="27.15" spans="1:10">
      <c r="A612" s="33" t="s">
        <v>661</v>
      </c>
      <c r="B612" s="34">
        <v>45629</v>
      </c>
      <c r="C612" s="33">
        <v>206</v>
      </c>
      <c r="D612" s="33">
        <v>7</v>
      </c>
      <c r="E612" s="33">
        <v>2454.82</v>
      </c>
      <c r="F612" s="33" t="s">
        <v>52</v>
      </c>
      <c r="G612" s="33" t="s">
        <v>43</v>
      </c>
      <c r="H612" s="33" t="s">
        <v>19</v>
      </c>
      <c r="I612" s="33" t="str">
        <f t="shared" si="9"/>
        <v>Youth</v>
      </c>
      <c r="J612" s="33" t="str">
        <f t="array" ref="J612">_xlfn.XLOOKUP(I612,$W$2:$W$5,$X$2:$X$5,0,0)</f>
        <v>Earpods</v>
      </c>
    </row>
    <row r="613" ht="27.15" spans="1:10">
      <c r="A613" s="33" t="s">
        <v>662</v>
      </c>
      <c r="B613" s="34">
        <v>45613</v>
      </c>
      <c r="C613" s="33">
        <v>222</v>
      </c>
      <c r="D613" s="33">
        <v>15</v>
      </c>
      <c r="E613" s="33">
        <v>3413.76</v>
      </c>
      <c r="F613" s="33" t="s">
        <v>42</v>
      </c>
      <c r="G613" s="33" t="s">
        <v>40</v>
      </c>
      <c r="H613" s="33" t="s">
        <v>19</v>
      </c>
      <c r="I613" s="33" t="str">
        <f t="shared" si="9"/>
        <v>Youth</v>
      </c>
      <c r="J613" s="33" t="str">
        <f t="array" ref="J613">_xlfn.XLOOKUP(I613,$W$2:$W$5,$X$2:$X$5,0,0)</f>
        <v>Earpods</v>
      </c>
    </row>
    <row r="614" ht="27.15" spans="1:10">
      <c r="A614" s="33" t="s">
        <v>663</v>
      </c>
      <c r="B614" s="34">
        <v>45637</v>
      </c>
      <c r="C614" s="33">
        <v>198</v>
      </c>
      <c r="D614" s="33">
        <v>13</v>
      </c>
      <c r="E614" s="33">
        <v>3858.26</v>
      </c>
      <c r="F614" s="33" t="s">
        <v>42</v>
      </c>
      <c r="G614" s="33" t="s">
        <v>47</v>
      </c>
      <c r="H614" s="33" t="s">
        <v>14</v>
      </c>
      <c r="I614" s="33" t="str">
        <f t="shared" si="9"/>
        <v>Teen</v>
      </c>
      <c r="J614" s="33" t="str">
        <f t="array" ref="J614">_xlfn.XLOOKUP(I614,$W$2:$W$5,$X$2:$X$5,0,0)</f>
        <v>Mobile</v>
      </c>
    </row>
    <row r="615" ht="27.15" spans="1:10">
      <c r="A615" s="33" t="s">
        <v>664</v>
      </c>
      <c r="B615" s="34">
        <v>45626</v>
      </c>
      <c r="C615" s="33">
        <v>209</v>
      </c>
      <c r="D615" s="33">
        <v>17</v>
      </c>
      <c r="E615" s="33">
        <v>5289.04</v>
      </c>
      <c r="F615" s="33" t="s">
        <v>39</v>
      </c>
      <c r="G615" s="33" t="s">
        <v>43</v>
      </c>
      <c r="H615" s="33" t="s">
        <v>19</v>
      </c>
      <c r="I615" s="33" t="str">
        <f t="shared" si="9"/>
        <v>Youth</v>
      </c>
      <c r="J615" s="33" t="str">
        <f t="array" ref="J615">_xlfn.XLOOKUP(I615,$W$2:$W$5,$X$2:$X$5,0,0)</f>
        <v>Earpods</v>
      </c>
    </row>
    <row r="616" ht="27.15" spans="1:10">
      <c r="A616" s="33" t="s">
        <v>665</v>
      </c>
      <c r="B616" s="34">
        <v>45651</v>
      </c>
      <c r="C616" s="33">
        <v>184</v>
      </c>
      <c r="D616" s="33">
        <v>14</v>
      </c>
      <c r="E616" s="33">
        <v>3237.31</v>
      </c>
      <c r="F616" s="33" t="s">
        <v>39</v>
      </c>
      <c r="G616" s="33" t="s">
        <v>57</v>
      </c>
      <c r="H616" s="33" t="s">
        <v>4</v>
      </c>
      <c r="I616" s="33" t="str">
        <f t="shared" si="9"/>
        <v>Adult</v>
      </c>
      <c r="J616" s="33" t="str">
        <f t="array" ref="J616">_xlfn.XLOOKUP(I616,$W$2:$W$5,$X$2:$X$5,0,0)</f>
        <v>Laptop</v>
      </c>
    </row>
    <row r="617" ht="27.15" spans="1:10">
      <c r="A617" s="33" t="s">
        <v>666</v>
      </c>
      <c r="B617" s="34">
        <v>45635</v>
      </c>
      <c r="C617" s="33">
        <v>200</v>
      </c>
      <c r="D617" s="33">
        <v>18</v>
      </c>
      <c r="E617" s="33">
        <v>4088.52</v>
      </c>
      <c r="F617" s="33" t="s">
        <v>42</v>
      </c>
      <c r="G617" s="33" t="s">
        <v>57</v>
      </c>
      <c r="H617" s="33" t="s">
        <v>14</v>
      </c>
      <c r="I617" s="33" t="str">
        <f t="shared" si="9"/>
        <v>Teen</v>
      </c>
      <c r="J617" s="33" t="str">
        <f t="array" ref="J617">_xlfn.XLOOKUP(I617,$W$2:$W$5,$X$2:$X$5,0,0)</f>
        <v>Mobile</v>
      </c>
    </row>
    <row r="618" ht="27.15" spans="1:10">
      <c r="A618" s="33" t="s">
        <v>667</v>
      </c>
      <c r="B618" s="34">
        <v>45498</v>
      </c>
      <c r="C618" s="33">
        <v>337</v>
      </c>
      <c r="D618" s="33">
        <v>13</v>
      </c>
      <c r="E618" s="33">
        <v>2927.62</v>
      </c>
      <c r="F618" s="33" t="s">
        <v>39</v>
      </c>
      <c r="G618" s="33" t="s">
        <v>40</v>
      </c>
      <c r="H618" s="33" t="s">
        <v>9</v>
      </c>
      <c r="I618" s="33" t="str">
        <f t="shared" si="9"/>
        <v>Senior</v>
      </c>
      <c r="J618" s="33" t="str">
        <f t="array" ref="J618">_xlfn.XLOOKUP(I618,$W$2:$W$5,$X$2:$X$5,0,0)</f>
        <v>Medicine</v>
      </c>
    </row>
    <row r="619" ht="27.15" spans="1:10">
      <c r="A619" s="33" t="s">
        <v>668</v>
      </c>
      <c r="B619" s="34">
        <v>45657</v>
      </c>
      <c r="C619" s="33">
        <v>178</v>
      </c>
      <c r="D619" s="33">
        <v>13</v>
      </c>
      <c r="E619" s="33">
        <v>2733.81</v>
      </c>
      <c r="F619" s="33" t="s">
        <v>39</v>
      </c>
      <c r="G619" s="33" t="s">
        <v>49</v>
      </c>
      <c r="H619" s="33" t="s">
        <v>19</v>
      </c>
      <c r="I619" s="33" t="str">
        <f t="shared" si="9"/>
        <v>Youth</v>
      </c>
      <c r="J619" s="33" t="str">
        <f t="array" ref="J619">_xlfn.XLOOKUP(I619,$W$2:$W$5,$X$2:$X$5,0,0)</f>
        <v>Earpods</v>
      </c>
    </row>
    <row r="620" ht="27.15" spans="1:10">
      <c r="A620" s="33" t="s">
        <v>669</v>
      </c>
      <c r="B620" s="34">
        <v>45631</v>
      </c>
      <c r="C620" s="33">
        <v>204</v>
      </c>
      <c r="D620" s="33">
        <v>15</v>
      </c>
      <c r="E620" s="33">
        <v>3732.47</v>
      </c>
      <c r="F620" s="33" t="s">
        <v>52</v>
      </c>
      <c r="G620" s="33" t="s">
        <v>43</v>
      </c>
      <c r="H620" s="33" t="s">
        <v>60</v>
      </c>
      <c r="I620" s="33" t="str">
        <f t="shared" si="9"/>
        <v>Adult</v>
      </c>
      <c r="J620" s="33" t="str">
        <f t="array" ref="J620">_xlfn.XLOOKUP(I620,$W$2:$W$5,$X$2:$X$5,0,0)</f>
        <v>Laptop</v>
      </c>
    </row>
    <row r="621" ht="27.15" spans="1:10">
      <c r="A621" s="33" t="s">
        <v>670</v>
      </c>
      <c r="B621" s="34">
        <v>45649</v>
      </c>
      <c r="C621" s="33">
        <v>186</v>
      </c>
      <c r="D621" s="33">
        <v>7</v>
      </c>
      <c r="E621" s="33">
        <v>2166.67</v>
      </c>
      <c r="F621" s="33" t="s">
        <v>42</v>
      </c>
      <c r="G621" s="33" t="s">
        <v>49</v>
      </c>
      <c r="H621" s="33" t="s">
        <v>14</v>
      </c>
      <c r="I621" s="33" t="str">
        <f t="shared" si="9"/>
        <v>Teen</v>
      </c>
      <c r="J621" s="33" t="str">
        <f t="array" ref="J621">_xlfn.XLOOKUP(I621,$W$2:$W$5,$X$2:$X$5,0,0)</f>
        <v>Mobile</v>
      </c>
    </row>
    <row r="622" ht="27.15" spans="1:10">
      <c r="A622" s="33" t="s">
        <v>671</v>
      </c>
      <c r="B622" s="34">
        <v>45610</v>
      </c>
      <c r="C622" s="33">
        <v>225</v>
      </c>
      <c r="D622" s="33">
        <v>22</v>
      </c>
      <c r="E622" s="33">
        <v>6659.82</v>
      </c>
      <c r="F622" s="33" t="s">
        <v>39</v>
      </c>
      <c r="G622" s="33" t="s">
        <v>49</v>
      </c>
      <c r="H622" s="33" t="s">
        <v>4</v>
      </c>
      <c r="I622" s="33" t="str">
        <f t="shared" si="9"/>
        <v>Adult</v>
      </c>
      <c r="J622" s="33" t="str">
        <f t="array" ref="J622">_xlfn.XLOOKUP(I622,$W$2:$W$5,$X$2:$X$5,0,0)</f>
        <v>Laptop</v>
      </c>
    </row>
    <row r="623" ht="27.15" spans="1:10">
      <c r="A623" s="33" t="s">
        <v>672</v>
      </c>
      <c r="B623" s="34">
        <v>45639</v>
      </c>
      <c r="C623" s="33">
        <v>196</v>
      </c>
      <c r="D623" s="33">
        <v>26</v>
      </c>
      <c r="E623" s="33">
        <v>7693.82</v>
      </c>
      <c r="F623" s="33" t="s">
        <v>42</v>
      </c>
      <c r="G623" s="33" t="s">
        <v>45</v>
      </c>
      <c r="H623" s="33" t="s">
        <v>19</v>
      </c>
      <c r="I623" s="33" t="str">
        <f t="shared" si="9"/>
        <v>Youth</v>
      </c>
      <c r="J623" s="33" t="str">
        <f t="array" ref="J623">_xlfn.XLOOKUP(I623,$W$2:$W$5,$X$2:$X$5,0,0)</f>
        <v>Earpods</v>
      </c>
    </row>
    <row r="624" ht="27.15" spans="1:10">
      <c r="A624" s="33" t="s">
        <v>673</v>
      </c>
      <c r="B624" s="34">
        <v>45635</v>
      </c>
      <c r="C624" s="33">
        <v>200</v>
      </c>
      <c r="D624" s="33">
        <v>13</v>
      </c>
      <c r="E624" s="33">
        <v>3471.91</v>
      </c>
      <c r="F624" s="33" t="s">
        <v>52</v>
      </c>
      <c r="G624" s="33" t="s">
        <v>47</v>
      </c>
      <c r="H624" s="33" t="s">
        <v>14</v>
      </c>
      <c r="I624" s="33" t="str">
        <f t="shared" si="9"/>
        <v>Teen</v>
      </c>
      <c r="J624" s="33" t="str">
        <f t="array" ref="J624">_xlfn.XLOOKUP(I624,$W$2:$W$5,$X$2:$X$5,0,0)</f>
        <v>Mobile</v>
      </c>
    </row>
    <row r="625" ht="27.15" spans="1:10">
      <c r="A625" s="33" t="s">
        <v>674</v>
      </c>
      <c r="B625" s="34">
        <v>45522</v>
      </c>
      <c r="C625" s="33">
        <v>313</v>
      </c>
      <c r="D625" s="33">
        <v>15</v>
      </c>
      <c r="E625" s="33">
        <v>4420.84</v>
      </c>
      <c r="F625" s="33" t="s">
        <v>42</v>
      </c>
      <c r="G625" s="33" t="s">
        <v>47</v>
      </c>
      <c r="H625" s="33" t="s">
        <v>9</v>
      </c>
      <c r="I625" s="33" t="str">
        <f t="shared" si="9"/>
        <v>Senior</v>
      </c>
      <c r="J625" s="33" t="str">
        <f t="array" ref="J625">_xlfn.XLOOKUP(I625,$W$2:$W$5,$X$2:$X$5,0,0)</f>
        <v>Medicine</v>
      </c>
    </row>
    <row r="626" ht="27.15" spans="1:10">
      <c r="A626" s="33" t="s">
        <v>675</v>
      </c>
      <c r="B626" s="34">
        <v>45642</v>
      </c>
      <c r="C626" s="33">
        <v>193</v>
      </c>
      <c r="D626" s="33">
        <v>15</v>
      </c>
      <c r="E626" s="33">
        <v>3575.73</v>
      </c>
      <c r="F626" s="33" t="s">
        <v>52</v>
      </c>
      <c r="G626" s="33" t="s">
        <v>47</v>
      </c>
      <c r="H626" s="33" t="s">
        <v>19</v>
      </c>
      <c r="I626" s="33" t="str">
        <f t="shared" si="9"/>
        <v>Youth</v>
      </c>
      <c r="J626" s="33" t="str">
        <f t="array" ref="J626">_xlfn.XLOOKUP(I626,$W$2:$W$5,$X$2:$X$5,0,0)</f>
        <v>Earpods</v>
      </c>
    </row>
    <row r="627" ht="27.15" spans="1:10">
      <c r="A627" s="33" t="s">
        <v>676</v>
      </c>
      <c r="B627" s="34">
        <v>45597</v>
      </c>
      <c r="C627" s="33">
        <v>238</v>
      </c>
      <c r="D627" s="33">
        <v>8</v>
      </c>
      <c r="E627" s="33">
        <v>1422.15</v>
      </c>
      <c r="F627" s="33" t="s">
        <v>52</v>
      </c>
      <c r="G627" s="33" t="s">
        <v>53</v>
      </c>
      <c r="H627" s="33" t="s">
        <v>4</v>
      </c>
      <c r="I627" s="33" t="str">
        <f t="shared" si="9"/>
        <v>Adult</v>
      </c>
      <c r="J627" s="33" t="str">
        <f t="array" ref="J627">_xlfn.XLOOKUP(I627,$W$2:$W$5,$X$2:$X$5,0,0)</f>
        <v>Laptop</v>
      </c>
    </row>
    <row r="628" ht="27.15" spans="1:10">
      <c r="A628" s="33" t="s">
        <v>677</v>
      </c>
      <c r="B628" s="34">
        <v>45623</v>
      </c>
      <c r="C628" s="33">
        <v>212</v>
      </c>
      <c r="D628" s="33">
        <v>21</v>
      </c>
      <c r="E628" s="33">
        <v>3969.6</v>
      </c>
      <c r="F628" s="33" t="s">
        <v>52</v>
      </c>
      <c r="G628" s="33" t="s">
        <v>49</v>
      </c>
      <c r="H628" s="33" t="s">
        <v>19</v>
      </c>
      <c r="I628" s="33" t="str">
        <f t="shared" si="9"/>
        <v>Youth</v>
      </c>
      <c r="J628" s="33" t="str">
        <f t="array" ref="J628">_xlfn.XLOOKUP(I628,$W$2:$W$5,$X$2:$X$5,0,0)</f>
        <v>Earpods</v>
      </c>
    </row>
    <row r="629" ht="27.15" spans="1:10">
      <c r="A629" s="33" t="s">
        <v>678</v>
      </c>
      <c r="B629" s="34">
        <v>45621</v>
      </c>
      <c r="C629" s="33">
        <v>214</v>
      </c>
      <c r="D629" s="33">
        <v>12</v>
      </c>
      <c r="E629" s="33">
        <v>2230.23</v>
      </c>
      <c r="F629" s="33" t="s">
        <v>39</v>
      </c>
      <c r="G629" s="33" t="s">
        <v>49</v>
      </c>
      <c r="H629" s="33" t="s">
        <v>9</v>
      </c>
      <c r="I629" s="33" t="str">
        <f t="shared" si="9"/>
        <v>Senior</v>
      </c>
      <c r="J629" s="33" t="str">
        <f t="array" ref="J629">_xlfn.XLOOKUP(I629,$W$2:$W$5,$X$2:$X$5,0,0)</f>
        <v>Medicine</v>
      </c>
    </row>
    <row r="630" ht="27.15" spans="1:10">
      <c r="A630" s="33" t="s">
        <v>679</v>
      </c>
      <c r="B630" s="34">
        <v>45605</v>
      </c>
      <c r="C630" s="33">
        <v>230</v>
      </c>
      <c r="D630" s="33">
        <v>13</v>
      </c>
      <c r="E630" s="33">
        <v>3130.75</v>
      </c>
      <c r="F630" s="33" t="s">
        <v>52</v>
      </c>
      <c r="G630" s="33" t="s">
        <v>55</v>
      </c>
      <c r="H630" s="33" t="s">
        <v>14</v>
      </c>
      <c r="I630" s="33" t="str">
        <f t="shared" si="9"/>
        <v>Teen</v>
      </c>
      <c r="J630" s="33" t="str">
        <f t="array" ref="J630">_xlfn.XLOOKUP(I630,$W$2:$W$5,$X$2:$X$5,0,0)</f>
        <v>Mobile</v>
      </c>
    </row>
    <row r="631" ht="27.15" spans="1:10">
      <c r="A631" s="33" t="s">
        <v>680</v>
      </c>
      <c r="B631" s="34">
        <v>45615</v>
      </c>
      <c r="C631" s="33">
        <v>220</v>
      </c>
      <c r="D631" s="33">
        <v>5</v>
      </c>
      <c r="E631" s="33">
        <v>975.99</v>
      </c>
      <c r="F631" s="33" t="s">
        <v>39</v>
      </c>
      <c r="G631" s="33" t="s">
        <v>55</v>
      </c>
      <c r="H631" s="33" t="s">
        <v>14</v>
      </c>
      <c r="I631" s="33" t="str">
        <f t="shared" si="9"/>
        <v>Teen</v>
      </c>
      <c r="J631" s="33" t="str">
        <f t="array" ref="J631">_xlfn.XLOOKUP(I631,$W$2:$W$5,$X$2:$X$5,0,0)</f>
        <v>Mobile</v>
      </c>
    </row>
    <row r="632" ht="27.15" spans="1:10">
      <c r="A632" s="33" t="s">
        <v>681</v>
      </c>
      <c r="B632" s="34">
        <v>45581</v>
      </c>
      <c r="C632" s="33">
        <v>254</v>
      </c>
      <c r="D632" s="33">
        <v>13</v>
      </c>
      <c r="E632" s="33">
        <v>3228.69</v>
      </c>
      <c r="F632" s="33" t="s">
        <v>39</v>
      </c>
      <c r="G632" s="33" t="s">
        <v>43</v>
      </c>
      <c r="H632" s="33" t="s">
        <v>19</v>
      </c>
      <c r="I632" s="33" t="str">
        <f t="shared" si="9"/>
        <v>Youth</v>
      </c>
      <c r="J632" s="33" t="str">
        <f t="array" ref="J632">_xlfn.XLOOKUP(I632,$W$2:$W$5,$X$2:$X$5,0,0)</f>
        <v>Earpods</v>
      </c>
    </row>
    <row r="633" ht="27.15" spans="1:10">
      <c r="A633" s="33" t="s">
        <v>682</v>
      </c>
      <c r="B633" s="34">
        <v>45460</v>
      </c>
      <c r="C633" s="33">
        <v>375</v>
      </c>
      <c r="D633" s="33">
        <v>6</v>
      </c>
      <c r="E633" s="33">
        <v>1196.81</v>
      </c>
      <c r="F633" s="33" t="s">
        <v>52</v>
      </c>
      <c r="G633" s="33" t="s">
        <v>57</v>
      </c>
      <c r="H633" s="33" t="s">
        <v>9</v>
      </c>
      <c r="I633" s="33" t="str">
        <f t="shared" si="9"/>
        <v>Senior</v>
      </c>
      <c r="J633" s="33" t="str">
        <f t="array" ref="J633">_xlfn.XLOOKUP(I633,$W$2:$W$5,$X$2:$X$5,0,0)</f>
        <v>Medicine</v>
      </c>
    </row>
    <row r="634" ht="27.15" spans="1:10">
      <c r="A634" s="33" t="s">
        <v>683</v>
      </c>
      <c r="B634" s="34">
        <v>45617</v>
      </c>
      <c r="C634" s="33">
        <v>218</v>
      </c>
      <c r="D634" s="33">
        <v>17</v>
      </c>
      <c r="E634" s="33">
        <v>4465.5</v>
      </c>
      <c r="F634" s="33" t="s">
        <v>42</v>
      </c>
      <c r="G634" s="33" t="s">
        <v>49</v>
      </c>
      <c r="H634" s="33" t="s">
        <v>4</v>
      </c>
      <c r="I634" s="33" t="str">
        <f t="shared" si="9"/>
        <v>Adult</v>
      </c>
      <c r="J634" s="33" t="str">
        <f t="array" ref="J634">_xlfn.XLOOKUP(I634,$W$2:$W$5,$X$2:$X$5,0,0)</f>
        <v>Laptop</v>
      </c>
    </row>
    <row r="635" ht="27.15" spans="1:10">
      <c r="A635" s="33" t="s">
        <v>684</v>
      </c>
      <c r="B635" s="34">
        <v>45647</v>
      </c>
      <c r="C635" s="33">
        <v>188</v>
      </c>
      <c r="D635" s="33">
        <v>14</v>
      </c>
      <c r="E635" s="33">
        <v>2828.31</v>
      </c>
      <c r="F635" s="33" t="s">
        <v>42</v>
      </c>
      <c r="G635" s="33" t="s">
        <v>45</v>
      </c>
      <c r="H635" s="33" t="s">
        <v>9</v>
      </c>
      <c r="I635" s="33" t="str">
        <f t="shared" si="9"/>
        <v>Senior</v>
      </c>
      <c r="J635" s="33" t="str">
        <f t="array" ref="J635">_xlfn.XLOOKUP(I635,$W$2:$W$5,$X$2:$X$5,0,0)</f>
        <v>Medicine</v>
      </c>
    </row>
    <row r="636" ht="27.15" spans="1:10">
      <c r="A636" s="33" t="s">
        <v>685</v>
      </c>
      <c r="B636" s="34">
        <v>45623</v>
      </c>
      <c r="C636" s="33">
        <v>212</v>
      </c>
      <c r="D636" s="33">
        <v>16</v>
      </c>
      <c r="E636" s="33">
        <v>4831.31</v>
      </c>
      <c r="F636" s="33" t="s">
        <v>39</v>
      </c>
      <c r="G636" s="33" t="s">
        <v>55</v>
      </c>
      <c r="H636" s="33" t="s">
        <v>14</v>
      </c>
      <c r="I636" s="33" t="str">
        <f t="shared" si="9"/>
        <v>Teen</v>
      </c>
      <c r="J636" s="33" t="str">
        <f t="array" ref="J636">_xlfn.XLOOKUP(I636,$W$2:$W$5,$X$2:$X$5,0,0)</f>
        <v>Mobile</v>
      </c>
    </row>
    <row r="637" ht="27.15" spans="1:10">
      <c r="A637" s="33" t="s">
        <v>686</v>
      </c>
      <c r="B637" s="34">
        <v>45615</v>
      </c>
      <c r="C637" s="33">
        <v>220</v>
      </c>
      <c r="D637" s="33">
        <v>16</v>
      </c>
      <c r="E637" s="33">
        <v>4543.29</v>
      </c>
      <c r="F637" s="33" t="s">
        <v>39</v>
      </c>
      <c r="G637" s="33" t="s">
        <v>49</v>
      </c>
      <c r="H637" s="33" t="s">
        <v>60</v>
      </c>
      <c r="I637" s="33" t="str">
        <f t="shared" si="9"/>
        <v>Adult</v>
      </c>
      <c r="J637" s="33" t="str">
        <f t="array" ref="J637">_xlfn.XLOOKUP(I637,$W$2:$W$5,$X$2:$X$5,0,0)</f>
        <v>Laptop</v>
      </c>
    </row>
    <row r="638" ht="27.15" spans="1:10">
      <c r="A638" s="33" t="s">
        <v>687</v>
      </c>
      <c r="B638" s="34">
        <v>45626</v>
      </c>
      <c r="C638" s="33">
        <v>209</v>
      </c>
      <c r="D638" s="33">
        <v>13</v>
      </c>
      <c r="E638" s="33">
        <v>3364.87</v>
      </c>
      <c r="F638" s="33" t="s">
        <v>42</v>
      </c>
      <c r="G638" s="33" t="s">
        <v>47</v>
      </c>
      <c r="H638" s="33" t="s">
        <v>4</v>
      </c>
      <c r="I638" s="33" t="str">
        <f t="shared" si="9"/>
        <v>Adult</v>
      </c>
      <c r="J638" s="33" t="str">
        <f t="array" ref="J638">_xlfn.XLOOKUP(I638,$W$2:$W$5,$X$2:$X$5,0,0)</f>
        <v>Laptop</v>
      </c>
    </row>
    <row r="639" ht="27.15" spans="1:10">
      <c r="A639" s="33" t="s">
        <v>688</v>
      </c>
      <c r="B639" s="34">
        <v>45653</v>
      </c>
      <c r="C639" s="33">
        <v>182</v>
      </c>
      <c r="D639" s="33">
        <v>17</v>
      </c>
      <c r="E639" s="33">
        <v>4784.32</v>
      </c>
      <c r="F639" s="33" t="s">
        <v>42</v>
      </c>
      <c r="G639" s="33" t="s">
        <v>40</v>
      </c>
      <c r="H639" s="33" t="s">
        <v>14</v>
      </c>
      <c r="I639" s="33" t="str">
        <f t="shared" si="9"/>
        <v>Teen</v>
      </c>
      <c r="J639" s="33" t="str">
        <f t="array" ref="J639">_xlfn.XLOOKUP(I639,$W$2:$W$5,$X$2:$X$5,0,0)</f>
        <v>Mobile</v>
      </c>
    </row>
    <row r="640" ht="27.15" spans="1:10">
      <c r="A640" s="33" t="s">
        <v>689</v>
      </c>
      <c r="B640" s="34">
        <v>45587</v>
      </c>
      <c r="C640" s="33">
        <v>248</v>
      </c>
      <c r="D640" s="33">
        <v>17</v>
      </c>
      <c r="E640" s="33">
        <v>3697.57</v>
      </c>
      <c r="F640" s="33" t="s">
        <v>52</v>
      </c>
      <c r="G640" s="33" t="s">
        <v>43</v>
      </c>
      <c r="H640" s="33" t="s">
        <v>9</v>
      </c>
      <c r="I640" s="33" t="str">
        <f t="shared" si="9"/>
        <v>Senior</v>
      </c>
      <c r="J640" s="33" t="str">
        <f t="array" ref="J640">_xlfn.XLOOKUP(I640,$W$2:$W$5,$X$2:$X$5,0,0)</f>
        <v>Medicine</v>
      </c>
    </row>
    <row r="641" ht="27.15" spans="1:10">
      <c r="A641" s="33" t="s">
        <v>690</v>
      </c>
      <c r="B641" s="34">
        <v>45651</v>
      </c>
      <c r="C641" s="33">
        <v>184</v>
      </c>
      <c r="D641" s="33">
        <v>17</v>
      </c>
      <c r="E641" s="33">
        <v>3837.84</v>
      </c>
      <c r="F641" s="33" t="s">
        <v>52</v>
      </c>
      <c r="G641" s="33" t="s">
        <v>43</v>
      </c>
      <c r="H641" s="33" t="s">
        <v>14</v>
      </c>
      <c r="I641" s="33" t="str">
        <f t="shared" si="9"/>
        <v>Teen</v>
      </c>
      <c r="J641" s="33" t="str">
        <f t="array" ref="J641">_xlfn.XLOOKUP(I641,$W$2:$W$5,$X$2:$X$5,0,0)</f>
        <v>Mobile</v>
      </c>
    </row>
    <row r="642" ht="27.15" spans="1:10">
      <c r="A642" s="33" t="s">
        <v>691</v>
      </c>
      <c r="B642" s="34">
        <v>45565</v>
      </c>
      <c r="C642" s="33">
        <v>270</v>
      </c>
      <c r="D642" s="33">
        <v>16</v>
      </c>
      <c r="E642" s="33">
        <v>3836.29</v>
      </c>
      <c r="F642" s="33" t="s">
        <v>52</v>
      </c>
      <c r="G642" s="33" t="s">
        <v>57</v>
      </c>
      <c r="H642" s="33" t="s">
        <v>4</v>
      </c>
      <c r="I642" s="33" t="str">
        <f t="shared" ref="I642:I705" si="10">IF(OR(H642="0-19",H642="18-24"),"Teen",IF(H642="25-34","Youth",IF(OR(H642="35-44",H642="45-54"),"Adult",IF(H642="55+","Senior","Other"))))</f>
        <v>Adult</v>
      </c>
      <c r="J642" s="33" t="str">
        <f t="array" ref="J642">_xlfn.XLOOKUP(I642,$W$2:$W$5,$X$2:$X$5,0,0)</f>
        <v>Laptop</v>
      </c>
    </row>
    <row r="643" ht="27.15" spans="1:10">
      <c r="A643" s="33" t="s">
        <v>692</v>
      </c>
      <c r="B643" s="34">
        <v>45655</v>
      </c>
      <c r="C643" s="33">
        <v>180</v>
      </c>
      <c r="D643" s="33">
        <v>18</v>
      </c>
      <c r="E643" s="33">
        <v>4029.1</v>
      </c>
      <c r="F643" s="33" t="s">
        <v>39</v>
      </c>
      <c r="G643" s="33" t="s">
        <v>55</v>
      </c>
      <c r="H643" s="33" t="s">
        <v>14</v>
      </c>
      <c r="I643" s="33" t="str">
        <f t="shared" si="10"/>
        <v>Teen</v>
      </c>
      <c r="J643" s="33" t="str">
        <f t="array" ref="J643">_xlfn.XLOOKUP(I643,$W$2:$W$5,$X$2:$X$5,0,0)</f>
        <v>Mobile</v>
      </c>
    </row>
    <row r="644" ht="27.15" spans="1:10">
      <c r="A644" s="33" t="s">
        <v>693</v>
      </c>
      <c r="B644" s="34">
        <v>45622</v>
      </c>
      <c r="C644" s="33">
        <v>213</v>
      </c>
      <c r="D644" s="33">
        <v>19</v>
      </c>
      <c r="E644" s="33">
        <v>4687.66</v>
      </c>
      <c r="F644" s="33" t="s">
        <v>42</v>
      </c>
      <c r="G644" s="33" t="s">
        <v>40</v>
      </c>
      <c r="H644" s="33" t="s">
        <v>4</v>
      </c>
      <c r="I644" s="33" t="str">
        <f t="shared" si="10"/>
        <v>Adult</v>
      </c>
      <c r="J644" s="33" t="str">
        <f t="array" ref="J644">_xlfn.XLOOKUP(I644,$W$2:$W$5,$X$2:$X$5,0,0)</f>
        <v>Laptop</v>
      </c>
    </row>
    <row r="645" ht="27.15" spans="1:10">
      <c r="A645" s="33" t="s">
        <v>694</v>
      </c>
      <c r="B645" s="34">
        <v>45406</v>
      </c>
      <c r="C645" s="33">
        <v>429</v>
      </c>
      <c r="D645" s="33">
        <v>4</v>
      </c>
      <c r="E645" s="33">
        <v>1478.99</v>
      </c>
      <c r="F645" s="33" t="s">
        <v>39</v>
      </c>
      <c r="G645" s="33" t="s">
        <v>45</v>
      </c>
      <c r="H645" s="33" t="s">
        <v>14</v>
      </c>
      <c r="I645" s="33" t="str">
        <f t="shared" si="10"/>
        <v>Teen</v>
      </c>
      <c r="J645" s="33" t="str">
        <f t="array" ref="J645">_xlfn.XLOOKUP(I645,$W$2:$W$5,$X$2:$X$5,0,0)</f>
        <v>Mobile</v>
      </c>
    </row>
    <row r="646" ht="27.15" spans="1:10">
      <c r="A646" s="33" t="s">
        <v>695</v>
      </c>
      <c r="B646" s="34">
        <v>45610</v>
      </c>
      <c r="C646" s="33">
        <v>225</v>
      </c>
      <c r="D646" s="33">
        <v>5</v>
      </c>
      <c r="E646" s="33">
        <v>1643.16</v>
      </c>
      <c r="F646" s="33" t="s">
        <v>52</v>
      </c>
      <c r="G646" s="33" t="s">
        <v>40</v>
      </c>
      <c r="H646" s="33" t="s">
        <v>9</v>
      </c>
      <c r="I646" s="33" t="str">
        <f t="shared" si="10"/>
        <v>Senior</v>
      </c>
      <c r="J646" s="33" t="str">
        <f t="array" ref="J646">_xlfn.XLOOKUP(I646,$W$2:$W$5,$X$2:$X$5,0,0)</f>
        <v>Medicine</v>
      </c>
    </row>
    <row r="647" ht="27.15" spans="1:10">
      <c r="A647" s="33" t="s">
        <v>696</v>
      </c>
      <c r="B647" s="34">
        <v>45624</v>
      </c>
      <c r="C647" s="33">
        <v>211</v>
      </c>
      <c r="D647" s="33">
        <v>7</v>
      </c>
      <c r="E647" s="33">
        <v>1710.37</v>
      </c>
      <c r="F647" s="33" t="s">
        <v>52</v>
      </c>
      <c r="G647" s="33" t="s">
        <v>47</v>
      </c>
      <c r="H647" s="33" t="s">
        <v>60</v>
      </c>
      <c r="I647" s="33" t="str">
        <f t="shared" si="10"/>
        <v>Adult</v>
      </c>
      <c r="J647" s="33" t="str">
        <f t="array" ref="J647">_xlfn.XLOOKUP(I647,$W$2:$W$5,$X$2:$X$5,0,0)</f>
        <v>Laptop</v>
      </c>
    </row>
    <row r="648" ht="27.15" spans="1:10">
      <c r="A648" s="33" t="s">
        <v>697</v>
      </c>
      <c r="B648" s="34">
        <v>45561</v>
      </c>
      <c r="C648" s="33">
        <v>274</v>
      </c>
      <c r="D648" s="33">
        <v>16</v>
      </c>
      <c r="E648" s="33">
        <v>3372.34</v>
      </c>
      <c r="F648" s="33" t="s">
        <v>39</v>
      </c>
      <c r="G648" s="33" t="s">
        <v>57</v>
      </c>
      <c r="H648" s="33" t="s">
        <v>9</v>
      </c>
      <c r="I648" s="33" t="str">
        <f t="shared" si="10"/>
        <v>Senior</v>
      </c>
      <c r="J648" s="33" t="str">
        <f t="array" ref="J648">_xlfn.XLOOKUP(I648,$W$2:$W$5,$X$2:$X$5,0,0)</f>
        <v>Medicine</v>
      </c>
    </row>
    <row r="649" ht="27.15" spans="1:10">
      <c r="A649" s="33" t="s">
        <v>698</v>
      </c>
      <c r="B649" s="34">
        <v>45357</v>
      </c>
      <c r="C649" s="33">
        <v>478</v>
      </c>
      <c r="D649" s="33">
        <v>9</v>
      </c>
      <c r="E649" s="33">
        <v>3402.29</v>
      </c>
      <c r="F649" s="33" t="s">
        <v>42</v>
      </c>
      <c r="G649" s="33" t="s">
        <v>43</v>
      </c>
      <c r="H649" s="33" t="s">
        <v>4</v>
      </c>
      <c r="I649" s="33" t="str">
        <f t="shared" si="10"/>
        <v>Adult</v>
      </c>
      <c r="J649" s="33" t="str">
        <f t="array" ref="J649">_xlfn.XLOOKUP(I649,$W$2:$W$5,$X$2:$X$5,0,0)</f>
        <v>Laptop</v>
      </c>
    </row>
    <row r="650" ht="27.15" spans="1:10">
      <c r="A650" s="33" t="s">
        <v>699</v>
      </c>
      <c r="B650" s="34">
        <v>45583</v>
      </c>
      <c r="C650" s="33">
        <v>252</v>
      </c>
      <c r="D650" s="33">
        <v>14</v>
      </c>
      <c r="E650" s="33">
        <v>3180</v>
      </c>
      <c r="F650" s="33" t="s">
        <v>42</v>
      </c>
      <c r="G650" s="33" t="s">
        <v>57</v>
      </c>
      <c r="H650" s="33" t="s">
        <v>14</v>
      </c>
      <c r="I650" s="33" t="str">
        <f t="shared" si="10"/>
        <v>Teen</v>
      </c>
      <c r="J650" s="33" t="str">
        <f t="array" ref="J650">_xlfn.XLOOKUP(I650,$W$2:$W$5,$X$2:$X$5,0,0)</f>
        <v>Mobile</v>
      </c>
    </row>
    <row r="651" ht="27.15" spans="1:10">
      <c r="A651" s="33" t="s">
        <v>700</v>
      </c>
      <c r="B651" s="34">
        <v>45428</v>
      </c>
      <c r="C651" s="33">
        <v>407</v>
      </c>
      <c r="D651" s="33">
        <v>8</v>
      </c>
      <c r="E651" s="33">
        <v>1830.26</v>
      </c>
      <c r="F651" s="33" t="s">
        <v>39</v>
      </c>
      <c r="G651" s="33" t="s">
        <v>53</v>
      </c>
      <c r="H651" s="33" t="s">
        <v>9</v>
      </c>
      <c r="I651" s="33" t="str">
        <f t="shared" si="10"/>
        <v>Senior</v>
      </c>
      <c r="J651" s="33" t="str">
        <f t="array" ref="J651">_xlfn.XLOOKUP(I651,$W$2:$W$5,$X$2:$X$5,0,0)</f>
        <v>Medicine</v>
      </c>
    </row>
    <row r="652" ht="27.15" spans="1:10">
      <c r="A652" s="33" t="s">
        <v>701</v>
      </c>
      <c r="B652" s="34">
        <v>45646</v>
      </c>
      <c r="C652" s="33">
        <v>189</v>
      </c>
      <c r="D652" s="33">
        <v>18</v>
      </c>
      <c r="E652" s="33">
        <v>3846.15</v>
      </c>
      <c r="F652" s="33" t="s">
        <v>42</v>
      </c>
      <c r="G652" s="33" t="s">
        <v>55</v>
      </c>
      <c r="H652" s="33" t="s">
        <v>14</v>
      </c>
      <c r="I652" s="33" t="str">
        <f t="shared" si="10"/>
        <v>Teen</v>
      </c>
      <c r="J652" s="33" t="str">
        <f t="array" ref="J652">_xlfn.XLOOKUP(I652,$W$2:$W$5,$X$2:$X$5,0,0)</f>
        <v>Mobile</v>
      </c>
    </row>
    <row r="653" ht="27.15" spans="1:10">
      <c r="A653" s="33" t="s">
        <v>702</v>
      </c>
      <c r="B653" s="34">
        <v>45600</v>
      </c>
      <c r="C653" s="33">
        <v>235</v>
      </c>
      <c r="D653" s="33">
        <v>10</v>
      </c>
      <c r="E653" s="33">
        <v>2235.46</v>
      </c>
      <c r="F653" s="33" t="s">
        <v>42</v>
      </c>
      <c r="G653" s="33" t="s">
        <v>49</v>
      </c>
      <c r="H653" s="33" t="s">
        <v>9</v>
      </c>
      <c r="I653" s="33" t="str">
        <f t="shared" si="10"/>
        <v>Senior</v>
      </c>
      <c r="J653" s="33" t="str">
        <f t="array" ref="J653">_xlfn.XLOOKUP(I653,$W$2:$W$5,$X$2:$X$5,0,0)</f>
        <v>Medicine</v>
      </c>
    </row>
    <row r="654" ht="27.15" spans="1:10">
      <c r="A654" s="33" t="s">
        <v>703</v>
      </c>
      <c r="B654" s="34">
        <v>45651</v>
      </c>
      <c r="C654" s="33">
        <v>184</v>
      </c>
      <c r="D654" s="33">
        <v>12</v>
      </c>
      <c r="E654" s="33">
        <v>2783.65</v>
      </c>
      <c r="F654" s="33" t="s">
        <v>42</v>
      </c>
      <c r="G654" s="33" t="s">
        <v>57</v>
      </c>
      <c r="H654" s="33" t="s">
        <v>14</v>
      </c>
      <c r="I654" s="33" t="str">
        <f t="shared" si="10"/>
        <v>Teen</v>
      </c>
      <c r="J654" s="33" t="str">
        <f t="array" ref="J654">_xlfn.XLOOKUP(I654,$W$2:$W$5,$X$2:$X$5,0,0)</f>
        <v>Mobile</v>
      </c>
    </row>
    <row r="655" ht="27.15" spans="1:10">
      <c r="A655" s="33" t="s">
        <v>704</v>
      </c>
      <c r="B655" s="34">
        <v>45624</v>
      </c>
      <c r="C655" s="33">
        <v>211</v>
      </c>
      <c r="D655" s="33">
        <v>12</v>
      </c>
      <c r="E655" s="33">
        <v>3777.79</v>
      </c>
      <c r="F655" s="33" t="s">
        <v>52</v>
      </c>
      <c r="G655" s="33" t="s">
        <v>45</v>
      </c>
      <c r="H655" s="33" t="s">
        <v>60</v>
      </c>
      <c r="I655" s="33" t="str">
        <f t="shared" si="10"/>
        <v>Adult</v>
      </c>
      <c r="J655" s="33" t="str">
        <f t="array" ref="J655">_xlfn.XLOOKUP(I655,$W$2:$W$5,$X$2:$X$5,0,0)</f>
        <v>Laptop</v>
      </c>
    </row>
    <row r="656" ht="27.15" spans="1:10">
      <c r="A656" s="33" t="s">
        <v>705</v>
      </c>
      <c r="B656" s="34">
        <v>45513</v>
      </c>
      <c r="C656" s="33">
        <v>322</v>
      </c>
      <c r="D656" s="33">
        <v>14</v>
      </c>
      <c r="E656" s="33">
        <v>3251.95</v>
      </c>
      <c r="F656" s="33" t="s">
        <v>39</v>
      </c>
      <c r="G656" s="33" t="s">
        <v>55</v>
      </c>
      <c r="H656" s="33" t="s">
        <v>19</v>
      </c>
      <c r="I656" s="33" t="str">
        <f t="shared" si="10"/>
        <v>Youth</v>
      </c>
      <c r="J656" s="33" t="str">
        <f t="array" ref="J656">_xlfn.XLOOKUP(I656,$W$2:$W$5,$X$2:$X$5,0,0)</f>
        <v>Earpods</v>
      </c>
    </row>
    <row r="657" ht="27.15" spans="1:10">
      <c r="A657" s="33" t="s">
        <v>706</v>
      </c>
      <c r="B657" s="34">
        <v>45602</v>
      </c>
      <c r="C657" s="33">
        <v>233</v>
      </c>
      <c r="D657" s="33">
        <v>17</v>
      </c>
      <c r="E657" s="33">
        <v>4032.34</v>
      </c>
      <c r="F657" s="33" t="s">
        <v>39</v>
      </c>
      <c r="G657" s="33" t="s">
        <v>45</v>
      </c>
      <c r="H657" s="33" t="s">
        <v>60</v>
      </c>
      <c r="I657" s="33" t="str">
        <f t="shared" si="10"/>
        <v>Adult</v>
      </c>
      <c r="J657" s="33" t="str">
        <f t="array" ref="J657">_xlfn.XLOOKUP(I657,$W$2:$W$5,$X$2:$X$5,0,0)</f>
        <v>Laptop</v>
      </c>
    </row>
    <row r="658" ht="27.15" spans="1:10">
      <c r="A658" s="33" t="s">
        <v>707</v>
      </c>
      <c r="B658" s="34">
        <v>45626</v>
      </c>
      <c r="C658" s="33">
        <v>209</v>
      </c>
      <c r="D658" s="33">
        <v>13</v>
      </c>
      <c r="E658" s="33">
        <v>3165.6</v>
      </c>
      <c r="F658" s="33" t="s">
        <v>52</v>
      </c>
      <c r="G658" s="33" t="s">
        <v>45</v>
      </c>
      <c r="H658" s="33" t="s">
        <v>60</v>
      </c>
      <c r="I658" s="33" t="str">
        <f t="shared" si="10"/>
        <v>Adult</v>
      </c>
      <c r="J658" s="33" t="str">
        <f t="array" ref="J658">_xlfn.XLOOKUP(I658,$W$2:$W$5,$X$2:$X$5,0,0)</f>
        <v>Laptop</v>
      </c>
    </row>
    <row r="659" ht="27.15" spans="1:10">
      <c r="A659" s="33" t="s">
        <v>708</v>
      </c>
      <c r="B659" s="34">
        <v>45594</v>
      </c>
      <c r="C659" s="33">
        <v>241</v>
      </c>
      <c r="D659" s="33">
        <v>6</v>
      </c>
      <c r="E659" s="33">
        <v>1195</v>
      </c>
      <c r="F659" s="33" t="s">
        <v>52</v>
      </c>
      <c r="G659" s="33" t="s">
        <v>47</v>
      </c>
      <c r="H659" s="33" t="s">
        <v>60</v>
      </c>
      <c r="I659" s="33" t="str">
        <f t="shared" si="10"/>
        <v>Adult</v>
      </c>
      <c r="J659" s="33" t="str">
        <f t="array" ref="J659">_xlfn.XLOOKUP(I659,$W$2:$W$5,$X$2:$X$5,0,0)</f>
        <v>Laptop</v>
      </c>
    </row>
    <row r="660" ht="27.15" spans="1:10">
      <c r="A660" s="33" t="s">
        <v>709</v>
      </c>
      <c r="B660" s="34">
        <v>45603</v>
      </c>
      <c r="C660" s="33">
        <v>232</v>
      </c>
      <c r="D660" s="33">
        <v>15</v>
      </c>
      <c r="E660" s="33">
        <v>4296.03</v>
      </c>
      <c r="F660" s="33" t="s">
        <v>39</v>
      </c>
      <c r="G660" s="33" t="s">
        <v>40</v>
      </c>
      <c r="H660" s="33" t="s">
        <v>19</v>
      </c>
      <c r="I660" s="33" t="str">
        <f t="shared" si="10"/>
        <v>Youth</v>
      </c>
      <c r="J660" s="33" t="str">
        <f t="array" ref="J660">_xlfn.XLOOKUP(I660,$W$2:$W$5,$X$2:$X$5,0,0)</f>
        <v>Earpods</v>
      </c>
    </row>
    <row r="661" ht="27.15" spans="1:10">
      <c r="A661" s="33" t="s">
        <v>710</v>
      </c>
      <c r="B661" s="34">
        <v>45527</v>
      </c>
      <c r="C661" s="33">
        <v>308</v>
      </c>
      <c r="D661" s="33">
        <v>10</v>
      </c>
      <c r="E661" s="33">
        <v>2706.34</v>
      </c>
      <c r="F661" s="33" t="s">
        <v>42</v>
      </c>
      <c r="G661" s="33" t="s">
        <v>45</v>
      </c>
      <c r="H661" s="33" t="s">
        <v>14</v>
      </c>
      <c r="I661" s="33" t="str">
        <f t="shared" si="10"/>
        <v>Teen</v>
      </c>
      <c r="J661" s="33" t="str">
        <f t="array" ref="J661">_xlfn.XLOOKUP(I661,$W$2:$W$5,$X$2:$X$5,0,0)</f>
        <v>Mobile</v>
      </c>
    </row>
    <row r="662" ht="27.15" spans="1:10">
      <c r="A662" s="33" t="s">
        <v>711</v>
      </c>
      <c r="B662" s="34">
        <v>45656</v>
      </c>
      <c r="C662" s="33">
        <v>179</v>
      </c>
      <c r="D662" s="33">
        <v>26</v>
      </c>
      <c r="E662" s="33">
        <v>7794.23</v>
      </c>
      <c r="F662" s="33" t="s">
        <v>39</v>
      </c>
      <c r="G662" s="33" t="s">
        <v>49</v>
      </c>
      <c r="H662" s="33" t="s">
        <v>60</v>
      </c>
      <c r="I662" s="33" t="str">
        <f t="shared" si="10"/>
        <v>Adult</v>
      </c>
      <c r="J662" s="33" t="str">
        <f t="array" ref="J662">_xlfn.XLOOKUP(I662,$W$2:$W$5,$X$2:$X$5,0,0)</f>
        <v>Laptop</v>
      </c>
    </row>
    <row r="663" ht="27.15" spans="1:10">
      <c r="A663" s="33" t="s">
        <v>712</v>
      </c>
      <c r="B663" s="34">
        <v>45552</v>
      </c>
      <c r="C663" s="33">
        <v>283</v>
      </c>
      <c r="D663" s="33">
        <v>10</v>
      </c>
      <c r="E663" s="33">
        <v>2342.3</v>
      </c>
      <c r="F663" s="33" t="s">
        <v>52</v>
      </c>
      <c r="G663" s="33" t="s">
        <v>43</v>
      </c>
      <c r="H663" s="33" t="s">
        <v>9</v>
      </c>
      <c r="I663" s="33" t="str">
        <f t="shared" si="10"/>
        <v>Senior</v>
      </c>
      <c r="J663" s="33" t="str">
        <f t="array" ref="J663">_xlfn.XLOOKUP(I663,$W$2:$W$5,$X$2:$X$5,0,0)</f>
        <v>Medicine</v>
      </c>
    </row>
    <row r="664" ht="27.15" spans="1:10">
      <c r="A664" s="33" t="s">
        <v>713</v>
      </c>
      <c r="B664" s="34">
        <v>45647</v>
      </c>
      <c r="C664" s="33">
        <v>188</v>
      </c>
      <c r="D664" s="33">
        <v>16</v>
      </c>
      <c r="E664" s="33">
        <v>4125.98</v>
      </c>
      <c r="F664" s="33" t="s">
        <v>52</v>
      </c>
      <c r="G664" s="33" t="s">
        <v>49</v>
      </c>
      <c r="H664" s="33" t="s">
        <v>9</v>
      </c>
      <c r="I664" s="33" t="str">
        <f t="shared" si="10"/>
        <v>Senior</v>
      </c>
      <c r="J664" s="33" t="str">
        <f t="array" ref="J664">_xlfn.XLOOKUP(I664,$W$2:$W$5,$X$2:$X$5,0,0)</f>
        <v>Medicine</v>
      </c>
    </row>
    <row r="665" ht="27.15" spans="1:10">
      <c r="A665" s="33" t="s">
        <v>714</v>
      </c>
      <c r="B665" s="34">
        <v>45596</v>
      </c>
      <c r="C665" s="33">
        <v>239</v>
      </c>
      <c r="D665" s="33">
        <v>9</v>
      </c>
      <c r="E665" s="33">
        <v>1975.58</v>
      </c>
      <c r="F665" s="33" t="s">
        <v>39</v>
      </c>
      <c r="G665" s="33" t="s">
        <v>45</v>
      </c>
      <c r="H665" s="33" t="s">
        <v>60</v>
      </c>
      <c r="I665" s="33" t="str">
        <f t="shared" si="10"/>
        <v>Adult</v>
      </c>
      <c r="J665" s="33" t="str">
        <f t="array" ref="J665">_xlfn.XLOOKUP(I665,$W$2:$W$5,$X$2:$X$5,0,0)</f>
        <v>Laptop</v>
      </c>
    </row>
    <row r="666" ht="27.15" spans="1:10">
      <c r="A666" s="33" t="s">
        <v>715</v>
      </c>
      <c r="B666" s="34">
        <v>45540</v>
      </c>
      <c r="C666" s="33">
        <v>295</v>
      </c>
      <c r="D666" s="33">
        <v>10</v>
      </c>
      <c r="E666" s="33">
        <v>2224.27</v>
      </c>
      <c r="F666" s="33" t="s">
        <v>39</v>
      </c>
      <c r="G666" s="33" t="s">
        <v>47</v>
      </c>
      <c r="H666" s="33" t="s">
        <v>9</v>
      </c>
      <c r="I666" s="33" t="str">
        <f t="shared" si="10"/>
        <v>Senior</v>
      </c>
      <c r="J666" s="33" t="str">
        <f t="array" ref="J666">_xlfn.XLOOKUP(I666,$W$2:$W$5,$X$2:$X$5,0,0)</f>
        <v>Medicine</v>
      </c>
    </row>
    <row r="667" ht="27.15" spans="1:10">
      <c r="A667" s="33" t="s">
        <v>716</v>
      </c>
      <c r="B667" s="34">
        <v>45601</v>
      </c>
      <c r="C667" s="33">
        <v>234</v>
      </c>
      <c r="D667" s="33">
        <v>18</v>
      </c>
      <c r="E667" s="33">
        <v>4711.42</v>
      </c>
      <c r="F667" s="33" t="s">
        <v>52</v>
      </c>
      <c r="G667" s="33" t="s">
        <v>47</v>
      </c>
      <c r="H667" s="33" t="s">
        <v>14</v>
      </c>
      <c r="I667" s="33" t="str">
        <f t="shared" si="10"/>
        <v>Teen</v>
      </c>
      <c r="J667" s="33" t="str">
        <f t="array" ref="J667">_xlfn.XLOOKUP(I667,$W$2:$W$5,$X$2:$X$5,0,0)</f>
        <v>Mobile</v>
      </c>
    </row>
    <row r="668" ht="27.15" spans="1:10">
      <c r="A668" s="33" t="s">
        <v>717</v>
      </c>
      <c r="B668" s="34">
        <v>45641</v>
      </c>
      <c r="C668" s="33">
        <v>194</v>
      </c>
      <c r="D668" s="33">
        <v>13</v>
      </c>
      <c r="E668" s="33">
        <v>4079.63</v>
      </c>
      <c r="F668" s="33" t="s">
        <v>42</v>
      </c>
      <c r="G668" s="33" t="s">
        <v>49</v>
      </c>
      <c r="H668" s="33" t="s">
        <v>19</v>
      </c>
      <c r="I668" s="33" t="str">
        <f t="shared" si="10"/>
        <v>Youth</v>
      </c>
      <c r="J668" s="33" t="str">
        <f t="array" ref="J668">_xlfn.XLOOKUP(I668,$W$2:$W$5,$X$2:$X$5,0,0)</f>
        <v>Earpods</v>
      </c>
    </row>
    <row r="669" ht="27.15" spans="1:10">
      <c r="A669" s="33" t="s">
        <v>718</v>
      </c>
      <c r="B669" s="34">
        <v>45653</v>
      </c>
      <c r="C669" s="33">
        <v>182</v>
      </c>
      <c r="D669" s="33">
        <v>27</v>
      </c>
      <c r="E669" s="33">
        <v>6559.17</v>
      </c>
      <c r="F669" s="33" t="s">
        <v>42</v>
      </c>
      <c r="G669" s="33" t="s">
        <v>57</v>
      </c>
      <c r="H669" s="33" t="s">
        <v>60</v>
      </c>
      <c r="I669" s="33" t="str">
        <f t="shared" si="10"/>
        <v>Adult</v>
      </c>
      <c r="J669" s="33" t="str">
        <f t="array" ref="J669">_xlfn.XLOOKUP(I669,$W$2:$W$5,$X$2:$X$5,0,0)</f>
        <v>Laptop</v>
      </c>
    </row>
    <row r="670" ht="27.15" spans="1:10">
      <c r="A670" s="33" t="s">
        <v>719</v>
      </c>
      <c r="B670" s="34">
        <v>45609</v>
      </c>
      <c r="C670" s="33">
        <v>226</v>
      </c>
      <c r="D670" s="33">
        <v>9</v>
      </c>
      <c r="E670" s="33">
        <v>2206.75</v>
      </c>
      <c r="F670" s="33" t="s">
        <v>39</v>
      </c>
      <c r="G670" s="33" t="s">
        <v>53</v>
      </c>
      <c r="H670" s="33" t="s">
        <v>14</v>
      </c>
      <c r="I670" s="33" t="str">
        <f t="shared" si="10"/>
        <v>Teen</v>
      </c>
      <c r="J670" s="33" t="str">
        <f t="array" ref="J670">_xlfn.XLOOKUP(I670,$W$2:$W$5,$X$2:$X$5,0,0)</f>
        <v>Mobile</v>
      </c>
    </row>
    <row r="671" ht="27.15" spans="1:10">
      <c r="A671" s="33" t="s">
        <v>720</v>
      </c>
      <c r="B671" s="34">
        <v>45647</v>
      </c>
      <c r="C671" s="33">
        <v>188</v>
      </c>
      <c r="D671" s="33">
        <v>16</v>
      </c>
      <c r="E671" s="33">
        <v>4449.91</v>
      </c>
      <c r="F671" s="33" t="s">
        <v>52</v>
      </c>
      <c r="G671" s="33" t="s">
        <v>57</v>
      </c>
      <c r="H671" s="33" t="s">
        <v>60</v>
      </c>
      <c r="I671" s="33" t="str">
        <f t="shared" si="10"/>
        <v>Adult</v>
      </c>
      <c r="J671" s="33" t="str">
        <f t="array" ref="J671">_xlfn.XLOOKUP(I671,$W$2:$W$5,$X$2:$X$5,0,0)</f>
        <v>Laptop</v>
      </c>
    </row>
    <row r="672" ht="27.15" spans="1:10">
      <c r="A672" s="33" t="s">
        <v>721</v>
      </c>
      <c r="B672" s="34">
        <v>45534</v>
      </c>
      <c r="C672" s="33">
        <v>301</v>
      </c>
      <c r="D672" s="33">
        <v>13</v>
      </c>
      <c r="E672" s="33">
        <v>3407.52</v>
      </c>
      <c r="F672" s="33" t="s">
        <v>52</v>
      </c>
      <c r="G672" s="33" t="s">
        <v>57</v>
      </c>
      <c r="H672" s="33" t="s">
        <v>4</v>
      </c>
      <c r="I672" s="33" t="str">
        <f t="shared" si="10"/>
        <v>Adult</v>
      </c>
      <c r="J672" s="33" t="str">
        <f t="array" ref="J672">_xlfn.XLOOKUP(I672,$W$2:$W$5,$X$2:$X$5,0,0)</f>
        <v>Laptop</v>
      </c>
    </row>
    <row r="673" ht="27.15" spans="1:10">
      <c r="A673" s="33" t="s">
        <v>722</v>
      </c>
      <c r="B673" s="34">
        <v>45639</v>
      </c>
      <c r="C673" s="33">
        <v>196</v>
      </c>
      <c r="D673" s="33">
        <v>8</v>
      </c>
      <c r="E673" s="33">
        <v>1524.75</v>
      </c>
      <c r="F673" s="33" t="s">
        <v>39</v>
      </c>
      <c r="G673" s="33" t="s">
        <v>49</v>
      </c>
      <c r="H673" s="33" t="s">
        <v>14</v>
      </c>
      <c r="I673" s="33" t="str">
        <f t="shared" si="10"/>
        <v>Teen</v>
      </c>
      <c r="J673" s="33" t="str">
        <f t="array" ref="J673">_xlfn.XLOOKUP(I673,$W$2:$W$5,$X$2:$X$5,0,0)</f>
        <v>Mobile</v>
      </c>
    </row>
    <row r="674" ht="27.15" spans="1:10">
      <c r="A674" s="33" t="s">
        <v>723</v>
      </c>
      <c r="B674" s="34">
        <v>45631</v>
      </c>
      <c r="C674" s="33">
        <v>204</v>
      </c>
      <c r="D674" s="33">
        <v>13</v>
      </c>
      <c r="E674" s="33">
        <v>4340.64</v>
      </c>
      <c r="F674" s="33" t="s">
        <v>52</v>
      </c>
      <c r="G674" s="33" t="s">
        <v>40</v>
      </c>
      <c r="H674" s="33" t="s">
        <v>60</v>
      </c>
      <c r="I674" s="33" t="str">
        <f t="shared" si="10"/>
        <v>Adult</v>
      </c>
      <c r="J674" s="33" t="str">
        <f t="array" ref="J674">_xlfn.XLOOKUP(I674,$W$2:$W$5,$X$2:$X$5,0,0)</f>
        <v>Laptop</v>
      </c>
    </row>
    <row r="675" ht="27.15" spans="1:10">
      <c r="A675" s="33" t="s">
        <v>724</v>
      </c>
      <c r="B675" s="34">
        <v>45652</v>
      </c>
      <c r="C675" s="33">
        <v>183</v>
      </c>
      <c r="D675" s="33">
        <v>7</v>
      </c>
      <c r="E675" s="33">
        <v>2166.96</v>
      </c>
      <c r="F675" s="33" t="s">
        <v>52</v>
      </c>
      <c r="G675" s="33" t="s">
        <v>57</v>
      </c>
      <c r="H675" s="33" t="s">
        <v>14</v>
      </c>
      <c r="I675" s="33" t="str">
        <f t="shared" si="10"/>
        <v>Teen</v>
      </c>
      <c r="J675" s="33" t="str">
        <f t="array" ref="J675">_xlfn.XLOOKUP(I675,$W$2:$W$5,$X$2:$X$5,0,0)</f>
        <v>Mobile</v>
      </c>
    </row>
    <row r="676" ht="27.15" spans="1:10">
      <c r="A676" s="33" t="s">
        <v>725</v>
      </c>
      <c r="B676" s="34">
        <v>45651</v>
      </c>
      <c r="C676" s="33">
        <v>184</v>
      </c>
      <c r="D676" s="33">
        <v>20</v>
      </c>
      <c r="E676" s="33">
        <v>4584.76</v>
      </c>
      <c r="F676" s="33" t="s">
        <v>39</v>
      </c>
      <c r="G676" s="33" t="s">
        <v>40</v>
      </c>
      <c r="H676" s="33" t="s">
        <v>4</v>
      </c>
      <c r="I676" s="33" t="str">
        <f t="shared" si="10"/>
        <v>Adult</v>
      </c>
      <c r="J676" s="33" t="str">
        <f t="array" ref="J676">_xlfn.XLOOKUP(I676,$W$2:$W$5,$X$2:$X$5,0,0)</f>
        <v>Laptop</v>
      </c>
    </row>
    <row r="677" ht="27.15" spans="1:10">
      <c r="A677" s="33" t="s">
        <v>726</v>
      </c>
      <c r="B677" s="34">
        <v>45438</v>
      </c>
      <c r="C677" s="33">
        <v>397</v>
      </c>
      <c r="D677" s="33">
        <v>13</v>
      </c>
      <c r="E677" s="33">
        <v>2760.03</v>
      </c>
      <c r="F677" s="33" t="s">
        <v>42</v>
      </c>
      <c r="G677" s="33" t="s">
        <v>43</v>
      </c>
      <c r="H677" s="33" t="s">
        <v>4</v>
      </c>
      <c r="I677" s="33" t="str">
        <f t="shared" si="10"/>
        <v>Adult</v>
      </c>
      <c r="J677" s="33" t="str">
        <f t="array" ref="J677">_xlfn.XLOOKUP(I677,$W$2:$W$5,$X$2:$X$5,0,0)</f>
        <v>Laptop</v>
      </c>
    </row>
    <row r="678" ht="27.15" spans="1:10">
      <c r="A678" s="33" t="s">
        <v>727</v>
      </c>
      <c r="B678" s="34">
        <v>45482</v>
      </c>
      <c r="C678" s="33">
        <v>353</v>
      </c>
      <c r="D678" s="33">
        <v>17</v>
      </c>
      <c r="E678" s="33">
        <v>4845.2</v>
      </c>
      <c r="F678" s="33" t="s">
        <v>52</v>
      </c>
      <c r="G678" s="33" t="s">
        <v>40</v>
      </c>
      <c r="H678" s="33" t="s">
        <v>9</v>
      </c>
      <c r="I678" s="33" t="str">
        <f t="shared" si="10"/>
        <v>Senior</v>
      </c>
      <c r="J678" s="33" t="str">
        <f t="array" ref="J678">_xlfn.XLOOKUP(I678,$W$2:$W$5,$X$2:$X$5,0,0)</f>
        <v>Medicine</v>
      </c>
    </row>
    <row r="679" ht="27.15" spans="1:10">
      <c r="A679" s="33" t="s">
        <v>728</v>
      </c>
      <c r="B679" s="34">
        <v>45651</v>
      </c>
      <c r="C679" s="33">
        <v>184</v>
      </c>
      <c r="D679" s="33">
        <v>11</v>
      </c>
      <c r="E679" s="33">
        <v>2472.59</v>
      </c>
      <c r="F679" s="33" t="s">
        <v>39</v>
      </c>
      <c r="G679" s="33" t="s">
        <v>47</v>
      </c>
      <c r="H679" s="33" t="s">
        <v>14</v>
      </c>
      <c r="I679" s="33" t="str">
        <f t="shared" si="10"/>
        <v>Teen</v>
      </c>
      <c r="J679" s="33" t="str">
        <f t="array" ref="J679">_xlfn.XLOOKUP(I679,$W$2:$W$5,$X$2:$X$5,0,0)</f>
        <v>Mobile</v>
      </c>
    </row>
    <row r="680" ht="27.15" spans="1:10">
      <c r="A680" s="33" t="s">
        <v>729</v>
      </c>
      <c r="B680" s="34">
        <v>45653</v>
      </c>
      <c r="C680" s="33">
        <v>182</v>
      </c>
      <c r="D680" s="33">
        <v>11</v>
      </c>
      <c r="E680" s="33">
        <v>2863.03</v>
      </c>
      <c r="F680" s="33" t="s">
        <v>52</v>
      </c>
      <c r="G680" s="33" t="s">
        <v>55</v>
      </c>
      <c r="H680" s="33" t="s">
        <v>14</v>
      </c>
      <c r="I680" s="33" t="str">
        <f t="shared" si="10"/>
        <v>Teen</v>
      </c>
      <c r="J680" s="33" t="str">
        <f t="array" ref="J680">_xlfn.XLOOKUP(I680,$W$2:$W$5,$X$2:$X$5,0,0)</f>
        <v>Mobile</v>
      </c>
    </row>
    <row r="681" ht="27.15" spans="1:10">
      <c r="A681" s="33" t="s">
        <v>730</v>
      </c>
      <c r="B681" s="34">
        <v>45657</v>
      </c>
      <c r="C681" s="33">
        <v>178</v>
      </c>
      <c r="D681" s="33">
        <v>12</v>
      </c>
      <c r="E681" s="33">
        <v>2834.94</v>
      </c>
      <c r="F681" s="33" t="s">
        <v>52</v>
      </c>
      <c r="G681" s="33" t="s">
        <v>47</v>
      </c>
      <c r="H681" s="33" t="s">
        <v>19</v>
      </c>
      <c r="I681" s="33" t="str">
        <f t="shared" si="10"/>
        <v>Youth</v>
      </c>
      <c r="J681" s="33" t="str">
        <f t="array" ref="J681">_xlfn.XLOOKUP(I681,$W$2:$W$5,$X$2:$X$5,0,0)</f>
        <v>Earpods</v>
      </c>
    </row>
    <row r="682" ht="27.15" spans="1:10">
      <c r="A682" s="33" t="s">
        <v>731</v>
      </c>
      <c r="B682" s="34">
        <v>45603</v>
      </c>
      <c r="C682" s="33">
        <v>232</v>
      </c>
      <c r="D682" s="33">
        <v>9</v>
      </c>
      <c r="E682" s="33">
        <v>2759.7</v>
      </c>
      <c r="F682" s="33" t="s">
        <v>52</v>
      </c>
      <c r="G682" s="33" t="s">
        <v>49</v>
      </c>
      <c r="H682" s="33" t="s">
        <v>9</v>
      </c>
      <c r="I682" s="33" t="str">
        <f t="shared" si="10"/>
        <v>Senior</v>
      </c>
      <c r="J682" s="33" t="str">
        <f t="array" ref="J682">_xlfn.XLOOKUP(I682,$W$2:$W$5,$X$2:$X$5,0,0)</f>
        <v>Medicine</v>
      </c>
    </row>
    <row r="683" ht="27.15" spans="1:10">
      <c r="A683" s="33" t="s">
        <v>732</v>
      </c>
      <c r="B683" s="34">
        <v>45596</v>
      </c>
      <c r="C683" s="33">
        <v>239</v>
      </c>
      <c r="D683" s="33">
        <v>14</v>
      </c>
      <c r="E683" s="33">
        <v>3397.86</v>
      </c>
      <c r="F683" s="33" t="s">
        <v>42</v>
      </c>
      <c r="G683" s="33" t="s">
        <v>40</v>
      </c>
      <c r="H683" s="33" t="s">
        <v>19</v>
      </c>
      <c r="I683" s="33" t="str">
        <f t="shared" si="10"/>
        <v>Youth</v>
      </c>
      <c r="J683" s="33" t="str">
        <f t="array" ref="J683">_xlfn.XLOOKUP(I683,$W$2:$W$5,$X$2:$X$5,0,0)</f>
        <v>Earpods</v>
      </c>
    </row>
    <row r="684" ht="27.15" spans="1:10">
      <c r="A684" s="33" t="s">
        <v>733</v>
      </c>
      <c r="B684" s="34">
        <v>45592</v>
      </c>
      <c r="C684" s="33">
        <v>243</v>
      </c>
      <c r="D684" s="33">
        <v>9</v>
      </c>
      <c r="E684" s="33">
        <v>1932.08</v>
      </c>
      <c r="F684" s="33" t="s">
        <v>42</v>
      </c>
      <c r="G684" s="33" t="s">
        <v>43</v>
      </c>
      <c r="H684" s="33" t="s">
        <v>14</v>
      </c>
      <c r="I684" s="33" t="str">
        <f t="shared" si="10"/>
        <v>Teen</v>
      </c>
      <c r="J684" s="33" t="str">
        <f t="array" ref="J684">_xlfn.XLOOKUP(I684,$W$2:$W$5,$X$2:$X$5,0,0)</f>
        <v>Mobile</v>
      </c>
    </row>
    <row r="685" ht="27.15" spans="1:10">
      <c r="A685" s="33" t="s">
        <v>734</v>
      </c>
      <c r="B685" s="34">
        <v>45632</v>
      </c>
      <c r="C685" s="33">
        <v>203</v>
      </c>
      <c r="D685" s="33">
        <v>9</v>
      </c>
      <c r="E685" s="33">
        <v>2843.29</v>
      </c>
      <c r="F685" s="33" t="s">
        <v>42</v>
      </c>
      <c r="G685" s="33" t="s">
        <v>49</v>
      </c>
      <c r="H685" s="33" t="s">
        <v>9</v>
      </c>
      <c r="I685" s="33" t="str">
        <f t="shared" si="10"/>
        <v>Senior</v>
      </c>
      <c r="J685" s="33" t="str">
        <f t="array" ref="J685">_xlfn.XLOOKUP(I685,$W$2:$W$5,$X$2:$X$5,0,0)</f>
        <v>Medicine</v>
      </c>
    </row>
    <row r="686" ht="27.15" spans="1:10">
      <c r="A686" s="33" t="s">
        <v>735</v>
      </c>
      <c r="B686" s="34">
        <v>45650</v>
      </c>
      <c r="C686" s="33">
        <v>185</v>
      </c>
      <c r="D686" s="33">
        <v>17</v>
      </c>
      <c r="E686" s="33">
        <v>4081.33</v>
      </c>
      <c r="F686" s="33" t="s">
        <v>39</v>
      </c>
      <c r="G686" s="33" t="s">
        <v>47</v>
      </c>
      <c r="H686" s="33" t="s">
        <v>14</v>
      </c>
      <c r="I686" s="33" t="str">
        <f t="shared" si="10"/>
        <v>Teen</v>
      </c>
      <c r="J686" s="33" t="str">
        <f t="array" ref="J686">_xlfn.XLOOKUP(I686,$W$2:$W$5,$X$2:$X$5,0,0)</f>
        <v>Mobile</v>
      </c>
    </row>
    <row r="687" ht="27.15" spans="1:10">
      <c r="A687" s="33" t="s">
        <v>736</v>
      </c>
      <c r="B687" s="34">
        <v>45646</v>
      </c>
      <c r="C687" s="33">
        <v>189</v>
      </c>
      <c r="D687" s="33">
        <v>14</v>
      </c>
      <c r="E687" s="33">
        <v>4117.97</v>
      </c>
      <c r="F687" s="33" t="s">
        <v>39</v>
      </c>
      <c r="G687" s="33" t="s">
        <v>55</v>
      </c>
      <c r="H687" s="33" t="s">
        <v>60</v>
      </c>
      <c r="I687" s="33" t="str">
        <f t="shared" si="10"/>
        <v>Adult</v>
      </c>
      <c r="J687" s="33" t="str">
        <f t="array" ref="J687">_xlfn.XLOOKUP(I687,$W$2:$W$5,$X$2:$X$5,0,0)</f>
        <v>Laptop</v>
      </c>
    </row>
    <row r="688" ht="27.15" spans="1:10">
      <c r="A688" s="33" t="s">
        <v>737</v>
      </c>
      <c r="B688" s="34">
        <v>45657</v>
      </c>
      <c r="C688" s="33">
        <v>178</v>
      </c>
      <c r="D688" s="33">
        <v>21</v>
      </c>
      <c r="E688" s="33">
        <v>4514.53</v>
      </c>
      <c r="F688" s="33" t="s">
        <v>39</v>
      </c>
      <c r="G688" s="33" t="s">
        <v>40</v>
      </c>
      <c r="H688" s="33" t="s">
        <v>4</v>
      </c>
      <c r="I688" s="33" t="str">
        <f t="shared" si="10"/>
        <v>Adult</v>
      </c>
      <c r="J688" s="33" t="str">
        <f t="array" ref="J688">_xlfn.XLOOKUP(I688,$W$2:$W$5,$X$2:$X$5,0,0)</f>
        <v>Laptop</v>
      </c>
    </row>
    <row r="689" ht="27.15" spans="1:10">
      <c r="A689" s="33" t="s">
        <v>738</v>
      </c>
      <c r="B689" s="34">
        <v>45654</v>
      </c>
      <c r="C689" s="33">
        <v>181</v>
      </c>
      <c r="D689" s="33">
        <v>16</v>
      </c>
      <c r="E689" s="33">
        <v>2844.71</v>
      </c>
      <c r="F689" s="33" t="s">
        <v>42</v>
      </c>
      <c r="G689" s="33" t="s">
        <v>53</v>
      </c>
      <c r="H689" s="33" t="s">
        <v>14</v>
      </c>
      <c r="I689" s="33" t="str">
        <f t="shared" si="10"/>
        <v>Teen</v>
      </c>
      <c r="J689" s="33" t="str">
        <f t="array" ref="J689">_xlfn.XLOOKUP(I689,$W$2:$W$5,$X$2:$X$5,0,0)</f>
        <v>Mobile</v>
      </c>
    </row>
    <row r="690" ht="27.15" spans="1:10">
      <c r="A690" s="33" t="s">
        <v>739</v>
      </c>
      <c r="B690" s="34">
        <v>45640</v>
      </c>
      <c r="C690" s="33">
        <v>195</v>
      </c>
      <c r="D690" s="33">
        <v>11</v>
      </c>
      <c r="E690" s="33">
        <v>2349.47</v>
      </c>
      <c r="F690" s="33" t="s">
        <v>42</v>
      </c>
      <c r="G690" s="33" t="s">
        <v>43</v>
      </c>
      <c r="H690" s="33" t="s">
        <v>9</v>
      </c>
      <c r="I690" s="33" t="str">
        <f t="shared" si="10"/>
        <v>Senior</v>
      </c>
      <c r="J690" s="33" t="str">
        <f t="array" ref="J690">_xlfn.XLOOKUP(I690,$W$2:$W$5,$X$2:$X$5,0,0)</f>
        <v>Medicine</v>
      </c>
    </row>
    <row r="691" ht="27.15" spans="1:10">
      <c r="A691" s="33" t="s">
        <v>740</v>
      </c>
      <c r="B691" s="34">
        <v>45610</v>
      </c>
      <c r="C691" s="33">
        <v>225</v>
      </c>
      <c r="D691" s="33">
        <v>17</v>
      </c>
      <c r="E691" s="33">
        <v>3723.04</v>
      </c>
      <c r="F691" s="33" t="s">
        <v>52</v>
      </c>
      <c r="G691" s="33" t="s">
        <v>55</v>
      </c>
      <c r="H691" s="33" t="s">
        <v>4</v>
      </c>
      <c r="I691" s="33" t="str">
        <f t="shared" si="10"/>
        <v>Adult</v>
      </c>
      <c r="J691" s="33" t="str">
        <f t="array" ref="J691">_xlfn.XLOOKUP(I691,$W$2:$W$5,$X$2:$X$5,0,0)</f>
        <v>Laptop</v>
      </c>
    </row>
    <row r="692" ht="27.15" spans="1:10">
      <c r="A692" s="33" t="s">
        <v>741</v>
      </c>
      <c r="B692" s="34">
        <v>45449</v>
      </c>
      <c r="C692" s="33">
        <v>386</v>
      </c>
      <c r="D692" s="33">
        <v>8</v>
      </c>
      <c r="E692" s="33">
        <v>1671.03</v>
      </c>
      <c r="F692" s="33" t="s">
        <v>39</v>
      </c>
      <c r="G692" s="33" t="s">
        <v>57</v>
      </c>
      <c r="H692" s="33" t="s">
        <v>60</v>
      </c>
      <c r="I692" s="33" t="str">
        <f t="shared" si="10"/>
        <v>Adult</v>
      </c>
      <c r="J692" s="33" t="str">
        <f t="array" ref="J692">_xlfn.XLOOKUP(I692,$W$2:$W$5,$X$2:$X$5,0,0)</f>
        <v>Laptop</v>
      </c>
    </row>
    <row r="693" ht="27.15" spans="1:10">
      <c r="A693" s="33" t="s">
        <v>742</v>
      </c>
      <c r="B693" s="34">
        <v>45645</v>
      </c>
      <c r="C693" s="33">
        <v>190</v>
      </c>
      <c r="D693" s="33">
        <v>22</v>
      </c>
      <c r="E693" s="33">
        <v>5548.05</v>
      </c>
      <c r="F693" s="33" t="s">
        <v>42</v>
      </c>
      <c r="G693" s="33" t="s">
        <v>49</v>
      </c>
      <c r="H693" s="33" t="s">
        <v>60</v>
      </c>
      <c r="I693" s="33" t="str">
        <f t="shared" si="10"/>
        <v>Adult</v>
      </c>
      <c r="J693" s="33" t="str">
        <f t="array" ref="J693">_xlfn.XLOOKUP(I693,$W$2:$W$5,$X$2:$X$5,0,0)</f>
        <v>Laptop</v>
      </c>
    </row>
    <row r="694" ht="27.15" spans="1:10">
      <c r="A694" s="33" t="s">
        <v>743</v>
      </c>
      <c r="B694" s="34">
        <v>45590</v>
      </c>
      <c r="C694" s="33">
        <v>245</v>
      </c>
      <c r="D694" s="33">
        <v>23</v>
      </c>
      <c r="E694" s="33">
        <v>5712.75</v>
      </c>
      <c r="F694" s="33" t="s">
        <v>39</v>
      </c>
      <c r="G694" s="33" t="s">
        <v>43</v>
      </c>
      <c r="H694" s="33" t="s">
        <v>4</v>
      </c>
      <c r="I694" s="33" t="str">
        <f t="shared" si="10"/>
        <v>Adult</v>
      </c>
      <c r="J694" s="33" t="str">
        <f t="array" ref="J694">_xlfn.XLOOKUP(I694,$W$2:$W$5,$X$2:$X$5,0,0)</f>
        <v>Laptop</v>
      </c>
    </row>
    <row r="695" ht="27.15" spans="1:10">
      <c r="A695" s="33" t="s">
        <v>744</v>
      </c>
      <c r="B695" s="34">
        <v>45636</v>
      </c>
      <c r="C695" s="33">
        <v>199</v>
      </c>
      <c r="D695" s="33">
        <v>19</v>
      </c>
      <c r="E695" s="33">
        <v>5454.9</v>
      </c>
      <c r="F695" s="33" t="s">
        <v>39</v>
      </c>
      <c r="G695" s="33" t="s">
        <v>55</v>
      </c>
      <c r="H695" s="33" t="s">
        <v>60</v>
      </c>
      <c r="I695" s="33" t="str">
        <f t="shared" si="10"/>
        <v>Adult</v>
      </c>
      <c r="J695" s="33" t="str">
        <f t="array" ref="J695">_xlfn.XLOOKUP(I695,$W$2:$W$5,$X$2:$X$5,0,0)</f>
        <v>Laptop</v>
      </c>
    </row>
    <row r="696" ht="27.15" spans="1:10">
      <c r="A696" s="33" t="s">
        <v>745</v>
      </c>
      <c r="B696" s="34">
        <v>45636</v>
      </c>
      <c r="C696" s="33">
        <v>199</v>
      </c>
      <c r="D696" s="33">
        <v>9</v>
      </c>
      <c r="E696" s="33">
        <v>2497.65</v>
      </c>
      <c r="F696" s="33" t="s">
        <v>52</v>
      </c>
      <c r="G696" s="33" t="s">
        <v>53</v>
      </c>
      <c r="H696" s="33" t="s">
        <v>9</v>
      </c>
      <c r="I696" s="33" t="str">
        <f t="shared" si="10"/>
        <v>Senior</v>
      </c>
      <c r="J696" s="33" t="str">
        <f t="array" ref="J696">_xlfn.XLOOKUP(I696,$W$2:$W$5,$X$2:$X$5,0,0)</f>
        <v>Medicine</v>
      </c>
    </row>
    <row r="697" ht="27.15" spans="1:10">
      <c r="A697" s="33" t="s">
        <v>746</v>
      </c>
      <c r="B697" s="34">
        <v>45490</v>
      </c>
      <c r="C697" s="33">
        <v>345</v>
      </c>
      <c r="D697" s="33">
        <v>11</v>
      </c>
      <c r="E697" s="33">
        <v>2586.02</v>
      </c>
      <c r="F697" s="33" t="s">
        <v>52</v>
      </c>
      <c r="G697" s="33" t="s">
        <v>40</v>
      </c>
      <c r="H697" s="33" t="s">
        <v>4</v>
      </c>
      <c r="I697" s="33" t="str">
        <f t="shared" si="10"/>
        <v>Adult</v>
      </c>
      <c r="J697" s="33" t="str">
        <f t="array" ref="J697">_xlfn.XLOOKUP(I697,$W$2:$W$5,$X$2:$X$5,0,0)</f>
        <v>Laptop</v>
      </c>
    </row>
    <row r="698" ht="27.15" spans="1:10">
      <c r="A698" s="33" t="s">
        <v>747</v>
      </c>
      <c r="B698" s="34">
        <v>45647</v>
      </c>
      <c r="C698" s="33">
        <v>188</v>
      </c>
      <c r="D698" s="33">
        <v>10</v>
      </c>
      <c r="E698" s="33">
        <v>3108.37</v>
      </c>
      <c r="F698" s="33" t="s">
        <v>52</v>
      </c>
      <c r="G698" s="33" t="s">
        <v>47</v>
      </c>
      <c r="H698" s="33" t="s">
        <v>14</v>
      </c>
      <c r="I698" s="33" t="str">
        <f t="shared" si="10"/>
        <v>Teen</v>
      </c>
      <c r="J698" s="33" t="str">
        <f t="array" ref="J698">_xlfn.XLOOKUP(I698,$W$2:$W$5,$X$2:$X$5,0,0)</f>
        <v>Mobile</v>
      </c>
    </row>
    <row r="699" ht="27.15" spans="1:10">
      <c r="A699" s="33" t="s">
        <v>748</v>
      </c>
      <c r="B699" s="34">
        <v>45651</v>
      </c>
      <c r="C699" s="33">
        <v>184</v>
      </c>
      <c r="D699" s="33">
        <v>16</v>
      </c>
      <c r="E699" s="33">
        <v>4742.16</v>
      </c>
      <c r="F699" s="33" t="s">
        <v>52</v>
      </c>
      <c r="G699" s="33" t="s">
        <v>57</v>
      </c>
      <c r="H699" s="33" t="s">
        <v>14</v>
      </c>
      <c r="I699" s="33" t="str">
        <f t="shared" si="10"/>
        <v>Teen</v>
      </c>
      <c r="J699" s="33" t="str">
        <f t="array" ref="J699">_xlfn.XLOOKUP(I699,$W$2:$W$5,$X$2:$X$5,0,0)</f>
        <v>Mobile</v>
      </c>
    </row>
    <row r="700" ht="27.15" spans="1:10">
      <c r="A700" s="33" t="s">
        <v>749</v>
      </c>
      <c r="B700" s="34">
        <v>45598</v>
      </c>
      <c r="C700" s="33">
        <v>237</v>
      </c>
      <c r="D700" s="33">
        <v>13</v>
      </c>
      <c r="E700" s="33">
        <v>3138.02</v>
      </c>
      <c r="F700" s="33" t="s">
        <v>52</v>
      </c>
      <c r="G700" s="33" t="s">
        <v>53</v>
      </c>
      <c r="H700" s="33" t="s">
        <v>9</v>
      </c>
      <c r="I700" s="33" t="str">
        <f t="shared" si="10"/>
        <v>Senior</v>
      </c>
      <c r="J700" s="33" t="str">
        <f t="array" ref="J700">_xlfn.XLOOKUP(I700,$W$2:$W$5,$X$2:$X$5,0,0)</f>
        <v>Medicine</v>
      </c>
    </row>
    <row r="701" ht="27.15" spans="1:10">
      <c r="A701" s="33" t="s">
        <v>750</v>
      </c>
      <c r="B701" s="34">
        <v>45587</v>
      </c>
      <c r="C701" s="33">
        <v>248</v>
      </c>
      <c r="D701" s="33">
        <v>15</v>
      </c>
      <c r="E701" s="33">
        <v>2882.08</v>
      </c>
      <c r="F701" s="33" t="s">
        <v>39</v>
      </c>
      <c r="G701" s="33" t="s">
        <v>49</v>
      </c>
      <c r="H701" s="33" t="s">
        <v>19</v>
      </c>
      <c r="I701" s="33" t="str">
        <f t="shared" si="10"/>
        <v>Youth</v>
      </c>
      <c r="J701" s="33" t="str">
        <f t="array" ref="J701">_xlfn.XLOOKUP(I701,$W$2:$W$5,$X$2:$X$5,0,0)</f>
        <v>Earpods</v>
      </c>
    </row>
    <row r="702" ht="27.15" spans="1:10">
      <c r="A702" s="33" t="s">
        <v>751</v>
      </c>
      <c r="B702" s="34">
        <v>45629</v>
      </c>
      <c r="C702" s="33">
        <v>206</v>
      </c>
      <c r="D702" s="33">
        <v>24</v>
      </c>
      <c r="E702" s="33">
        <v>6091.67</v>
      </c>
      <c r="F702" s="33" t="s">
        <v>39</v>
      </c>
      <c r="G702" s="33" t="s">
        <v>53</v>
      </c>
      <c r="H702" s="33" t="s">
        <v>19</v>
      </c>
      <c r="I702" s="33" t="str">
        <f t="shared" si="10"/>
        <v>Youth</v>
      </c>
      <c r="J702" s="33" t="str">
        <f t="array" ref="J702">_xlfn.XLOOKUP(I702,$W$2:$W$5,$X$2:$X$5,0,0)</f>
        <v>Earpods</v>
      </c>
    </row>
    <row r="703" ht="27.15" spans="1:10">
      <c r="A703" s="33" t="s">
        <v>752</v>
      </c>
      <c r="B703" s="34">
        <v>45631</v>
      </c>
      <c r="C703" s="33">
        <v>204</v>
      </c>
      <c r="D703" s="33">
        <v>19</v>
      </c>
      <c r="E703" s="33">
        <v>4140.97</v>
      </c>
      <c r="F703" s="33" t="s">
        <v>39</v>
      </c>
      <c r="G703" s="33" t="s">
        <v>53</v>
      </c>
      <c r="H703" s="33" t="s">
        <v>4</v>
      </c>
      <c r="I703" s="33" t="str">
        <f t="shared" si="10"/>
        <v>Adult</v>
      </c>
      <c r="J703" s="33" t="str">
        <f t="array" ref="J703">_xlfn.XLOOKUP(I703,$W$2:$W$5,$X$2:$X$5,0,0)</f>
        <v>Laptop</v>
      </c>
    </row>
    <row r="704" ht="27.15" spans="1:10">
      <c r="A704" s="33" t="s">
        <v>753</v>
      </c>
      <c r="B704" s="34">
        <v>45644</v>
      </c>
      <c r="C704" s="33">
        <v>191</v>
      </c>
      <c r="D704" s="33">
        <v>23</v>
      </c>
      <c r="E704" s="33">
        <v>5239.8</v>
      </c>
      <c r="F704" s="33" t="s">
        <v>52</v>
      </c>
      <c r="G704" s="33" t="s">
        <v>45</v>
      </c>
      <c r="H704" s="33" t="s">
        <v>4</v>
      </c>
      <c r="I704" s="33" t="str">
        <f t="shared" si="10"/>
        <v>Adult</v>
      </c>
      <c r="J704" s="33" t="str">
        <f t="array" ref="J704">_xlfn.XLOOKUP(I704,$W$2:$W$5,$X$2:$X$5,0,0)</f>
        <v>Laptop</v>
      </c>
    </row>
    <row r="705" ht="27.15" spans="1:10">
      <c r="A705" s="33" t="s">
        <v>754</v>
      </c>
      <c r="B705" s="34">
        <v>45646</v>
      </c>
      <c r="C705" s="33">
        <v>189</v>
      </c>
      <c r="D705" s="33">
        <v>22</v>
      </c>
      <c r="E705" s="33">
        <v>6359.11</v>
      </c>
      <c r="F705" s="33" t="s">
        <v>52</v>
      </c>
      <c r="G705" s="33" t="s">
        <v>53</v>
      </c>
      <c r="H705" s="33" t="s">
        <v>19</v>
      </c>
      <c r="I705" s="33" t="str">
        <f t="shared" si="10"/>
        <v>Youth</v>
      </c>
      <c r="J705" s="33" t="str">
        <f t="array" ref="J705">_xlfn.XLOOKUP(I705,$W$2:$W$5,$X$2:$X$5,0,0)</f>
        <v>Earpods</v>
      </c>
    </row>
    <row r="706" ht="27.15" spans="1:10">
      <c r="A706" s="33" t="s">
        <v>755</v>
      </c>
      <c r="B706" s="34">
        <v>45589</v>
      </c>
      <c r="C706" s="33">
        <v>246</v>
      </c>
      <c r="D706" s="33">
        <v>15</v>
      </c>
      <c r="E706" s="33">
        <v>3834.97</v>
      </c>
      <c r="F706" s="33" t="s">
        <v>52</v>
      </c>
      <c r="G706" s="33" t="s">
        <v>55</v>
      </c>
      <c r="H706" s="33" t="s">
        <v>4</v>
      </c>
      <c r="I706" s="33" t="str">
        <f t="shared" ref="I706:I769" si="11">IF(OR(H706="0-19",H706="18-24"),"Teen",IF(H706="25-34","Youth",IF(OR(H706="35-44",H706="45-54"),"Adult",IF(H706="55+","Senior","Other"))))</f>
        <v>Adult</v>
      </c>
      <c r="J706" s="33" t="str">
        <f t="array" ref="J706">_xlfn.XLOOKUP(I706,$W$2:$W$5,$X$2:$X$5,0,0)</f>
        <v>Laptop</v>
      </c>
    </row>
    <row r="707" ht="27.15" spans="1:10">
      <c r="A707" s="33" t="s">
        <v>756</v>
      </c>
      <c r="B707" s="34">
        <v>45626</v>
      </c>
      <c r="C707" s="33">
        <v>209</v>
      </c>
      <c r="D707" s="33">
        <v>8</v>
      </c>
      <c r="E707" s="33">
        <v>2491.48</v>
      </c>
      <c r="F707" s="33" t="s">
        <v>39</v>
      </c>
      <c r="G707" s="33" t="s">
        <v>45</v>
      </c>
      <c r="H707" s="33" t="s">
        <v>9</v>
      </c>
      <c r="I707" s="33" t="str">
        <f t="shared" si="11"/>
        <v>Senior</v>
      </c>
      <c r="J707" s="33" t="str">
        <f t="array" ref="J707">_xlfn.XLOOKUP(I707,$W$2:$W$5,$X$2:$X$5,0,0)</f>
        <v>Medicine</v>
      </c>
    </row>
    <row r="708" ht="27.15" spans="1:10">
      <c r="A708" s="33" t="s">
        <v>757</v>
      </c>
      <c r="B708" s="34">
        <v>45650</v>
      </c>
      <c r="C708" s="33">
        <v>185</v>
      </c>
      <c r="D708" s="33">
        <v>11</v>
      </c>
      <c r="E708" s="33">
        <v>3612.49</v>
      </c>
      <c r="F708" s="33" t="s">
        <v>42</v>
      </c>
      <c r="G708" s="33" t="s">
        <v>40</v>
      </c>
      <c r="H708" s="33" t="s">
        <v>9</v>
      </c>
      <c r="I708" s="33" t="str">
        <f t="shared" si="11"/>
        <v>Senior</v>
      </c>
      <c r="J708" s="33" t="str">
        <f t="array" ref="J708">_xlfn.XLOOKUP(I708,$W$2:$W$5,$X$2:$X$5,0,0)</f>
        <v>Medicine</v>
      </c>
    </row>
    <row r="709" ht="27.15" spans="1:10">
      <c r="A709" s="33" t="s">
        <v>758</v>
      </c>
      <c r="B709" s="34">
        <v>45599</v>
      </c>
      <c r="C709" s="33">
        <v>236</v>
      </c>
      <c r="D709" s="33">
        <v>18</v>
      </c>
      <c r="E709" s="33">
        <v>4556.79</v>
      </c>
      <c r="F709" s="33" t="s">
        <v>52</v>
      </c>
      <c r="G709" s="33" t="s">
        <v>40</v>
      </c>
      <c r="H709" s="33" t="s">
        <v>19</v>
      </c>
      <c r="I709" s="33" t="str">
        <f t="shared" si="11"/>
        <v>Youth</v>
      </c>
      <c r="J709" s="33" t="str">
        <f t="array" ref="J709">_xlfn.XLOOKUP(I709,$W$2:$W$5,$X$2:$X$5,0,0)</f>
        <v>Earpods</v>
      </c>
    </row>
    <row r="710" ht="27.15" spans="1:10">
      <c r="A710" s="33" t="s">
        <v>759</v>
      </c>
      <c r="B710" s="34">
        <v>45637</v>
      </c>
      <c r="C710" s="33">
        <v>198</v>
      </c>
      <c r="D710" s="33">
        <v>24</v>
      </c>
      <c r="E710" s="33">
        <v>5479.05</v>
      </c>
      <c r="F710" s="33" t="s">
        <v>52</v>
      </c>
      <c r="G710" s="33" t="s">
        <v>49</v>
      </c>
      <c r="H710" s="33" t="s">
        <v>4</v>
      </c>
      <c r="I710" s="33" t="str">
        <f t="shared" si="11"/>
        <v>Adult</v>
      </c>
      <c r="J710" s="33" t="str">
        <f t="array" ref="J710">_xlfn.XLOOKUP(I710,$W$2:$W$5,$X$2:$X$5,0,0)</f>
        <v>Laptop</v>
      </c>
    </row>
    <row r="711" ht="27.15" spans="1:10">
      <c r="A711" s="33" t="s">
        <v>760</v>
      </c>
      <c r="B711" s="34">
        <v>45587</v>
      </c>
      <c r="C711" s="33">
        <v>248</v>
      </c>
      <c r="D711" s="33">
        <v>15</v>
      </c>
      <c r="E711" s="33">
        <v>4199.74</v>
      </c>
      <c r="F711" s="33" t="s">
        <v>39</v>
      </c>
      <c r="G711" s="33" t="s">
        <v>47</v>
      </c>
      <c r="H711" s="33" t="s">
        <v>9</v>
      </c>
      <c r="I711" s="33" t="str">
        <f t="shared" si="11"/>
        <v>Senior</v>
      </c>
      <c r="J711" s="33" t="str">
        <f t="array" ref="J711">_xlfn.XLOOKUP(I711,$W$2:$W$5,$X$2:$X$5,0,0)</f>
        <v>Medicine</v>
      </c>
    </row>
    <row r="712" ht="27.15" spans="1:10">
      <c r="A712" s="33" t="s">
        <v>761</v>
      </c>
      <c r="B712" s="34">
        <v>45593</v>
      </c>
      <c r="C712" s="33">
        <v>242</v>
      </c>
      <c r="D712" s="33">
        <v>19</v>
      </c>
      <c r="E712" s="33">
        <v>3930.81</v>
      </c>
      <c r="F712" s="33" t="s">
        <v>42</v>
      </c>
      <c r="G712" s="33" t="s">
        <v>45</v>
      </c>
      <c r="H712" s="33" t="s">
        <v>4</v>
      </c>
      <c r="I712" s="33" t="str">
        <f t="shared" si="11"/>
        <v>Adult</v>
      </c>
      <c r="J712" s="33" t="str">
        <f t="array" ref="J712">_xlfn.XLOOKUP(I712,$W$2:$W$5,$X$2:$X$5,0,0)</f>
        <v>Laptop</v>
      </c>
    </row>
    <row r="713" ht="27.15" spans="1:10">
      <c r="A713" s="33" t="s">
        <v>762</v>
      </c>
      <c r="B713" s="34">
        <v>45653</v>
      </c>
      <c r="C713" s="33">
        <v>182</v>
      </c>
      <c r="D713" s="33">
        <v>14</v>
      </c>
      <c r="E713" s="33">
        <v>2815.14</v>
      </c>
      <c r="F713" s="33" t="s">
        <v>42</v>
      </c>
      <c r="G713" s="33" t="s">
        <v>43</v>
      </c>
      <c r="H713" s="33" t="s">
        <v>4</v>
      </c>
      <c r="I713" s="33" t="str">
        <f t="shared" si="11"/>
        <v>Adult</v>
      </c>
      <c r="J713" s="33" t="str">
        <f t="array" ref="J713">_xlfn.XLOOKUP(I713,$W$2:$W$5,$X$2:$X$5,0,0)</f>
        <v>Laptop</v>
      </c>
    </row>
    <row r="714" ht="27.15" spans="1:10">
      <c r="A714" s="33" t="s">
        <v>763</v>
      </c>
      <c r="B714" s="34">
        <v>45644</v>
      </c>
      <c r="C714" s="33">
        <v>191</v>
      </c>
      <c r="D714" s="33">
        <v>24</v>
      </c>
      <c r="E714" s="33">
        <v>6807.5</v>
      </c>
      <c r="F714" s="33" t="s">
        <v>42</v>
      </c>
      <c r="G714" s="33" t="s">
        <v>47</v>
      </c>
      <c r="H714" s="33" t="s">
        <v>4</v>
      </c>
      <c r="I714" s="33" t="str">
        <f t="shared" si="11"/>
        <v>Adult</v>
      </c>
      <c r="J714" s="33" t="str">
        <f t="array" ref="J714">_xlfn.XLOOKUP(I714,$W$2:$W$5,$X$2:$X$5,0,0)</f>
        <v>Laptop</v>
      </c>
    </row>
    <row r="715" ht="27.15" spans="1:10">
      <c r="A715" s="33" t="s">
        <v>764</v>
      </c>
      <c r="B715" s="34">
        <v>45630</v>
      </c>
      <c r="C715" s="33">
        <v>205</v>
      </c>
      <c r="D715" s="33">
        <v>8</v>
      </c>
      <c r="E715" s="33">
        <v>1971.56</v>
      </c>
      <c r="F715" s="33" t="s">
        <v>39</v>
      </c>
      <c r="G715" s="33" t="s">
        <v>53</v>
      </c>
      <c r="H715" s="33" t="s">
        <v>4</v>
      </c>
      <c r="I715" s="33" t="str">
        <f t="shared" si="11"/>
        <v>Adult</v>
      </c>
      <c r="J715" s="33" t="str">
        <f t="array" ref="J715">_xlfn.XLOOKUP(I715,$W$2:$W$5,$X$2:$X$5,0,0)</f>
        <v>Laptop</v>
      </c>
    </row>
    <row r="716" ht="27.15" spans="1:10">
      <c r="A716" s="33" t="s">
        <v>765</v>
      </c>
      <c r="B716" s="34">
        <v>45514</v>
      </c>
      <c r="C716" s="33">
        <v>321</v>
      </c>
      <c r="D716" s="33">
        <v>10</v>
      </c>
      <c r="E716" s="33">
        <v>2109.27</v>
      </c>
      <c r="F716" s="33" t="s">
        <v>52</v>
      </c>
      <c r="G716" s="33" t="s">
        <v>40</v>
      </c>
      <c r="H716" s="33" t="s">
        <v>4</v>
      </c>
      <c r="I716" s="33" t="str">
        <f t="shared" si="11"/>
        <v>Adult</v>
      </c>
      <c r="J716" s="33" t="str">
        <f t="array" ref="J716">_xlfn.XLOOKUP(I716,$W$2:$W$5,$X$2:$X$5,0,0)</f>
        <v>Laptop</v>
      </c>
    </row>
    <row r="717" ht="27.15" spans="1:10">
      <c r="A717" s="33" t="s">
        <v>766</v>
      </c>
      <c r="B717" s="34">
        <v>45611</v>
      </c>
      <c r="C717" s="33">
        <v>224</v>
      </c>
      <c r="D717" s="33">
        <v>20</v>
      </c>
      <c r="E717" s="33">
        <v>5079.22</v>
      </c>
      <c r="F717" s="33" t="s">
        <v>42</v>
      </c>
      <c r="G717" s="33" t="s">
        <v>53</v>
      </c>
      <c r="H717" s="33" t="s">
        <v>60</v>
      </c>
      <c r="I717" s="33" t="str">
        <f t="shared" si="11"/>
        <v>Adult</v>
      </c>
      <c r="J717" s="33" t="str">
        <f t="array" ref="J717">_xlfn.XLOOKUP(I717,$W$2:$W$5,$X$2:$X$5,0,0)</f>
        <v>Laptop</v>
      </c>
    </row>
    <row r="718" ht="27.15" spans="1:10">
      <c r="A718" s="33" t="s">
        <v>767</v>
      </c>
      <c r="B718" s="34">
        <v>45560</v>
      </c>
      <c r="C718" s="33">
        <v>275</v>
      </c>
      <c r="D718" s="33">
        <v>6</v>
      </c>
      <c r="E718" s="33">
        <v>1763.18</v>
      </c>
      <c r="F718" s="33" t="s">
        <v>52</v>
      </c>
      <c r="G718" s="33" t="s">
        <v>55</v>
      </c>
      <c r="H718" s="33" t="s">
        <v>19</v>
      </c>
      <c r="I718" s="33" t="str">
        <f t="shared" si="11"/>
        <v>Youth</v>
      </c>
      <c r="J718" s="33" t="str">
        <f t="array" ref="J718">_xlfn.XLOOKUP(I718,$W$2:$W$5,$X$2:$X$5,0,0)</f>
        <v>Earpods</v>
      </c>
    </row>
    <row r="719" ht="27.15" spans="1:10">
      <c r="A719" s="33" t="s">
        <v>768</v>
      </c>
      <c r="B719" s="34">
        <v>45620</v>
      </c>
      <c r="C719" s="33">
        <v>215</v>
      </c>
      <c r="D719" s="33">
        <v>20</v>
      </c>
      <c r="E719" s="33">
        <v>5404.26</v>
      </c>
      <c r="F719" s="33" t="s">
        <v>42</v>
      </c>
      <c r="G719" s="33" t="s">
        <v>47</v>
      </c>
      <c r="H719" s="33" t="s">
        <v>14</v>
      </c>
      <c r="I719" s="33" t="str">
        <f t="shared" si="11"/>
        <v>Teen</v>
      </c>
      <c r="J719" s="33" t="str">
        <f t="array" ref="J719">_xlfn.XLOOKUP(I719,$W$2:$W$5,$X$2:$X$5,0,0)</f>
        <v>Mobile</v>
      </c>
    </row>
    <row r="720" ht="27.15" spans="1:10">
      <c r="A720" s="33" t="s">
        <v>769</v>
      </c>
      <c r="B720" s="34">
        <v>45565</v>
      </c>
      <c r="C720" s="33">
        <v>270</v>
      </c>
      <c r="D720" s="33">
        <v>10</v>
      </c>
      <c r="E720" s="33">
        <v>2628.03</v>
      </c>
      <c r="F720" s="33" t="s">
        <v>42</v>
      </c>
      <c r="G720" s="33" t="s">
        <v>57</v>
      </c>
      <c r="H720" s="33" t="s">
        <v>14</v>
      </c>
      <c r="I720" s="33" t="str">
        <f t="shared" si="11"/>
        <v>Teen</v>
      </c>
      <c r="J720" s="33" t="str">
        <f t="array" ref="J720">_xlfn.XLOOKUP(I720,$W$2:$W$5,$X$2:$X$5,0,0)</f>
        <v>Mobile</v>
      </c>
    </row>
    <row r="721" ht="27.15" spans="1:10">
      <c r="A721" s="33" t="s">
        <v>770</v>
      </c>
      <c r="B721" s="34">
        <v>45648</v>
      </c>
      <c r="C721" s="33">
        <v>187</v>
      </c>
      <c r="D721" s="33">
        <v>10</v>
      </c>
      <c r="E721" s="33">
        <v>3157.25</v>
      </c>
      <c r="F721" s="33" t="s">
        <v>52</v>
      </c>
      <c r="G721" s="33" t="s">
        <v>45</v>
      </c>
      <c r="H721" s="33" t="s">
        <v>19</v>
      </c>
      <c r="I721" s="33" t="str">
        <f t="shared" si="11"/>
        <v>Youth</v>
      </c>
      <c r="J721" s="33" t="str">
        <f t="array" ref="J721">_xlfn.XLOOKUP(I721,$W$2:$W$5,$X$2:$X$5,0,0)</f>
        <v>Earpods</v>
      </c>
    </row>
    <row r="722" ht="27.15" spans="1:10">
      <c r="A722" s="33" t="s">
        <v>771</v>
      </c>
      <c r="B722" s="34">
        <v>45642</v>
      </c>
      <c r="C722" s="33">
        <v>193</v>
      </c>
      <c r="D722" s="33">
        <v>14</v>
      </c>
      <c r="E722" s="33">
        <v>2916.02</v>
      </c>
      <c r="F722" s="33" t="s">
        <v>52</v>
      </c>
      <c r="G722" s="33" t="s">
        <v>55</v>
      </c>
      <c r="H722" s="33" t="s">
        <v>14</v>
      </c>
      <c r="I722" s="33" t="str">
        <f t="shared" si="11"/>
        <v>Teen</v>
      </c>
      <c r="J722" s="33" t="str">
        <f t="array" ref="J722">_xlfn.XLOOKUP(I722,$W$2:$W$5,$X$2:$X$5,0,0)</f>
        <v>Mobile</v>
      </c>
    </row>
    <row r="723" ht="27.15" spans="1:10">
      <c r="A723" s="33" t="s">
        <v>772</v>
      </c>
      <c r="B723" s="34">
        <v>45646</v>
      </c>
      <c r="C723" s="33">
        <v>189</v>
      </c>
      <c r="D723" s="33">
        <v>14</v>
      </c>
      <c r="E723" s="33">
        <v>3627.31</v>
      </c>
      <c r="F723" s="33" t="s">
        <v>42</v>
      </c>
      <c r="G723" s="33" t="s">
        <v>43</v>
      </c>
      <c r="H723" s="33" t="s">
        <v>9</v>
      </c>
      <c r="I723" s="33" t="str">
        <f t="shared" si="11"/>
        <v>Senior</v>
      </c>
      <c r="J723" s="33" t="str">
        <f t="array" ref="J723">_xlfn.XLOOKUP(I723,$W$2:$W$5,$X$2:$X$5,0,0)</f>
        <v>Medicine</v>
      </c>
    </row>
    <row r="724" ht="27.15" spans="1:10">
      <c r="A724" s="33" t="s">
        <v>773</v>
      </c>
      <c r="B724" s="34">
        <v>45625</v>
      </c>
      <c r="C724" s="33">
        <v>210</v>
      </c>
      <c r="D724" s="33">
        <v>12</v>
      </c>
      <c r="E724" s="33">
        <v>2846.65</v>
      </c>
      <c r="F724" s="33" t="s">
        <v>52</v>
      </c>
      <c r="G724" s="33" t="s">
        <v>55</v>
      </c>
      <c r="H724" s="33" t="s">
        <v>19</v>
      </c>
      <c r="I724" s="33" t="str">
        <f t="shared" si="11"/>
        <v>Youth</v>
      </c>
      <c r="J724" s="33" t="str">
        <f t="array" ref="J724">_xlfn.XLOOKUP(I724,$W$2:$W$5,$X$2:$X$5,0,0)</f>
        <v>Earpods</v>
      </c>
    </row>
    <row r="725" ht="27.15" spans="1:10">
      <c r="A725" s="33" t="s">
        <v>774</v>
      </c>
      <c r="B725" s="34">
        <v>45644</v>
      </c>
      <c r="C725" s="33">
        <v>191</v>
      </c>
      <c r="D725" s="33">
        <v>12</v>
      </c>
      <c r="E725" s="33">
        <v>3528.16</v>
      </c>
      <c r="F725" s="33" t="s">
        <v>52</v>
      </c>
      <c r="G725" s="33" t="s">
        <v>49</v>
      </c>
      <c r="H725" s="33" t="s">
        <v>19</v>
      </c>
      <c r="I725" s="33" t="str">
        <f t="shared" si="11"/>
        <v>Youth</v>
      </c>
      <c r="J725" s="33" t="str">
        <f t="array" ref="J725">_xlfn.XLOOKUP(I725,$W$2:$W$5,$X$2:$X$5,0,0)</f>
        <v>Earpods</v>
      </c>
    </row>
    <row r="726" ht="27.15" spans="1:10">
      <c r="A726" s="33" t="s">
        <v>775</v>
      </c>
      <c r="B726" s="34">
        <v>45533</v>
      </c>
      <c r="C726" s="33">
        <v>302</v>
      </c>
      <c r="D726" s="33">
        <v>11</v>
      </c>
      <c r="E726" s="33">
        <v>3370.64</v>
      </c>
      <c r="F726" s="33" t="s">
        <v>39</v>
      </c>
      <c r="G726" s="33" t="s">
        <v>47</v>
      </c>
      <c r="H726" s="33" t="s">
        <v>60</v>
      </c>
      <c r="I726" s="33" t="str">
        <f t="shared" si="11"/>
        <v>Adult</v>
      </c>
      <c r="J726" s="33" t="str">
        <f t="array" ref="J726">_xlfn.XLOOKUP(I726,$W$2:$W$5,$X$2:$X$5,0,0)</f>
        <v>Laptop</v>
      </c>
    </row>
    <row r="727" ht="27.15" spans="1:10">
      <c r="A727" s="33" t="s">
        <v>776</v>
      </c>
      <c r="B727" s="34">
        <v>45642</v>
      </c>
      <c r="C727" s="33">
        <v>193</v>
      </c>
      <c r="D727" s="33">
        <v>20</v>
      </c>
      <c r="E727" s="33">
        <v>4089.05</v>
      </c>
      <c r="F727" s="33" t="s">
        <v>39</v>
      </c>
      <c r="G727" s="33" t="s">
        <v>57</v>
      </c>
      <c r="H727" s="33" t="s">
        <v>14</v>
      </c>
      <c r="I727" s="33" t="str">
        <f t="shared" si="11"/>
        <v>Teen</v>
      </c>
      <c r="J727" s="33" t="str">
        <f t="array" ref="J727">_xlfn.XLOOKUP(I727,$W$2:$W$5,$X$2:$X$5,0,0)</f>
        <v>Mobile</v>
      </c>
    </row>
    <row r="728" ht="27.15" spans="1:10">
      <c r="A728" s="33" t="s">
        <v>777</v>
      </c>
      <c r="B728" s="34">
        <v>45656</v>
      </c>
      <c r="C728" s="33">
        <v>179</v>
      </c>
      <c r="D728" s="33">
        <v>11</v>
      </c>
      <c r="E728" s="33">
        <v>2300.08</v>
      </c>
      <c r="F728" s="33" t="s">
        <v>52</v>
      </c>
      <c r="G728" s="33" t="s">
        <v>49</v>
      </c>
      <c r="H728" s="33" t="s">
        <v>19</v>
      </c>
      <c r="I728" s="33" t="str">
        <f t="shared" si="11"/>
        <v>Youth</v>
      </c>
      <c r="J728" s="33" t="str">
        <f t="array" ref="J728">_xlfn.XLOOKUP(I728,$W$2:$W$5,$X$2:$X$5,0,0)</f>
        <v>Earpods</v>
      </c>
    </row>
    <row r="729" ht="27.15" spans="1:10">
      <c r="A729" s="33" t="s">
        <v>778</v>
      </c>
      <c r="B729" s="34">
        <v>45638</v>
      </c>
      <c r="C729" s="33">
        <v>197</v>
      </c>
      <c r="D729" s="33">
        <v>17</v>
      </c>
      <c r="E729" s="33">
        <v>3921.23</v>
      </c>
      <c r="F729" s="33" t="s">
        <v>42</v>
      </c>
      <c r="G729" s="33" t="s">
        <v>53</v>
      </c>
      <c r="H729" s="33" t="s">
        <v>9</v>
      </c>
      <c r="I729" s="33" t="str">
        <f t="shared" si="11"/>
        <v>Senior</v>
      </c>
      <c r="J729" s="33" t="str">
        <f t="array" ref="J729">_xlfn.XLOOKUP(I729,$W$2:$W$5,$X$2:$X$5,0,0)</f>
        <v>Medicine</v>
      </c>
    </row>
    <row r="730" ht="27.15" spans="1:10">
      <c r="A730" s="33" t="s">
        <v>779</v>
      </c>
      <c r="B730" s="34">
        <v>45621</v>
      </c>
      <c r="C730" s="33">
        <v>214</v>
      </c>
      <c r="D730" s="33">
        <v>12</v>
      </c>
      <c r="E730" s="33">
        <v>3063.57</v>
      </c>
      <c r="F730" s="33" t="s">
        <v>52</v>
      </c>
      <c r="G730" s="33" t="s">
        <v>55</v>
      </c>
      <c r="H730" s="33" t="s">
        <v>19</v>
      </c>
      <c r="I730" s="33" t="str">
        <f t="shared" si="11"/>
        <v>Youth</v>
      </c>
      <c r="J730" s="33" t="str">
        <f t="array" ref="J730">_xlfn.XLOOKUP(I730,$W$2:$W$5,$X$2:$X$5,0,0)</f>
        <v>Earpods</v>
      </c>
    </row>
    <row r="731" ht="27.15" spans="1:10">
      <c r="A731" s="33" t="s">
        <v>780</v>
      </c>
      <c r="B731" s="34">
        <v>45640</v>
      </c>
      <c r="C731" s="33">
        <v>195</v>
      </c>
      <c r="D731" s="33">
        <v>24</v>
      </c>
      <c r="E731" s="33">
        <v>6362.14</v>
      </c>
      <c r="F731" s="33" t="s">
        <v>39</v>
      </c>
      <c r="G731" s="33" t="s">
        <v>43</v>
      </c>
      <c r="H731" s="33" t="s">
        <v>19</v>
      </c>
      <c r="I731" s="33" t="str">
        <f t="shared" si="11"/>
        <v>Youth</v>
      </c>
      <c r="J731" s="33" t="str">
        <f t="array" ref="J731">_xlfn.XLOOKUP(I731,$W$2:$W$5,$X$2:$X$5,0,0)</f>
        <v>Earpods</v>
      </c>
    </row>
    <row r="732" ht="27.15" spans="1:10">
      <c r="A732" s="33" t="s">
        <v>781</v>
      </c>
      <c r="B732" s="34">
        <v>45650</v>
      </c>
      <c r="C732" s="33">
        <v>185</v>
      </c>
      <c r="D732" s="33">
        <v>12</v>
      </c>
      <c r="E732" s="33">
        <v>3093.88</v>
      </c>
      <c r="F732" s="33" t="s">
        <v>52</v>
      </c>
      <c r="G732" s="33" t="s">
        <v>55</v>
      </c>
      <c r="H732" s="33" t="s">
        <v>9</v>
      </c>
      <c r="I732" s="33" t="str">
        <f t="shared" si="11"/>
        <v>Senior</v>
      </c>
      <c r="J732" s="33" t="str">
        <f t="array" ref="J732">_xlfn.XLOOKUP(I732,$W$2:$W$5,$X$2:$X$5,0,0)</f>
        <v>Medicine</v>
      </c>
    </row>
    <row r="733" ht="27.15" spans="1:10">
      <c r="A733" s="33" t="s">
        <v>782</v>
      </c>
      <c r="B733" s="34">
        <v>45595</v>
      </c>
      <c r="C733" s="33">
        <v>240</v>
      </c>
      <c r="D733" s="33">
        <v>11</v>
      </c>
      <c r="E733" s="33">
        <v>3697.13</v>
      </c>
      <c r="F733" s="33" t="s">
        <v>52</v>
      </c>
      <c r="G733" s="33" t="s">
        <v>49</v>
      </c>
      <c r="H733" s="33" t="s">
        <v>14</v>
      </c>
      <c r="I733" s="33" t="str">
        <f t="shared" si="11"/>
        <v>Teen</v>
      </c>
      <c r="J733" s="33" t="str">
        <f t="array" ref="J733">_xlfn.XLOOKUP(I733,$W$2:$W$5,$X$2:$X$5,0,0)</f>
        <v>Mobile</v>
      </c>
    </row>
    <row r="734" ht="27.15" spans="1:10">
      <c r="A734" s="33" t="s">
        <v>783</v>
      </c>
      <c r="B734" s="34">
        <v>45603</v>
      </c>
      <c r="C734" s="33">
        <v>232</v>
      </c>
      <c r="D734" s="33">
        <v>12</v>
      </c>
      <c r="E734" s="33">
        <v>3155.69</v>
      </c>
      <c r="F734" s="33" t="s">
        <v>52</v>
      </c>
      <c r="G734" s="33" t="s">
        <v>49</v>
      </c>
      <c r="H734" s="33" t="s">
        <v>4</v>
      </c>
      <c r="I734" s="33" t="str">
        <f t="shared" si="11"/>
        <v>Adult</v>
      </c>
      <c r="J734" s="33" t="str">
        <f t="array" ref="J734">_xlfn.XLOOKUP(I734,$W$2:$W$5,$X$2:$X$5,0,0)</f>
        <v>Laptop</v>
      </c>
    </row>
    <row r="735" ht="27.15" spans="1:10">
      <c r="A735" s="33" t="s">
        <v>784</v>
      </c>
      <c r="B735" s="34">
        <v>45639</v>
      </c>
      <c r="C735" s="33">
        <v>196</v>
      </c>
      <c r="D735" s="33">
        <v>17</v>
      </c>
      <c r="E735" s="33">
        <v>4552.31</v>
      </c>
      <c r="F735" s="33" t="s">
        <v>52</v>
      </c>
      <c r="G735" s="33" t="s">
        <v>57</v>
      </c>
      <c r="H735" s="33" t="s">
        <v>60</v>
      </c>
      <c r="I735" s="33" t="str">
        <f t="shared" si="11"/>
        <v>Adult</v>
      </c>
      <c r="J735" s="33" t="str">
        <f t="array" ref="J735">_xlfn.XLOOKUP(I735,$W$2:$W$5,$X$2:$X$5,0,0)</f>
        <v>Laptop</v>
      </c>
    </row>
    <row r="736" ht="27.15" spans="1:10">
      <c r="A736" s="33" t="s">
        <v>785</v>
      </c>
      <c r="B736" s="34">
        <v>45634</v>
      </c>
      <c r="C736" s="33">
        <v>201</v>
      </c>
      <c r="D736" s="33">
        <v>14</v>
      </c>
      <c r="E736" s="33">
        <v>3674.06</v>
      </c>
      <c r="F736" s="33" t="s">
        <v>42</v>
      </c>
      <c r="G736" s="33" t="s">
        <v>40</v>
      </c>
      <c r="H736" s="33" t="s">
        <v>14</v>
      </c>
      <c r="I736" s="33" t="str">
        <f t="shared" si="11"/>
        <v>Teen</v>
      </c>
      <c r="J736" s="33" t="str">
        <f t="array" ref="J736">_xlfn.XLOOKUP(I736,$W$2:$W$5,$X$2:$X$5,0,0)</f>
        <v>Mobile</v>
      </c>
    </row>
    <row r="737" ht="27.15" spans="1:10">
      <c r="A737" s="33" t="s">
        <v>786</v>
      </c>
      <c r="B737" s="34">
        <v>45598</v>
      </c>
      <c r="C737" s="33">
        <v>237</v>
      </c>
      <c r="D737" s="33">
        <v>13</v>
      </c>
      <c r="E737" s="33">
        <v>3066.37</v>
      </c>
      <c r="F737" s="33" t="s">
        <v>42</v>
      </c>
      <c r="G737" s="33" t="s">
        <v>49</v>
      </c>
      <c r="H737" s="33" t="s">
        <v>60</v>
      </c>
      <c r="I737" s="33" t="str">
        <f t="shared" si="11"/>
        <v>Adult</v>
      </c>
      <c r="J737" s="33" t="str">
        <f t="array" ref="J737">_xlfn.XLOOKUP(I737,$W$2:$W$5,$X$2:$X$5,0,0)</f>
        <v>Laptop</v>
      </c>
    </row>
    <row r="738" ht="27.15" spans="1:10">
      <c r="A738" s="33" t="s">
        <v>787</v>
      </c>
      <c r="B738" s="34">
        <v>45522</v>
      </c>
      <c r="C738" s="33">
        <v>313</v>
      </c>
      <c r="D738" s="33">
        <v>12</v>
      </c>
      <c r="E738" s="33">
        <v>2547.35</v>
      </c>
      <c r="F738" s="33" t="s">
        <v>52</v>
      </c>
      <c r="G738" s="33" t="s">
        <v>45</v>
      </c>
      <c r="H738" s="33" t="s">
        <v>60</v>
      </c>
      <c r="I738" s="33" t="str">
        <f t="shared" si="11"/>
        <v>Adult</v>
      </c>
      <c r="J738" s="33" t="str">
        <f t="array" ref="J738">_xlfn.XLOOKUP(I738,$W$2:$W$5,$X$2:$X$5,0,0)</f>
        <v>Laptop</v>
      </c>
    </row>
    <row r="739" ht="27.15" spans="1:10">
      <c r="A739" s="33" t="s">
        <v>788</v>
      </c>
      <c r="B739" s="34">
        <v>45626</v>
      </c>
      <c r="C739" s="33">
        <v>209</v>
      </c>
      <c r="D739" s="33">
        <v>11</v>
      </c>
      <c r="E739" s="33">
        <v>2227.71</v>
      </c>
      <c r="F739" s="33" t="s">
        <v>42</v>
      </c>
      <c r="G739" s="33" t="s">
        <v>47</v>
      </c>
      <c r="H739" s="33" t="s">
        <v>4</v>
      </c>
      <c r="I739" s="33" t="str">
        <f t="shared" si="11"/>
        <v>Adult</v>
      </c>
      <c r="J739" s="33" t="str">
        <f t="array" ref="J739">_xlfn.XLOOKUP(I739,$W$2:$W$5,$X$2:$X$5,0,0)</f>
        <v>Laptop</v>
      </c>
    </row>
    <row r="740" ht="27.15" spans="1:10">
      <c r="A740" s="33" t="s">
        <v>789</v>
      </c>
      <c r="B740" s="34">
        <v>45438</v>
      </c>
      <c r="C740" s="33">
        <v>397</v>
      </c>
      <c r="D740" s="33">
        <v>5</v>
      </c>
      <c r="E740" s="33">
        <v>1472.21</v>
      </c>
      <c r="F740" s="33" t="s">
        <v>52</v>
      </c>
      <c r="G740" s="33" t="s">
        <v>43</v>
      </c>
      <c r="H740" s="33" t="s">
        <v>14</v>
      </c>
      <c r="I740" s="33" t="str">
        <f t="shared" si="11"/>
        <v>Teen</v>
      </c>
      <c r="J740" s="33" t="str">
        <f t="array" ref="J740">_xlfn.XLOOKUP(I740,$W$2:$W$5,$X$2:$X$5,0,0)</f>
        <v>Mobile</v>
      </c>
    </row>
    <row r="741" ht="27.15" spans="1:10">
      <c r="A741" s="33" t="s">
        <v>790</v>
      </c>
      <c r="B741" s="34">
        <v>45629</v>
      </c>
      <c r="C741" s="33">
        <v>206</v>
      </c>
      <c r="D741" s="33">
        <v>18</v>
      </c>
      <c r="E741" s="33">
        <v>5298.34</v>
      </c>
      <c r="F741" s="33" t="s">
        <v>42</v>
      </c>
      <c r="G741" s="33" t="s">
        <v>55</v>
      </c>
      <c r="H741" s="33" t="s">
        <v>14</v>
      </c>
      <c r="I741" s="33" t="str">
        <f t="shared" si="11"/>
        <v>Teen</v>
      </c>
      <c r="J741" s="33" t="str">
        <f t="array" ref="J741">_xlfn.XLOOKUP(I741,$W$2:$W$5,$X$2:$X$5,0,0)</f>
        <v>Mobile</v>
      </c>
    </row>
    <row r="742" ht="27.15" spans="1:10">
      <c r="A742" s="33" t="s">
        <v>791</v>
      </c>
      <c r="B742" s="34">
        <v>45647</v>
      </c>
      <c r="C742" s="33">
        <v>188</v>
      </c>
      <c r="D742" s="33">
        <v>23</v>
      </c>
      <c r="E742" s="33">
        <v>5364.73</v>
      </c>
      <c r="F742" s="33" t="s">
        <v>42</v>
      </c>
      <c r="G742" s="33" t="s">
        <v>57</v>
      </c>
      <c r="H742" s="33" t="s">
        <v>14</v>
      </c>
      <c r="I742" s="33" t="str">
        <f t="shared" si="11"/>
        <v>Teen</v>
      </c>
      <c r="J742" s="33" t="str">
        <f t="array" ref="J742">_xlfn.XLOOKUP(I742,$W$2:$W$5,$X$2:$X$5,0,0)</f>
        <v>Mobile</v>
      </c>
    </row>
    <row r="743" ht="27.15" spans="1:10">
      <c r="A743" s="33" t="s">
        <v>792</v>
      </c>
      <c r="B743" s="34">
        <v>45608</v>
      </c>
      <c r="C743" s="33">
        <v>227</v>
      </c>
      <c r="D743" s="33">
        <v>15</v>
      </c>
      <c r="E743" s="33">
        <v>3492.84</v>
      </c>
      <c r="F743" s="33" t="s">
        <v>42</v>
      </c>
      <c r="G743" s="33" t="s">
        <v>47</v>
      </c>
      <c r="H743" s="33" t="s">
        <v>9</v>
      </c>
      <c r="I743" s="33" t="str">
        <f t="shared" si="11"/>
        <v>Senior</v>
      </c>
      <c r="J743" s="33" t="str">
        <f t="array" ref="J743">_xlfn.XLOOKUP(I743,$W$2:$W$5,$X$2:$X$5,0,0)</f>
        <v>Medicine</v>
      </c>
    </row>
    <row r="744" ht="27.15" spans="1:10">
      <c r="A744" s="33" t="s">
        <v>793</v>
      </c>
      <c r="B744" s="34">
        <v>45578</v>
      </c>
      <c r="C744" s="33">
        <v>257</v>
      </c>
      <c r="D744" s="33">
        <v>18</v>
      </c>
      <c r="E744" s="33">
        <v>5226.66</v>
      </c>
      <c r="F744" s="33" t="s">
        <v>42</v>
      </c>
      <c r="G744" s="33" t="s">
        <v>43</v>
      </c>
      <c r="H744" s="33" t="s">
        <v>4</v>
      </c>
      <c r="I744" s="33" t="str">
        <f t="shared" si="11"/>
        <v>Adult</v>
      </c>
      <c r="J744" s="33" t="str">
        <f t="array" ref="J744">_xlfn.XLOOKUP(I744,$W$2:$W$5,$X$2:$X$5,0,0)</f>
        <v>Laptop</v>
      </c>
    </row>
    <row r="745" ht="27.15" spans="1:10">
      <c r="A745" s="33" t="s">
        <v>794</v>
      </c>
      <c r="B745" s="34">
        <v>45632</v>
      </c>
      <c r="C745" s="33">
        <v>203</v>
      </c>
      <c r="D745" s="33">
        <v>13</v>
      </c>
      <c r="E745" s="33">
        <v>3453.89</v>
      </c>
      <c r="F745" s="33" t="s">
        <v>39</v>
      </c>
      <c r="G745" s="33" t="s">
        <v>53</v>
      </c>
      <c r="H745" s="33" t="s">
        <v>60</v>
      </c>
      <c r="I745" s="33" t="str">
        <f t="shared" si="11"/>
        <v>Adult</v>
      </c>
      <c r="J745" s="33" t="str">
        <f t="array" ref="J745">_xlfn.XLOOKUP(I745,$W$2:$W$5,$X$2:$X$5,0,0)</f>
        <v>Laptop</v>
      </c>
    </row>
    <row r="746" ht="27.15" spans="1:10">
      <c r="A746" s="33" t="s">
        <v>795</v>
      </c>
      <c r="B746" s="34">
        <v>45641</v>
      </c>
      <c r="C746" s="33">
        <v>194</v>
      </c>
      <c r="D746" s="33">
        <v>13</v>
      </c>
      <c r="E746" s="33">
        <v>3424.68</v>
      </c>
      <c r="F746" s="33" t="s">
        <v>42</v>
      </c>
      <c r="G746" s="33" t="s">
        <v>47</v>
      </c>
      <c r="H746" s="33" t="s">
        <v>14</v>
      </c>
      <c r="I746" s="33" t="str">
        <f t="shared" si="11"/>
        <v>Teen</v>
      </c>
      <c r="J746" s="33" t="str">
        <f t="array" ref="J746">_xlfn.XLOOKUP(I746,$W$2:$W$5,$X$2:$X$5,0,0)</f>
        <v>Mobile</v>
      </c>
    </row>
    <row r="747" ht="27.15" spans="1:10">
      <c r="A747" s="33" t="s">
        <v>796</v>
      </c>
      <c r="B747" s="34">
        <v>45602</v>
      </c>
      <c r="C747" s="33">
        <v>233</v>
      </c>
      <c r="D747" s="33">
        <v>16</v>
      </c>
      <c r="E747" s="33">
        <v>4071.62</v>
      </c>
      <c r="F747" s="33" t="s">
        <v>39</v>
      </c>
      <c r="G747" s="33" t="s">
        <v>49</v>
      </c>
      <c r="H747" s="33" t="s">
        <v>60</v>
      </c>
      <c r="I747" s="33" t="str">
        <f t="shared" si="11"/>
        <v>Adult</v>
      </c>
      <c r="J747" s="33" t="str">
        <f t="array" ref="J747">_xlfn.XLOOKUP(I747,$W$2:$W$5,$X$2:$X$5,0,0)</f>
        <v>Laptop</v>
      </c>
    </row>
    <row r="748" ht="27.15" spans="1:10">
      <c r="A748" s="33" t="s">
        <v>797</v>
      </c>
      <c r="B748" s="34">
        <v>45583</v>
      </c>
      <c r="C748" s="33">
        <v>252</v>
      </c>
      <c r="D748" s="33">
        <v>17</v>
      </c>
      <c r="E748" s="33">
        <v>4837.46</v>
      </c>
      <c r="F748" s="33" t="s">
        <v>52</v>
      </c>
      <c r="G748" s="33" t="s">
        <v>40</v>
      </c>
      <c r="H748" s="33" t="s">
        <v>19</v>
      </c>
      <c r="I748" s="33" t="str">
        <f t="shared" si="11"/>
        <v>Youth</v>
      </c>
      <c r="J748" s="33" t="str">
        <f t="array" ref="J748">_xlfn.XLOOKUP(I748,$W$2:$W$5,$X$2:$X$5,0,0)</f>
        <v>Earpods</v>
      </c>
    </row>
    <row r="749" ht="27.15" spans="1:10">
      <c r="A749" s="33" t="s">
        <v>798</v>
      </c>
      <c r="B749" s="34">
        <v>45574</v>
      </c>
      <c r="C749" s="33">
        <v>261</v>
      </c>
      <c r="D749" s="33">
        <v>12</v>
      </c>
      <c r="E749" s="33">
        <v>2767.62</v>
      </c>
      <c r="F749" s="33" t="s">
        <v>39</v>
      </c>
      <c r="G749" s="33" t="s">
        <v>55</v>
      </c>
      <c r="H749" s="33" t="s">
        <v>19</v>
      </c>
      <c r="I749" s="33" t="str">
        <f t="shared" si="11"/>
        <v>Youth</v>
      </c>
      <c r="J749" s="33" t="str">
        <f t="array" ref="J749">_xlfn.XLOOKUP(I749,$W$2:$W$5,$X$2:$X$5,0,0)</f>
        <v>Earpods</v>
      </c>
    </row>
    <row r="750" ht="27.15" spans="1:10">
      <c r="A750" s="33" t="s">
        <v>799</v>
      </c>
      <c r="B750" s="34">
        <v>45657</v>
      </c>
      <c r="C750" s="33">
        <v>178</v>
      </c>
      <c r="D750" s="33">
        <v>19</v>
      </c>
      <c r="E750" s="33">
        <v>5487.07</v>
      </c>
      <c r="F750" s="33" t="s">
        <v>42</v>
      </c>
      <c r="G750" s="33" t="s">
        <v>40</v>
      </c>
      <c r="H750" s="33" t="s">
        <v>9</v>
      </c>
      <c r="I750" s="33" t="str">
        <f t="shared" si="11"/>
        <v>Senior</v>
      </c>
      <c r="J750" s="33" t="str">
        <f t="array" ref="J750">_xlfn.XLOOKUP(I750,$W$2:$W$5,$X$2:$X$5,0,0)</f>
        <v>Medicine</v>
      </c>
    </row>
    <row r="751" ht="27.15" spans="1:10">
      <c r="A751" s="33" t="s">
        <v>800</v>
      </c>
      <c r="B751" s="34">
        <v>45643</v>
      </c>
      <c r="C751" s="33">
        <v>192</v>
      </c>
      <c r="D751" s="33">
        <v>11</v>
      </c>
      <c r="E751" s="33">
        <v>2195.17</v>
      </c>
      <c r="F751" s="33" t="s">
        <v>52</v>
      </c>
      <c r="G751" s="33" t="s">
        <v>40</v>
      </c>
      <c r="H751" s="33" t="s">
        <v>9</v>
      </c>
      <c r="I751" s="33" t="str">
        <f t="shared" si="11"/>
        <v>Senior</v>
      </c>
      <c r="J751" s="33" t="str">
        <f t="array" ref="J751">_xlfn.XLOOKUP(I751,$W$2:$W$5,$X$2:$X$5,0,0)</f>
        <v>Medicine</v>
      </c>
    </row>
    <row r="752" ht="27.15" spans="1:10">
      <c r="A752" s="33" t="s">
        <v>801</v>
      </c>
      <c r="B752" s="34">
        <v>45571</v>
      </c>
      <c r="C752" s="33">
        <v>264</v>
      </c>
      <c r="D752" s="33">
        <v>20</v>
      </c>
      <c r="E752" s="33">
        <v>4877.84</v>
      </c>
      <c r="F752" s="33" t="s">
        <v>39</v>
      </c>
      <c r="G752" s="33" t="s">
        <v>57</v>
      </c>
      <c r="H752" s="33" t="s">
        <v>14</v>
      </c>
      <c r="I752" s="33" t="str">
        <f t="shared" si="11"/>
        <v>Teen</v>
      </c>
      <c r="J752" s="33" t="str">
        <f t="array" ref="J752">_xlfn.XLOOKUP(I752,$W$2:$W$5,$X$2:$X$5,0,0)</f>
        <v>Mobile</v>
      </c>
    </row>
    <row r="753" ht="27.15" spans="1:10">
      <c r="A753" s="33" t="s">
        <v>802</v>
      </c>
      <c r="B753" s="34">
        <v>45583</v>
      </c>
      <c r="C753" s="33">
        <v>252</v>
      </c>
      <c r="D753" s="33">
        <v>13</v>
      </c>
      <c r="E753" s="33">
        <v>3285.59</v>
      </c>
      <c r="F753" s="33" t="s">
        <v>39</v>
      </c>
      <c r="G753" s="33" t="s">
        <v>43</v>
      </c>
      <c r="H753" s="33" t="s">
        <v>14</v>
      </c>
      <c r="I753" s="33" t="str">
        <f t="shared" si="11"/>
        <v>Teen</v>
      </c>
      <c r="J753" s="33" t="str">
        <f t="array" ref="J753">_xlfn.XLOOKUP(I753,$W$2:$W$5,$X$2:$X$5,0,0)</f>
        <v>Mobile</v>
      </c>
    </row>
    <row r="754" ht="27.15" spans="1:10">
      <c r="A754" s="33" t="s">
        <v>803</v>
      </c>
      <c r="B754" s="34">
        <v>45545</v>
      </c>
      <c r="C754" s="33">
        <v>290</v>
      </c>
      <c r="D754" s="33">
        <v>17</v>
      </c>
      <c r="E754" s="33">
        <v>4357.57</v>
      </c>
      <c r="F754" s="33" t="s">
        <v>42</v>
      </c>
      <c r="G754" s="33" t="s">
        <v>55</v>
      </c>
      <c r="H754" s="33" t="s">
        <v>19</v>
      </c>
      <c r="I754" s="33" t="str">
        <f t="shared" si="11"/>
        <v>Youth</v>
      </c>
      <c r="J754" s="33" t="str">
        <f t="array" ref="J754">_xlfn.XLOOKUP(I754,$W$2:$W$5,$X$2:$X$5,0,0)</f>
        <v>Earpods</v>
      </c>
    </row>
    <row r="755" ht="27.15" spans="1:10">
      <c r="A755" s="33" t="s">
        <v>804</v>
      </c>
      <c r="B755" s="34">
        <v>45653</v>
      </c>
      <c r="C755" s="33">
        <v>182</v>
      </c>
      <c r="D755" s="33">
        <v>17</v>
      </c>
      <c r="E755" s="33">
        <v>3895.82</v>
      </c>
      <c r="F755" s="33" t="s">
        <v>42</v>
      </c>
      <c r="G755" s="33" t="s">
        <v>43</v>
      </c>
      <c r="H755" s="33" t="s">
        <v>60</v>
      </c>
      <c r="I755" s="33" t="str">
        <f t="shared" si="11"/>
        <v>Adult</v>
      </c>
      <c r="J755" s="33" t="str">
        <f t="array" ref="J755">_xlfn.XLOOKUP(I755,$W$2:$W$5,$X$2:$X$5,0,0)</f>
        <v>Laptop</v>
      </c>
    </row>
    <row r="756" ht="27.15" spans="1:10">
      <c r="A756" s="33" t="s">
        <v>805</v>
      </c>
      <c r="B756" s="34">
        <v>45647</v>
      </c>
      <c r="C756" s="33">
        <v>188</v>
      </c>
      <c r="D756" s="33">
        <v>11</v>
      </c>
      <c r="E756" s="33">
        <v>3200.18</v>
      </c>
      <c r="F756" s="33" t="s">
        <v>52</v>
      </c>
      <c r="G756" s="33" t="s">
        <v>55</v>
      </c>
      <c r="H756" s="33" t="s">
        <v>60</v>
      </c>
      <c r="I756" s="33" t="str">
        <f t="shared" si="11"/>
        <v>Adult</v>
      </c>
      <c r="J756" s="33" t="str">
        <f t="array" ref="J756">_xlfn.XLOOKUP(I756,$W$2:$W$5,$X$2:$X$5,0,0)</f>
        <v>Laptop</v>
      </c>
    </row>
    <row r="757" ht="27.15" spans="1:10">
      <c r="A757" s="33" t="s">
        <v>806</v>
      </c>
      <c r="B757" s="34">
        <v>45631</v>
      </c>
      <c r="C757" s="33">
        <v>204</v>
      </c>
      <c r="D757" s="33">
        <v>13</v>
      </c>
      <c r="E757" s="33">
        <v>4863.7</v>
      </c>
      <c r="F757" s="33" t="s">
        <v>52</v>
      </c>
      <c r="G757" s="33" t="s">
        <v>55</v>
      </c>
      <c r="H757" s="33" t="s">
        <v>19</v>
      </c>
      <c r="I757" s="33" t="str">
        <f t="shared" si="11"/>
        <v>Youth</v>
      </c>
      <c r="J757" s="33" t="str">
        <f t="array" ref="J757">_xlfn.XLOOKUP(I757,$W$2:$W$5,$X$2:$X$5,0,0)</f>
        <v>Earpods</v>
      </c>
    </row>
    <row r="758" ht="27.15" spans="1:10">
      <c r="A758" s="33" t="s">
        <v>807</v>
      </c>
      <c r="B758" s="34">
        <v>45628</v>
      </c>
      <c r="C758" s="33">
        <v>207</v>
      </c>
      <c r="D758" s="33">
        <v>20</v>
      </c>
      <c r="E758" s="33">
        <v>4871.11</v>
      </c>
      <c r="F758" s="33" t="s">
        <v>42</v>
      </c>
      <c r="G758" s="33" t="s">
        <v>57</v>
      </c>
      <c r="H758" s="33" t="s">
        <v>4</v>
      </c>
      <c r="I758" s="33" t="str">
        <f t="shared" si="11"/>
        <v>Adult</v>
      </c>
      <c r="J758" s="33" t="str">
        <f t="array" ref="J758">_xlfn.XLOOKUP(I758,$W$2:$W$5,$X$2:$X$5,0,0)</f>
        <v>Laptop</v>
      </c>
    </row>
    <row r="759" ht="27.15" spans="1:10">
      <c r="A759" s="33" t="s">
        <v>808</v>
      </c>
      <c r="B759" s="34">
        <v>45558</v>
      </c>
      <c r="C759" s="33">
        <v>277</v>
      </c>
      <c r="D759" s="33">
        <v>12</v>
      </c>
      <c r="E759" s="33">
        <v>2816.57</v>
      </c>
      <c r="F759" s="33" t="s">
        <v>52</v>
      </c>
      <c r="G759" s="33" t="s">
        <v>47</v>
      </c>
      <c r="H759" s="33" t="s">
        <v>9</v>
      </c>
      <c r="I759" s="33" t="str">
        <f t="shared" si="11"/>
        <v>Senior</v>
      </c>
      <c r="J759" s="33" t="str">
        <f t="array" ref="J759">_xlfn.XLOOKUP(I759,$W$2:$W$5,$X$2:$X$5,0,0)</f>
        <v>Medicine</v>
      </c>
    </row>
    <row r="760" ht="27.15" spans="1:10">
      <c r="A760" s="33" t="s">
        <v>809</v>
      </c>
      <c r="B760" s="34">
        <v>45560</v>
      </c>
      <c r="C760" s="33">
        <v>275</v>
      </c>
      <c r="D760" s="33">
        <v>16</v>
      </c>
      <c r="E760" s="33">
        <v>4444.23</v>
      </c>
      <c r="F760" s="33" t="s">
        <v>52</v>
      </c>
      <c r="G760" s="33" t="s">
        <v>40</v>
      </c>
      <c r="H760" s="33" t="s">
        <v>9</v>
      </c>
      <c r="I760" s="33" t="str">
        <f t="shared" si="11"/>
        <v>Senior</v>
      </c>
      <c r="J760" s="33" t="str">
        <f t="array" ref="J760">_xlfn.XLOOKUP(I760,$W$2:$W$5,$X$2:$X$5,0,0)</f>
        <v>Medicine</v>
      </c>
    </row>
    <row r="761" ht="27.15" spans="1:10">
      <c r="A761" s="33" t="s">
        <v>810</v>
      </c>
      <c r="B761" s="34">
        <v>45630</v>
      </c>
      <c r="C761" s="33">
        <v>205</v>
      </c>
      <c r="D761" s="33">
        <v>14</v>
      </c>
      <c r="E761" s="33">
        <v>3345.68</v>
      </c>
      <c r="F761" s="33" t="s">
        <v>52</v>
      </c>
      <c r="G761" s="33" t="s">
        <v>43</v>
      </c>
      <c r="H761" s="33" t="s">
        <v>14</v>
      </c>
      <c r="I761" s="33" t="str">
        <f t="shared" si="11"/>
        <v>Teen</v>
      </c>
      <c r="J761" s="33" t="str">
        <f t="array" ref="J761">_xlfn.XLOOKUP(I761,$W$2:$W$5,$X$2:$X$5,0,0)</f>
        <v>Mobile</v>
      </c>
    </row>
    <row r="762" ht="27.15" spans="1:10">
      <c r="A762" s="33" t="s">
        <v>811</v>
      </c>
      <c r="B762" s="34">
        <v>45623</v>
      </c>
      <c r="C762" s="33">
        <v>212</v>
      </c>
      <c r="D762" s="33">
        <v>15</v>
      </c>
      <c r="E762" s="33">
        <v>3063.52</v>
      </c>
      <c r="F762" s="33" t="s">
        <v>39</v>
      </c>
      <c r="G762" s="33" t="s">
        <v>49</v>
      </c>
      <c r="H762" s="33" t="s">
        <v>60</v>
      </c>
      <c r="I762" s="33" t="str">
        <f t="shared" si="11"/>
        <v>Adult</v>
      </c>
      <c r="J762" s="33" t="str">
        <f t="array" ref="J762">_xlfn.XLOOKUP(I762,$W$2:$W$5,$X$2:$X$5,0,0)</f>
        <v>Laptop</v>
      </c>
    </row>
    <row r="763" ht="27.15" spans="1:10">
      <c r="A763" s="33" t="s">
        <v>812</v>
      </c>
      <c r="B763" s="34">
        <v>45645</v>
      </c>
      <c r="C763" s="33">
        <v>190</v>
      </c>
      <c r="D763" s="33">
        <v>12</v>
      </c>
      <c r="E763" s="33">
        <v>2926.11</v>
      </c>
      <c r="F763" s="33" t="s">
        <v>42</v>
      </c>
      <c r="G763" s="33" t="s">
        <v>57</v>
      </c>
      <c r="H763" s="33" t="s">
        <v>60</v>
      </c>
      <c r="I763" s="33" t="str">
        <f t="shared" si="11"/>
        <v>Adult</v>
      </c>
      <c r="J763" s="33" t="str">
        <f t="array" ref="J763">_xlfn.XLOOKUP(I763,$W$2:$W$5,$X$2:$X$5,0,0)</f>
        <v>Laptop</v>
      </c>
    </row>
    <row r="764" ht="27.15" spans="1:10">
      <c r="A764" s="33" t="s">
        <v>813</v>
      </c>
      <c r="B764" s="34">
        <v>45633</v>
      </c>
      <c r="C764" s="33">
        <v>202</v>
      </c>
      <c r="D764" s="33">
        <v>18</v>
      </c>
      <c r="E764" s="33">
        <v>4333.82</v>
      </c>
      <c r="F764" s="33" t="s">
        <v>52</v>
      </c>
      <c r="G764" s="33" t="s">
        <v>57</v>
      </c>
      <c r="H764" s="33" t="s">
        <v>60</v>
      </c>
      <c r="I764" s="33" t="str">
        <f t="shared" si="11"/>
        <v>Adult</v>
      </c>
      <c r="J764" s="33" t="str">
        <f t="array" ref="J764">_xlfn.XLOOKUP(I764,$W$2:$W$5,$X$2:$X$5,0,0)</f>
        <v>Laptop</v>
      </c>
    </row>
    <row r="765" ht="27.15" spans="1:10">
      <c r="A765" s="33" t="s">
        <v>814</v>
      </c>
      <c r="B765" s="34">
        <v>45498</v>
      </c>
      <c r="C765" s="33">
        <v>337</v>
      </c>
      <c r="D765" s="33">
        <v>5</v>
      </c>
      <c r="E765" s="33">
        <v>639.18</v>
      </c>
      <c r="F765" s="33" t="s">
        <v>39</v>
      </c>
      <c r="G765" s="33" t="s">
        <v>47</v>
      </c>
      <c r="H765" s="33" t="s">
        <v>9</v>
      </c>
      <c r="I765" s="33" t="str">
        <f t="shared" si="11"/>
        <v>Senior</v>
      </c>
      <c r="J765" s="33" t="str">
        <f t="array" ref="J765">_xlfn.XLOOKUP(I765,$W$2:$W$5,$X$2:$X$5,0,0)</f>
        <v>Medicine</v>
      </c>
    </row>
    <row r="766" ht="27.15" spans="1:10">
      <c r="A766" s="33" t="s">
        <v>815</v>
      </c>
      <c r="B766" s="34">
        <v>45602</v>
      </c>
      <c r="C766" s="33">
        <v>233</v>
      </c>
      <c r="D766" s="33">
        <v>17</v>
      </c>
      <c r="E766" s="33">
        <v>5006.29</v>
      </c>
      <c r="F766" s="33" t="s">
        <v>42</v>
      </c>
      <c r="G766" s="33" t="s">
        <v>47</v>
      </c>
      <c r="H766" s="33" t="s">
        <v>9</v>
      </c>
      <c r="I766" s="33" t="str">
        <f t="shared" si="11"/>
        <v>Senior</v>
      </c>
      <c r="J766" s="33" t="str">
        <f t="array" ref="J766">_xlfn.XLOOKUP(I766,$W$2:$W$5,$X$2:$X$5,0,0)</f>
        <v>Medicine</v>
      </c>
    </row>
    <row r="767" ht="27.15" spans="1:10">
      <c r="A767" s="33" t="s">
        <v>816</v>
      </c>
      <c r="B767" s="34">
        <v>45620</v>
      </c>
      <c r="C767" s="33">
        <v>215</v>
      </c>
      <c r="D767" s="33">
        <v>10</v>
      </c>
      <c r="E767" s="33">
        <v>3065.02</v>
      </c>
      <c r="F767" s="33" t="s">
        <v>39</v>
      </c>
      <c r="G767" s="33" t="s">
        <v>53</v>
      </c>
      <c r="H767" s="33" t="s">
        <v>19</v>
      </c>
      <c r="I767" s="33" t="str">
        <f t="shared" si="11"/>
        <v>Youth</v>
      </c>
      <c r="J767" s="33" t="str">
        <f t="array" ref="J767">_xlfn.XLOOKUP(I767,$W$2:$W$5,$X$2:$X$5,0,0)</f>
        <v>Earpods</v>
      </c>
    </row>
    <row r="768" ht="27.15" spans="1:10">
      <c r="A768" s="33" t="s">
        <v>817</v>
      </c>
      <c r="B768" s="34">
        <v>45631</v>
      </c>
      <c r="C768" s="33">
        <v>204</v>
      </c>
      <c r="D768" s="33">
        <v>15</v>
      </c>
      <c r="E768" s="33">
        <v>3350.78</v>
      </c>
      <c r="F768" s="33" t="s">
        <v>39</v>
      </c>
      <c r="G768" s="33" t="s">
        <v>53</v>
      </c>
      <c r="H768" s="33" t="s">
        <v>60</v>
      </c>
      <c r="I768" s="33" t="str">
        <f t="shared" si="11"/>
        <v>Adult</v>
      </c>
      <c r="J768" s="33" t="str">
        <f t="array" ref="J768">_xlfn.XLOOKUP(I768,$W$2:$W$5,$X$2:$X$5,0,0)</f>
        <v>Laptop</v>
      </c>
    </row>
    <row r="769" ht="27.15" spans="1:10">
      <c r="A769" s="33" t="s">
        <v>818</v>
      </c>
      <c r="B769" s="34">
        <v>45422</v>
      </c>
      <c r="C769" s="33">
        <v>413</v>
      </c>
      <c r="D769" s="33">
        <v>6</v>
      </c>
      <c r="E769" s="33">
        <v>1374.65</v>
      </c>
      <c r="F769" s="33" t="s">
        <v>42</v>
      </c>
      <c r="G769" s="33" t="s">
        <v>57</v>
      </c>
      <c r="H769" s="33" t="s">
        <v>9</v>
      </c>
      <c r="I769" s="33" t="str">
        <f t="shared" si="11"/>
        <v>Senior</v>
      </c>
      <c r="J769" s="33" t="str">
        <f t="array" ref="J769">_xlfn.XLOOKUP(I769,$W$2:$W$5,$X$2:$X$5,0,0)</f>
        <v>Medicine</v>
      </c>
    </row>
    <row r="770" ht="27.15" spans="1:10">
      <c r="A770" s="33" t="s">
        <v>819</v>
      </c>
      <c r="B770" s="34">
        <v>45598</v>
      </c>
      <c r="C770" s="33">
        <v>237</v>
      </c>
      <c r="D770" s="33">
        <v>17</v>
      </c>
      <c r="E770" s="33">
        <v>3754.93</v>
      </c>
      <c r="F770" s="33" t="s">
        <v>42</v>
      </c>
      <c r="G770" s="33" t="s">
        <v>47</v>
      </c>
      <c r="H770" s="33" t="s">
        <v>14</v>
      </c>
      <c r="I770" s="33" t="str">
        <f t="shared" ref="I770:I833" si="12">IF(OR(H770="0-19",H770="18-24"),"Teen",IF(H770="25-34","Youth",IF(OR(H770="35-44",H770="45-54"),"Adult",IF(H770="55+","Senior","Other"))))</f>
        <v>Teen</v>
      </c>
      <c r="J770" s="33" t="str">
        <f t="array" ref="J770">_xlfn.XLOOKUP(I770,$W$2:$W$5,$X$2:$X$5,0,0)</f>
        <v>Mobile</v>
      </c>
    </row>
    <row r="771" ht="27.15" spans="1:10">
      <c r="A771" s="33" t="s">
        <v>820</v>
      </c>
      <c r="B771" s="34">
        <v>45649</v>
      </c>
      <c r="C771" s="33">
        <v>186</v>
      </c>
      <c r="D771" s="33">
        <v>14</v>
      </c>
      <c r="E771" s="33">
        <v>3976.15</v>
      </c>
      <c r="F771" s="33" t="s">
        <v>52</v>
      </c>
      <c r="G771" s="33" t="s">
        <v>57</v>
      </c>
      <c r="H771" s="33" t="s">
        <v>19</v>
      </c>
      <c r="I771" s="33" t="str">
        <f t="shared" si="12"/>
        <v>Youth</v>
      </c>
      <c r="J771" s="33" t="str">
        <f t="array" ref="J771">_xlfn.XLOOKUP(I771,$W$2:$W$5,$X$2:$X$5,0,0)</f>
        <v>Earpods</v>
      </c>
    </row>
    <row r="772" ht="27.15" spans="1:10">
      <c r="A772" s="33" t="s">
        <v>821</v>
      </c>
      <c r="B772" s="34">
        <v>45655</v>
      </c>
      <c r="C772" s="33">
        <v>180</v>
      </c>
      <c r="D772" s="33">
        <v>16</v>
      </c>
      <c r="E772" s="33">
        <v>3921.58</v>
      </c>
      <c r="F772" s="33" t="s">
        <v>39</v>
      </c>
      <c r="G772" s="33" t="s">
        <v>45</v>
      </c>
      <c r="H772" s="33" t="s">
        <v>60</v>
      </c>
      <c r="I772" s="33" t="str">
        <f t="shared" si="12"/>
        <v>Adult</v>
      </c>
      <c r="J772" s="33" t="str">
        <f t="array" ref="J772">_xlfn.XLOOKUP(I772,$W$2:$W$5,$X$2:$X$5,0,0)</f>
        <v>Laptop</v>
      </c>
    </row>
    <row r="773" ht="27.15" spans="1:10">
      <c r="A773" s="33" t="s">
        <v>822</v>
      </c>
      <c r="B773" s="34">
        <v>45625</v>
      </c>
      <c r="C773" s="33">
        <v>210</v>
      </c>
      <c r="D773" s="33">
        <v>19</v>
      </c>
      <c r="E773" s="33">
        <v>4797.48</v>
      </c>
      <c r="F773" s="33" t="s">
        <v>42</v>
      </c>
      <c r="G773" s="33" t="s">
        <v>57</v>
      </c>
      <c r="H773" s="33" t="s">
        <v>19</v>
      </c>
      <c r="I773" s="33" t="str">
        <f t="shared" si="12"/>
        <v>Youth</v>
      </c>
      <c r="J773" s="33" t="str">
        <f t="array" ref="J773">_xlfn.XLOOKUP(I773,$W$2:$W$5,$X$2:$X$5,0,0)</f>
        <v>Earpods</v>
      </c>
    </row>
    <row r="774" ht="27.15" spans="1:10">
      <c r="A774" s="33" t="s">
        <v>823</v>
      </c>
      <c r="B774" s="34">
        <v>45636</v>
      </c>
      <c r="C774" s="33">
        <v>199</v>
      </c>
      <c r="D774" s="33">
        <v>22</v>
      </c>
      <c r="E774" s="33">
        <v>5494.81</v>
      </c>
      <c r="F774" s="33" t="s">
        <v>42</v>
      </c>
      <c r="G774" s="33" t="s">
        <v>55</v>
      </c>
      <c r="H774" s="33" t="s">
        <v>4</v>
      </c>
      <c r="I774" s="33" t="str">
        <f t="shared" si="12"/>
        <v>Adult</v>
      </c>
      <c r="J774" s="33" t="str">
        <f t="array" ref="J774">_xlfn.XLOOKUP(I774,$W$2:$W$5,$X$2:$X$5,0,0)</f>
        <v>Laptop</v>
      </c>
    </row>
    <row r="775" ht="27.15" spans="1:10">
      <c r="A775" s="33" t="s">
        <v>824</v>
      </c>
      <c r="B775" s="34">
        <v>45653</v>
      </c>
      <c r="C775" s="33">
        <v>182</v>
      </c>
      <c r="D775" s="33">
        <v>18</v>
      </c>
      <c r="E775" s="33">
        <v>3393.2</v>
      </c>
      <c r="F775" s="33" t="s">
        <v>42</v>
      </c>
      <c r="G775" s="33" t="s">
        <v>45</v>
      </c>
      <c r="H775" s="33" t="s">
        <v>9</v>
      </c>
      <c r="I775" s="33" t="str">
        <f t="shared" si="12"/>
        <v>Senior</v>
      </c>
      <c r="J775" s="33" t="str">
        <f t="array" ref="J775">_xlfn.XLOOKUP(I775,$W$2:$W$5,$X$2:$X$5,0,0)</f>
        <v>Medicine</v>
      </c>
    </row>
    <row r="776" ht="27.15" spans="1:10">
      <c r="A776" s="33" t="s">
        <v>825</v>
      </c>
      <c r="B776" s="34">
        <v>45594</v>
      </c>
      <c r="C776" s="33">
        <v>241</v>
      </c>
      <c r="D776" s="33">
        <v>13</v>
      </c>
      <c r="E776" s="33">
        <v>3367.46</v>
      </c>
      <c r="F776" s="33" t="s">
        <v>52</v>
      </c>
      <c r="G776" s="33" t="s">
        <v>53</v>
      </c>
      <c r="H776" s="33" t="s">
        <v>4</v>
      </c>
      <c r="I776" s="33" t="str">
        <f t="shared" si="12"/>
        <v>Adult</v>
      </c>
      <c r="J776" s="33" t="str">
        <f t="array" ref="J776">_xlfn.XLOOKUP(I776,$W$2:$W$5,$X$2:$X$5,0,0)</f>
        <v>Laptop</v>
      </c>
    </row>
    <row r="777" ht="27.15" spans="1:10">
      <c r="A777" s="33" t="s">
        <v>826</v>
      </c>
      <c r="B777" s="34">
        <v>45614</v>
      </c>
      <c r="C777" s="33">
        <v>221</v>
      </c>
      <c r="D777" s="33">
        <v>11</v>
      </c>
      <c r="E777" s="33">
        <v>3018.61</v>
      </c>
      <c r="F777" s="33" t="s">
        <v>39</v>
      </c>
      <c r="G777" s="33" t="s">
        <v>40</v>
      </c>
      <c r="H777" s="33" t="s">
        <v>4</v>
      </c>
      <c r="I777" s="33" t="str">
        <f t="shared" si="12"/>
        <v>Adult</v>
      </c>
      <c r="J777" s="33" t="str">
        <f t="array" ref="J777">_xlfn.XLOOKUP(I777,$W$2:$W$5,$X$2:$X$5,0,0)</f>
        <v>Laptop</v>
      </c>
    </row>
    <row r="778" ht="27.15" spans="1:10">
      <c r="A778" s="33" t="s">
        <v>827</v>
      </c>
      <c r="B778" s="34">
        <v>45652</v>
      </c>
      <c r="C778" s="33">
        <v>183</v>
      </c>
      <c r="D778" s="33">
        <v>13</v>
      </c>
      <c r="E778" s="33">
        <v>3551.15</v>
      </c>
      <c r="F778" s="33" t="s">
        <v>39</v>
      </c>
      <c r="G778" s="33" t="s">
        <v>47</v>
      </c>
      <c r="H778" s="33" t="s">
        <v>60</v>
      </c>
      <c r="I778" s="33" t="str">
        <f t="shared" si="12"/>
        <v>Adult</v>
      </c>
      <c r="J778" s="33" t="str">
        <f t="array" ref="J778">_xlfn.XLOOKUP(I778,$W$2:$W$5,$X$2:$X$5,0,0)</f>
        <v>Laptop</v>
      </c>
    </row>
    <row r="779" ht="27.15" spans="1:10">
      <c r="A779" s="33" t="s">
        <v>828</v>
      </c>
      <c r="B779" s="34">
        <v>45587</v>
      </c>
      <c r="C779" s="33">
        <v>248</v>
      </c>
      <c r="D779" s="33">
        <v>17</v>
      </c>
      <c r="E779" s="33">
        <v>4196.25</v>
      </c>
      <c r="F779" s="33" t="s">
        <v>42</v>
      </c>
      <c r="G779" s="33" t="s">
        <v>43</v>
      </c>
      <c r="H779" s="33" t="s">
        <v>19</v>
      </c>
      <c r="I779" s="33" t="str">
        <f t="shared" si="12"/>
        <v>Youth</v>
      </c>
      <c r="J779" s="33" t="str">
        <f t="array" ref="J779">_xlfn.XLOOKUP(I779,$W$2:$W$5,$X$2:$X$5,0,0)</f>
        <v>Earpods</v>
      </c>
    </row>
    <row r="780" ht="27.15" spans="1:10">
      <c r="A780" s="33" t="s">
        <v>829</v>
      </c>
      <c r="B780" s="34">
        <v>45475</v>
      </c>
      <c r="C780" s="33">
        <v>360</v>
      </c>
      <c r="D780" s="33">
        <v>8</v>
      </c>
      <c r="E780" s="33">
        <v>1041.53</v>
      </c>
      <c r="F780" s="33" t="s">
        <v>42</v>
      </c>
      <c r="G780" s="33" t="s">
        <v>47</v>
      </c>
      <c r="H780" s="33" t="s">
        <v>14</v>
      </c>
      <c r="I780" s="33" t="str">
        <f t="shared" si="12"/>
        <v>Teen</v>
      </c>
      <c r="J780" s="33" t="str">
        <f t="array" ref="J780">_xlfn.XLOOKUP(I780,$W$2:$W$5,$X$2:$X$5,0,0)</f>
        <v>Mobile</v>
      </c>
    </row>
    <row r="781" ht="27.15" spans="1:10">
      <c r="A781" s="33" t="s">
        <v>830</v>
      </c>
      <c r="B781" s="34">
        <v>45657</v>
      </c>
      <c r="C781" s="33">
        <v>178</v>
      </c>
      <c r="D781" s="33">
        <v>21</v>
      </c>
      <c r="E781" s="33">
        <v>5489.69</v>
      </c>
      <c r="F781" s="33" t="s">
        <v>42</v>
      </c>
      <c r="G781" s="33" t="s">
        <v>57</v>
      </c>
      <c r="H781" s="33" t="s">
        <v>60</v>
      </c>
      <c r="I781" s="33" t="str">
        <f t="shared" si="12"/>
        <v>Adult</v>
      </c>
      <c r="J781" s="33" t="str">
        <f t="array" ref="J781">_xlfn.XLOOKUP(I781,$W$2:$W$5,$X$2:$X$5,0,0)</f>
        <v>Laptop</v>
      </c>
    </row>
    <row r="782" ht="27.15" spans="1:10">
      <c r="A782" s="33" t="s">
        <v>831</v>
      </c>
      <c r="B782" s="34">
        <v>45657</v>
      </c>
      <c r="C782" s="33">
        <v>178</v>
      </c>
      <c r="D782" s="33">
        <v>12</v>
      </c>
      <c r="E782" s="33">
        <v>4135.21</v>
      </c>
      <c r="F782" s="33" t="s">
        <v>52</v>
      </c>
      <c r="G782" s="33" t="s">
        <v>49</v>
      </c>
      <c r="H782" s="33" t="s">
        <v>14</v>
      </c>
      <c r="I782" s="33" t="str">
        <f t="shared" si="12"/>
        <v>Teen</v>
      </c>
      <c r="J782" s="33" t="str">
        <f t="array" ref="J782">_xlfn.XLOOKUP(I782,$W$2:$W$5,$X$2:$X$5,0,0)</f>
        <v>Mobile</v>
      </c>
    </row>
    <row r="783" ht="27.15" spans="1:10">
      <c r="A783" s="33" t="s">
        <v>832</v>
      </c>
      <c r="B783" s="34">
        <v>45617</v>
      </c>
      <c r="C783" s="33">
        <v>218</v>
      </c>
      <c r="D783" s="33">
        <v>16</v>
      </c>
      <c r="E783" s="33">
        <v>3463.74</v>
      </c>
      <c r="F783" s="33" t="s">
        <v>39</v>
      </c>
      <c r="G783" s="33" t="s">
        <v>49</v>
      </c>
      <c r="H783" s="33" t="s">
        <v>60</v>
      </c>
      <c r="I783" s="33" t="str">
        <f t="shared" si="12"/>
        <v>Adult</v>
      </c>
      <c r="J783" s="33" t="str">
        <f t="array" ref="J783">_xlfn.XLOOKUP(I783,$W$2:$W$5,$X$2:$X$5,0,0)</f>
        <v>Laptop</v>
      </c>
    </row>
    <row r="784" ht="27.15" spans="1:10">
      <c r="A784" s="33" t="s">
        <v>833</v>
      </c>
      <c r="B784" s="34">
        <v>45530</v>
      </c>
      <c r="C784" s="33">
        <v>305</v>
      </c>
      <c r="D784" s="33">
        <v>17</v>
      </c>
      <c r="E784" s="33">
        <v>4230.14</v>
      </c>
      <c r="F784" s="33" t="s">
        <v>42</v>
      </c>
      <c r="G784" s="33" t="s">
        <v>55</v>
      </c>
      <c r="H784" s="33" t="s">
        <v>60</v>
      </c>
      <c r="I784" s="33" t="str">
        <f t="shared" si="12"/>
        <v>Adult</v>
      </c>
      <c r="J784" s="33" t="str">
        <f t="array" ref="J784">_xlfn.XLOOKUP(I784,$W$2:$W$5,$X$2:$X$5,0,0)</f>
        <v>Laptop</v>
      </c>
    </row>
    <row r="785" ht="27.15" spans="1:10">
      <c r="A785" s="33" t="s">
        <v>834</v>
      </c>
      <c r="B785" s="34">
        <v>45503</v>
      </c>
      <c r="C785" s="33">
        <v>332</v>
      </c>
      <c r="D785" s="33">
        <v>11</v>
      </c>
      <c r="E785" s="33">
        <v>3537.37</v>
      </c>
      <c r="F785" s="33" t="s">
        <v>42</v>
      </c>
      <c r="G785" s="33" t="s">
        <v>45</v>
      </c>
      <c r="H785" s="33" t="s">
        <v>9</v>
      </c>
      <c r="I785" s="33" t="str">
        <f t="shared" si="12"/>
        <v>Senior</v>
      </c>
      <c r="J785" s="33" t="str">
        <f t="array" ref="J785">_xlfn.XLOOKUP(I785,$W$2:$W$5,$X$2:$X$5,0,0)</f>
        <v>Medicine</v>
      </c>
    </row>
    <row r="786" ht="27.15" spans="1:10">
      <c r="A786" s="33" t="s">
        <v>835</v>
      </c>
      <c r="B786" s="34">
        <v>45639</v>
      </c>
      <c r="C786" s="33">
        <v>196</v>
      </c>
      <c r="D786" s="33">
        <v>17</v>
      </c>
      <c r="E786" s="33">
        <v>4514.43</v>
      </c>
      <c r="F786" s="33" t="s">
        <v>39</v>
      </c>
      <c r="G786" s="33" t="s">
        <v>49</v>
      </c>
      <c r="H786" s="33" t="s">
        <v>14</v>
      </c>
      <c r="I786" s="33" t="str">
        <f t="shared" si="12"/>
        <v>Teen</v>
      </c>
      <c r="J786" s="33" t="str">
        <f t="array" ref="J786">_xlfn.XLOOKUP(I786,$W$2:$W$5,$X$2:$X$5,0,0)</f>
        <v>Mobile</v>
      </c>
    </row>
    <row r="787" ht="27.15" spans="1:10">
      <c r="A787" s="33" t="s">
        <v>836</v>
      </c>
      <c r="B787" s="34">
        <v>45656</v>
      </c>
      <c r="C787" s="33">
        <v>179</v>
      </c>
      <c r="D787" s="33">
        <v>19</v>
      </c>
      <c r="E787" s="33">
        <v>4986.94</v>
      </c>
      <c r="F787" s="33" t="s">
        <v>52</v>
      </c>
      <c r="G787" s="33" t="s">
        <v>45</v>
      </c>
      <c r="H787" s="33" t="s">
        <v>9</v>
      </c>
      <c r="I787" s="33" t="str">
        <f t="shared" si="12"/>
        <v>Senior</v>
      </c>
      <c r="J787" s="33" t="str">
        <f t="array" ref="J787">_xlfn.XLOOKUP(I787,$W$2:$W$5,$X$2:$X$5,0,0)</f>
        <v>Medicine</v>
      </c>
    </row>
    <row r="788" ht="27.15" spans="1:10">
      <c r="A788" s="33" t="s">
        <v>837</v>
      </c>
      <c r="B788" s="34">
        <v>45580</v>
      </c>
      <c r="C788" s="33">
        <v>255</v>
      </c>
      <c r="D788" s="33">
        <v>16</v>
      </c>
      <c r="E788" s="33">
        <v>4790.74</v>
      </c>
      <c r="F788" s="33" t="s">
        <v>42</v>
      </c>
      <c r="G788" s="33" t="s">
        <v>45</v>
      </c>
      <c r="H788" s="33" t="s">
        <v>60</v>
      </c>
      <c r="I788" s="33" t="str">
        <f t="shared" si="12"/>
        <v>Adult</v>
      </c>
      <c r="J788" s="33" t="str">
        <f t="array" ref="J788">_xlfn.XLOOKUP(I788,$W$2:$W$5,$X$2:$X$5,0,0)</f>
        <v>Laptop</v>
      </c>
    </row>
    <row r="789" ht="27.15" spans="1:10">
      <c r="A789" s="33" t="s">
        <v>838</v>
      </c>
      <c r="B789" s="34">
        <v>45518</v>
      </c>
      <c r="C789" s="33">
        <v>317</v>
      </c>
      <c r="D789" s="33">
        <v>12</v>
      </c>
      <c r="E789" s="33">
        <v>3248</v>
      </c>
      <c r="F789" s="33" t="s">
        <v>39</v>
      </c>
      <c r="G789" s="33" t="s">
        <v>40</v>
      </c>
      <c r="H789" s="33" t="s">
        <v>60</v>
      </c>
      <c r="I789" s="33" t="str">
        <f t="shared" si="12"/>
        <v>Adult</v>
      </c>
      <c r="J789" s="33" t="str">
        <f t="array" ref="J789">_xlfn.XLOOKUP(I789,$W$2:$W$5,$X$2:$X$5,0,0)</f>
        <v>Laptop</v>
      </c>
    </row>
    <row r="790" ht="27.15" spans="1:10">
      <c r="A790" s="33" t="s">
        <v>839</v>
      </c>
      <c r="B790" s="34">
        <v>45628</v>
      </c>
      <c r="C790" s="33">
        <v>207</v>
      </c>
      <c r="D790" s="33">
        <v>19</v>
      </c>
      <c r="E790" s="33">
        <v>5778.9</v>
      </c>
      <c r="F790" s="33" t="s">
        <v>52</v>
      </c>
      <c r="G790" s="33" t="s">
        <v>45</v>
      </c>
      <c r="H790" s="33" t="s">
        <v>9</v>
      </c>
      <c r="I790" s="33" t="str">
        <f t="shared" si="12"/>
        <v>Senior</v>
      </c>
      <c r="J790" s="33" t="str">
        <f t="array" ref="J790">_xlfn.XLOOKUP(I790,$W$2:$W$5,$X$2:$X$5,0,0)</f>
        <v>Medicine</v>
      </c>
    </row>
    <row r="791" ht="27.15" spans="1:10">
      <c r="A791" s="33" t="s">
        <v>840</v>
      </c>
      <c r="B791" s="34">
        <v>45524</v>
      </c>
      <c r="C791" s="33">
        <v>311</v>
      </c>
      <c r="D791" s="33">
        <v>16</v>
      </c>
      <c r="E791" s="33">
        <v>3565.93</v>
      </c>
      <c r="F791" s="33" t="s">
        <v>52</v>
      </c>
      <c r="G791" s="33" t="s">
        <v>49</v>
      </c>
      <c r="H791" s="33" t="s">
        <v>4</v>
      </c>
      <c r="I791" s="33" t="str">
        <f t="shared" si="12"/>
        <v>Adult</v>
      </c>
      <c r="J791" s="33" t="str">
        <f t="array" ref="J791">_xlfn.XLOOKUP(I791,$W$2:$W$5,$X$2:$X$5,0,0)</f>
        <v>Laptop</v>
      </c>
    </row>
    <row r="792" ht="27.15" spans="1:10">
      <c r="A792" s="33" t="s">
        <v>841</v>
      </c>
      <c r="B792" s="34">
        <v>45566</v>
      </c>
      <c r="C792" s="33">
        <v>269</v>
      </c>
      <c r="D792" s="33">
        <v>13</v>
      </c>
      <c r="E792" s="33">
        <v>3380.17</v>
      </c>
      <c r="F792" s="33" t="s">
        <v>39</v>
      </c>
      <c r="G792" s="33" t="s">
        <v>45</v>
      </c>
      <c r="H792" s="33" t="s">
        <v>9</v>
      </c>
      <c r="I792" s="33" t="str">
        <f t="shared" si="12"/>
        <v>Senior</v>
      </c>
      <c r="J792" s="33" t="str">
        <f t="array" ref="J792">_xlfn.XLOOKUP(I792,$W$2:$W$5,$X$2:$X$5,0,0)</f>
        <v>Medicine</v>
      </c>
    </row>
    <row r="793" ht="27.15" spans="1:10">
      <c r="A793" s="33" t="s">
        <v>842</v>
      </c>
      <c r="B793" s="34">
        <v>45633</v>
      </c>
      <c r="C793" s="33">
        <v>202</v>
      </c>
      <c r="D793" s="33">
        <v>16</v>
      </c>
      <c r="E793" s="33">
        <v>3739.15</v>
      </c>
      <c r="F793" s="33" t="s">
        <v>42</v>
      </c>
      <c r="G793" s="33" t="s">
        <v>40</v>
      </c>
      <c r="H793" s="33" t="s">
        <v>60</v>
      </c>
      <c r="I793" s="33" t="str">
        <f t="shared" si="12"/>
        <v>Adult</v>
      </c>
      <c r="J793" s="33" t="str">
        <f t="array" ref="J793">_xlfn.XLOOKUP(I793,$W$2:$W$5,$X$2:$X$5,0,0)</f>
        <v>Laptop</v>
      </c>
    </row>
    <row r="794" ht="27.15" spans="1:10">
      <c r="A794" s="33" t="s">
        <v>843</v>
      </c>
      <c r="B794" s="34">
        <v>45523</v>
      </c>
      <c r="C794" s="33">
        <v>312</v>
      </c>
      <c r="D794" s="33">
        <v>18</v>
      </c>
      <c r="E794" s="33">
        <v>3771.57</v>
      </c>
      <c r="F794" s="33" t="s">
        <v>42</v>
      </c>
      <c r="G794" s="33" t="s">
        <v>47</v>
      </c>
      <c r="H794" s="33" t="s">
        <v>60</v>
      </c>
      <c r="I794" s="33" t="str">
        <f t="shared" si="12"/>
        <v>Adult</v>
      </c>
      <c r="J794" s="33" t="str">
        <f t="array" ref="J794">_xlfn.XLOOKUP(I794,$W$2:$W$5,$X$2:$X$5,0,0)</f>
        <v>Laptop</v>
      </c>
    </row>
    <row r="795" ht="27.15" spans="1:10">
      <c r="A795" s="33" t="s">
        <v>844</v>
      </c>
      <c r="B795" s="34">
        <v>45619</v>
      </c>
      <c r="C795" s="33">
        <v>216</v>
      </c>
      <c r="D795" s="33">
        <v>14</v>
      </c>
      <c r="E795" s="33">
        <v>2884.19</v>
      </c>
      <c r="F795" s="33" t="s">
        <v>39</v>
      </c>
      <c r="G795" s="33" t="s">
        <v>45</v>
      </c>
      <c r="H795" s="33" t="s">
        <v>19</v>
      </c>
      <c r="I795" s="33" t="str">
        <f t="shared" si="12"/>
        <v>Youth</v>
      </c>
      <c r="J795" s="33" t="str">
        <f t="array" ref="J795">_xlfn.XLOOKUP(I795,$W$2:$W$5,$X$2:$X$5,0,0)</f>
        <v>Earpods</v>
      </c>
    </row>
    <row r="796" ht="27.15" spans="1:10">
      <c r="A796" s="33" t="s">
        <v>845</v>
      </c>
      <c r="B796" s="34">
        <v>45620</v>
      </c>
      <c r="C796" s="33">
        <v>215</v>
      </c>
      <c r="D796" s="33">
        <v>18</v>
      </c>
      <c r="E796" s="33">
        <v>3472.34</v>
      </c>
      <c r="F796" s="33" t="s">
        <v>52</v>
      </c>
      <c r="G796" s="33" t="s">
        <v>45</v>
      </c>
      <c r="H796" s="33" t="s">
        <v>9</v>
      </c>
      <c r="I796" s="33" t="str">
        <f t="shared" si="12"/>
        <v>Senior</v>
      </c>
      <c r="J796" s="33" t="str">
        <f t="array" ref="J796">_xlfn.XLOOKUP(I796,$W$2:$W$5,$X$2:$X$5,0,0)</f>
        <v>Medicine</v>
      </c>
    </row>
    <row r="797" ht="27.15" spans="1:10">
      <c r="A797" s="33" t="s">
        <v>846</v>
      </c>
      <c r="B797" s="34">
        <v>45612</v>
      </c>
      <c r="C797" s="33">
        <v>223</v>
      </c>
      <c r="D797" s="33">
        <v>17</v>
      </c>
      <c r="E797" s="33">
        <v>4553.61</v>
      </c>
      <c r="F797" s="33" t="s">
        <v>39</v>
      </c>
      <c r="G797" s="33" t="s">
        <v>43</v>
      </c>
      <c r="H797" s="33" t="s">
        <v>19</v>
      </c>
      <c r="I797" s="33" t="str">
        <f t="shared" si="12"/>
        <v>Youth</v>
      </c>
      <c r="J797" s="33" t="str">
        <f t="array" ref="J797">_xlfn.XLOOKUP(I797,$W$2:$W$5,$X$2:$X$5,0,0)</f>
        <v>Earpods</v>
      </c>
    </row>
    <row r="798" ht="27.15" spans="1:10">
      <c r="A798" s="33" t="s">
        <v>847</v>
      </c>
      <c r="B798" s="34">
        <v>45614</v>
      </c>
      <c r="C798" s="33">
        <v>221</v>
      </c>
      <c r="D798" s="33">
        <v>11</v>
      </c>
      <c r="E798" s="33">
        <v>2729.69</v>
      </c>
      <c r="F798" s="33" t="s">
        <v>39</v>
      </c>
      <c r="G798" s="33" t="s">
        <v>53</v>
      </c>
      <c r="H798" s="33" t="s">
        <v>4</v>
      </c>
      <c r="I798" s="33" t="str">
        <f t="shared" si="12"/>
        <v>Adult</v>
      </c>
      <c r="J798" s="33" t="str">
        <f t="array" ref="J798">_xlfn.XLOOKUP(I798,$W$2:$W$5,$X$2:$X$5,0,0)</f>
        <v>Laptop</v>
      </c>
    </row>
    <row r="799" ht="27.15" spans="1:10">
      <c r="A799" s="33" t="s">
        <v>848</v>
      </c>
      <c r="B799" s="34">
        <v>45647</v>
      </c>
      <c r="C799" s="33">
        <v>188</v>
      </c>
      <c r="D799" s="33">
        <v>26</v>
      </c>
      <c r="E799" s="33">
        <v>6216.7</v>
      </c>
      <c r="F799" s="33" t="s">
        <v>42</v>
      </c>
      <c r="G799" s="33" t="s">
        <v>40</v>
      </c>
      <c r="H799" s="33" t="s">
        <v>60</v>
      </c>
      <c r="I799" s="33" t="str">
        <f t="shared" si="12"/>
        <v>Adult</v>
      </c>
      <c r="J799" s="33" t="str">
        <f t="array" ref="J799">_xlfn.XLOOKUP(I799,$W$2:$W$5,$X$2:$X$5,0,0)</f>
        <v>Laptop</v>
      </c>
    </row>
    <row r="800" ht="27.15" spans="1:10">
      <c r="A800" s="33" t="s">
        <v>849</v>
      </c>
      <c r="B800" s="34">
        <v>45607</v>
      </c>
      <c r="C800" s="33">
        <v>228</v>
      </c>
      <c r="D800" s="33">
        <v>13</v>
      </c>
      <c r="E800" s="33">
        <v>2935.67</v>
      </c>
      <c r="F800" s="33" t="s">
        <v>42</v>
      </c>
      <c r="G800" s="33" t="s">
        <v>40</v>
      </c>
      <c r="H800" s="33" t="s">
        <v>19</v>
      </c>
      <c r="I800" s="33" t="str">
        <f t="shared" si="12"/>
        <v>Youth</v>
      </c>
      <c r="J800" s="33" t="str">
        <f t="array" ref="J800">_xlfn.XLOOKUP(I800,$W$2:$W$5,$X$2:$X$5,0,0)</f>
        <v>Earpods</v>
      </c>
    </row>
    <row r="801" ht="27.15" spans="1:10">
      <c r="A801" s="33" t="s">
        <v>850</v>
      </c>
      <c r="B801" s="34">
        <v>45645</v>
      </c>
      <c r="C801" s="33">
        <v>190</v>
      </c>
      <c r="D801" s="33">
        <v>10</v>
      </c>
      <c r="E801" s="33">
        <v>2342.56</v>
      </c>
      <c r="F801" s="33" t="s">
        <v>39</v>
      </c>
      <c r="G801" s="33" t="s">
        <v>57</v>
      </c>
      <c r="H801" s="33" t="s">
        <v>60</v>
      </c>
      <c r="I801" s="33" t="str">
        <f t="shared" si="12"/>
        <v>Adult</v>
      </c>
      <c r="J801" s="33" t="str">
        <f t="array" ref="J801">_xlfn.XLOOKUP(I801,$W$2:$W$5,$X$2:$X$5,0,0)</f>
        <v>Laptop</v>
      </c>
    </row>
    <row r="802" ht="27.15" spans="1:10">
      <c r="A802" s="33" t="s">
        <v>851</v>
      </c>
      <c r="B802" s="34">
        <v>45530</v>
      </c>
      <c r="C802" s="33">
        <v>305</v>
      </c>
      <c r="D802" s="33">
        <v>12</v>
      </c>
      <c r="E802" s="33">
        <v>3325.13</v>
      </c>
      <c r="F802" s="33" t="s">
        <v>39</v>
      </c>
      <c r="G802" s="33" t="s">
        <v>47</v>
      </c>
      <c r="H802" s="33" t="s">
        <v>14</v>
      </c>
      <c r="I802" s="33" t="str">
        <f t="shared" si="12"/>
        <v>Teen</v>
      </c>
      <c r="J802" s="33" t="str">
        <f t="array" ref="J802">_xlfn.XLOOKUP(I802,$W$2:$W$5,$X$2:$X$5,0,0)</f>
        <v>Mobile</v>
      </c>
    </row>
    <row r="803" ht="27.15" spans="1:10">
      <c r="A803" s="33" t="s">
        <v>852</v>
      </c>
      <c r="B803" s="34">
        <v>45615</v>
      </c>
      <c r="C803" s="33">
        <v>220</v>
      </c>
      <c r="D803" s="33">
        <v>17</v>
      </c>
      <c r="E803" s="33">
        <v>5042.99</v>
      </c>
      <c r="F803" s="33" t="s">
        <v>42</v>
      </c>
      <c r="G803" s="33" t="s">
        <v>55</v>
      </c>
      <c r="H803" s="33" t="s">
        <v>4</v>
      </c>
      <c r="I803" s="33" t="str">
        <f t="shared" si="12"/>
        <v>Adult</v>
      </c>
      <c r="J803" s="33" t="str">
        <f t="array" ref="J803">_xlfn.XLOOKUP(I803,$W$2:$W$5,$X$2:$X$5,0,0)</f>
        <v>Laptop</v>
      </c>
    </row>
    <row r="804" ht="27.15" spans="1:10">
      <c r="A804" s="33" t="s">
        <v>853</v>
      </c>
      <c r="B804" s="34">
        <v>45539</v>
      </c>
      <c r="C804" s="33">
        <v>296</v>
      </c>
      <c r="D804" s="33">
        <v>8</v>
      </c>
      <c r="E804" s="33">
        <v>1835.67</v>
      </c>
      <c r="F804" s="33" t="s">
        <v>42</v>
      </c>
      <c r="G804" s="33" t="s">
        <v>45</v>
      </c>
      <c r="H804" s="33" t="s">
        <v>9</v>
      </c>
      <c r="I804" s="33" t="str">
        <f t="shared" si="12"/>
        <v>Senior</v>
      </c>
      <c r="J804" s="33" t="str">
        <f t="array" ref="J804">_xlfn.XLOOKUP(I804,$W$2:$W$5,$X$2:$X$5,0,0)</f>
        <v>Medicine</v>
      </c>
    </row>
    <row r="805" ht="27.15" spans="1:10">
      <c r="A805" s="33" t="s">
        <v>854</v>
      </c>
      <c r="B805" s="34">
        <v>45543</v>
      </c>
      <c r="C805" s="33">
        <v>292</v>
      </c>
      <c r="D805" s="33">
        <v>11</v>
      </c>
      <c r="E805" s="33">
        <v>2093.44</v>
      </c>
      <c r="F805" s="33" t="s">
        <v>52</v>
      </c>
      <c r="G805" s="33" t="s">
        <v>55</v>
      </c>
      <c r="H805" s="33" t="s">
        <v>4</v>
      </c>
      <c r="I805" s="33" t="str">
        <f t="shared" si="12"/>
        <v>Adult</v>
      </c>
      <c r="J805" s="33" t="str">
        <f t="array" ref="J805">_xlfn.XLOOKUP(I805,$W$2:$W$5,$X$2:$X$5,0,0)</f>
        <v>Laptop</v>
      </c>
    </row>
    <row r="806" ht="27.15" spans="1:10">
      <c r="A806" s="33" t="s">
        <v>855</v>
      </c>
      <c r="B806" s="34">
        <v>45636</v>
      </c>
      <c r="C806" s="33">
        <v>199</v>
      </c>
      <c r="D806" s="33">
        <v>17</v>
      </c>
      <c r="E806" s="33">
        <v>4933.84</v>
      </c>
      <c r="F806" s="33" t="s">
        <v>52</v>
      </c>
      <c r="G806" s="33" t="s">
        <v>45</v>
      </c>
      <c r="H806" s="33" t="s">
        <v>14</v>
      </c>
      <c r="I806" s="33" t="str">
        <f t="shared" si="12"/>
        <v>Teen</v>
      </c>
      <c r="J806" s="33" t="str">
        <f t="array" ref="J806">_xlfn.XLOOKUP(I806,$W$2:$W$5,$X$2:$X$5,0,0)</f>
        <v>Mobile</v>
      </c>
    </row>
    <row r="807" ht="27.15" spans="1:10">
      <c r="A807" s="33" t="s">
        <v>856</v>
      </c>
      <c r="B807" s="34">
        <v>45639</v>
      </c>
      <c r="C807" s="33">
        <v>196</v>
      </c>
      <c r="D807" s="33">
        <v>23</v>
      </c>
      <c r="E807" s="33">
        <v>5578.55</v>
      </c>
      <c r="F807" s="33" t="s">
        <v>52</v>
      </c>
      <c r="G807" s="33" t="s">
        <v>40</v>
      </c>
      <c r="H807" s="33" t="s">
        <v>60</v>
      </c>
      <c r="I807" s="33" t="str">
        <f t="shared" si="12"/>
        <v>Adult</v>
      </c>
      <c r="J807" s="33" t="str">
        <f t="array" ref="J807">_xlfn.XLOOKUP(I807,$W$2:$W$5,$X$2:$X$5,0,0)</f>
        <v>Laptop</v>
      </c>
    </row>
    <row r="808" ht="27.15" spans="1:10">
      <c r="A808" s="33" t="s">
        <v>857</v>
      </c>
      <c r="B808" s="34">
        <v>45654</v>
      </c>
      <c r="C808" s="33">
        <v>181</v>
      </c>
      <c r="D808" s="33">
        <v>12</v>
      </c>
      <c r="E808" s="33">
        <v>3286.1</v>
      </c>
      <c r="F808" s="33" t="s">
        <v>42</v>
      </c>
      <c r="G808" s="33" t="s">
        <v>40</v>
      </c>
      <c r="H808" s="33" t="s">
        <v>60</v>
      </c>
      <c r="I808" s="33" t="str">
        <f t="shared" si="12"/>
        <v>Adult</v>
      </c>
      <c r="J808" s="33" t="str">
        <f t="array" ref="J808">_xlfn.XLOOKUP(I808,$W$2:$W$5,$X$2:$X$5,0,0)</f>
        <v>Laptop</v>
      </c>
    </row>
    <row r="809" ht="27.15" spans="1:10">
      <c r="A809" s="33" t="s">
        <v>858</v>
      </c>
      <c r="B809" s="34">
        <v>45620</v>
      </c>
      <c r="C809" s="33">
        <v>215</v>
      </c>
      <c r="D809" s="33">
        <v>9</v>
      </c>
      <c r="E809" s="33">
        <v>2463.87</v>
      </c>
      <c r="F809" s="33" t="s">
        <v>42</v>
      </c>
      <c r="G809" s="33" t="s">
        <v>47</v>
      </c>
      <c r="H809" s="33" t="s">
        <v>4</v>
      </c>
      <c r="I809" s="33" t="str">
        <f t="shared" si="12"/>
        <v>Adult</v>
      </c>
      <c r="J809" s="33" t="str">
        <f t="array" ref="J809">_xlfn.XLOOKUP(I809,$W$2:$W$5,$X$2:$X$5,0,0)</f>
        <v>Laptop</v>
      </c>
    </row>
    <row r="810" ht="27.15" spans="1:10">
      <c r="A810" s="33" t="s">
        <v>859</v>
      </c>
      <c r="B810" s="34">
        <v>45635</v>
      </c>
      <c r="C810" s="33">
        <v>200</v>
      </c>
      <c r="D810" s="33">
        <v>17</v>
      </c>
      <c r="E810" s="33">
        <v>3970.95</v>
      </c>
      <c r="F810" s="33" t="s">
        <v>39</v>
      </c>
      <c r="G810" s="33" t="s">
        <v>49</v>
      </c>
      <c r="H810" s="33" t="s">
        <v>4</v>
      </c>
      <c r="I810" s="33" t="str">
        <f t="shared" si="12"/>
        <v>Adult</v>
      </c>
      <c r="J810" s="33" t="str">
        <f t="array" ref="J810">_xlfn.XLOOKUP(I810,$W$2:$W$5,$X$2:$X$5,0,0)</f>
        <v>Laptop</v>
      </c>
    </row>
    <row r="811" ht="27.15" spans="1:10">
      <c r="A811" s="33" t="s">
        <v>860</v>
      </c>
      <c r="B811" s="34">
        <v>45630</v>
      </c>
      <c r="C811" s="33">
        <v>205</v>
      </c>
      <c r="D811" s="33">
        <v>18</v>
      </c>
      <c r="E811" s="33">
        <v>4316.68</v>
      </c>
      <c r="F811" s="33" t="s">
        <v>52</v>
      </c>
      <c r="G811" s="33" t="s">
        <v>45</v>
      </c>
      <c r="H811" s="33" t="s">
        <v>60</v>
      </c>
      <c r="I811" s="33" t="str">
        <f t="shared" si="12"/>
        <v>Adult</v>
      </c>
      <c r="J811" s="33" t="str">
        <f t="array" ref="J811">_xlfn.XLOOKUP(I811,$W$2:$W$5,$X$2:$X$5,0,0)</f>
        <v>Laptop</v>
      </c>
    </row>
    <row r="812" ht="27.15" spans="1:10">
      <c r="A812" s="33" t="s">
        <v>861</v>
      </c>
      <c r="B812" s="34">
        <v>45480</v>
      </c>
      <c r="C812" s="33">
        <v>355</v>
      </c>
      <c r="D812" s="33">
        <v>7</v>
      </c>
      <c r="E812" s="33">
        <v>1547.46</v>
      </c>
      <c r="F812" s="33" t="s">
        <v>52</v>
      </c>
      <c r="G812" s="33" t="s">
        <v>57</v>
      </c>
      <c r="H812" s="33" t="s">
        <v>19</v>
      </c>
      <c r="I812" s="33" t="str">
        <f t="shared" si="12"/>
        <v>Youth</v>
      </c>
      <c r="J812" s="33" t="str">
        <f t="array" ref="J812">_xlfn.XLOOKUP(I812,$W$2:$W$5,$X$2:$X$5,0,0)</f>
        <v>Earpods</v>
      </c>
    </row>
    <row r="813" ht="27.15" spans="1:10">
      <c r="A813" s="33" t="s">
        <v>862</v>
      </c>
      <c r="B813" s="34">
        <v>45563</v>
      </c>
      <c r="C813" s="33">
        <v>272</v>
      </c>
      <c r="D813" s="33">
        <v>21</v>
      </c>
      <c r="E813" s="33">
        <v>4946.79</v>
      </c>
      <c r="F813" s="33" t="s">
        <v>39</v>
      </c>
      <c r="G813" s="33" t="s">
        <v>40</v>
      </c>
      <c r="H813" s="33" t="s">
        <v>14</v>
      </c>
      <c r="I813" s="33" t="str">
        <f t="shared" si="12"/>
        <v>Teen</v>
      </c>
      <c r="J813" s="33" t="str">
        <f t="array" ref="J813">_xlfn.XLOOKUP(I813,$W$2:$W$5,$X$2:$X$5,0,0)</f>
        <v>Mobile</v>
      </c>
    </row>
    <row r="814" ht="27.15" spans="1:10">
      <c r="A814" s="33" t="s">
        <v>863</v>
      </c>
      <c r="B814" s="34">
        <v>45605</v>
      </c>
      <c r="C814" s="33">
        <v>230</v>
      </c>
      <c r="D814" s="33">
        <v>14</v>
      </c>
      <c r="E814" s="33">
        <v>3187.51</v>
      </c>
      <c r="F814" s="33" t="s">
        <v>39</v>
      </c>
      <c r="G814" s="33" t="s">
        <v>49</v>
      </c>
      <c r="H814" s="33" t="s">
        <v>9</v>
      </c>
      <c r="I814" s="33" t="str">
        <f t="shared" si="12"/>
        <v>Senior</v>
      </c>
      <c r="J814" s="33" t="str">
        <f t="array" ref="J814">_xlfn.XLOOKUP(I814,$W$2:$W$5,$X$2:$X$5,0,0)</f>
        <v>Medicine</v>
      </c>
    </row>
    <row r="815" ht="27.15" spans="1:10">
      <c r="A815" s="33" t="s">
        <v>864</v>
      </c>
      <c r="B815" s="34">
        <v>45599</v>
      </c>
      <c r="C815" s="33">
        <v>236</v>
      </c>
      <c r="D815" s="33">
        <v>10</v>
      </c>
      <c r="E815" s="33">
        <v>3058.07</v>
      </c>
      <c r="F815" s="33" t="s">
        <v>42</v>
      </c>
      <c r="G815" s="33" t="s">
        <v>43</v>
      </c>
      <c r="H815" s="33" t="s">
        <v>60</v>
      </c>
      <c r="I815" s="33" t="str">
        <f t="shared" si="12"/>
        <v>Adult</v>
      </c>
      <c r="J815" s="33" t="str">
        <f t="array" ref="J815">_xlfn.XLOOKUP(I815,$W$2:$W$5,$X$2:$X$5,0,0)</f>
        <v>Laptop</v>
      </c>
    </row>
    <row r="816" ht="27.15" spans="1:10">
      <c r="A816" s="33" t="s">
        <v>865</v>
      </c>
      <c r="B816" s="34">
        <v>45649</v>
      </c>
      <c r="C816" s="33">
        <v>186</v>
      </c>
      <c r="D816" s="33">
        <v>10</v>
      </c>
      <c r="E816" s="33">
        <v>3145.38</v>
      </c>
      <c r="F816" s="33" t="s">
        <v>42</v>
      </c>
      <c r="G816" s="33" t="s">
        <v>55</v>
      </c>
      <c r="H816" s="33" t="s">
        <v>9</v>
      </c>
      <c r="I816" s="33" t="str">
        <f t="shared" si="12"/>
        <v>Senior</v>
      </c>
      <c r="J816" s="33" t="str">
        <f t="array" ref="J816">_xlfn.XLOOKUP(I816,$W$2:$W$5,$X$2:$X$5,0,0)</f>
        <v>Medicine</v>
      </c>
    </row>
    <row r="817" ht="27.15" spans="1:10">
      <c r="A817" s="33" t="s">
        <v>866</v>
      </c>
      <c r="B817" s="34">
        <v>45643</v>
      </c>
      <c r="C817" s="33">
        <v>192</v>
      </c>
      <c r="D817" s="33">
        <v>22</v>
      </c>
      <c r="E817" s="33">
        <v>5817.09</v>
      </c>
      <c r="F817" s="33" t="s">
        <v>52</v>
      </c>
      <c r="G817" s="33" t="s">
        <v>43</v>
      </c>
      <c r="H817" s="33" t="s">
        <v>19</v>
      </c>
      <c r="I817" s="33" t="str">
        <f t="shared" si="12"/>
        <v>Youth</v>
      </c>
      <c r="J817" s="33" t="str">
        <f t="array" ref="J817">_xlfn.XLOOKUP(I817,$W$2:$W$5,$X$2:$X$5,0,0)</f>
        <v>Earpods</v>
      </c>
    </row>
    <row r="818" ht="27.15" spans="1:10">
      <c r="A818" s="33" t="s">
        <v>867</v>
      </c>
      <c r="B818" s="34">
        <v>45630</v>
      </c>
      <c r="C818" s="33">
        <v>205</v>
      </c>
      <c r="D818" s="33">
        <v>7</v>
      </c>
      <c r="E818" s="33">
        <v>2296.38</v>
      </c>
      <c r="F818" s="33" t="s">
        <v>42</v>
      </c>
      <c r="G818" s="33" t="s">
        <v>45</v>
      </c>
      <c r="H818" s="33" t="s">
        <v>19</v>
      </c>
      <c r="I818" s="33" t="str">
        <f t="shared" si="12"/>
        <v>Youth</v>
      </c>
      <c r="J818" s="33" t="str">
        <f t="array" ref="J818">_xlfn.XLOOKUP(I818,$W$2:$W$5,$X$2:$X$5,0,0)</f>
        <v>Earpods</v>
      </c>
    </row>
    <row r="819" ht="27.15" spans="1:10">
      <c r="A819" s="33" t="s">
        <v>868</v>
      </c>
      <c r="B819" s="34">
        <v>45634</v>
      </c>
      <c r="C819" s="33">
        <v>201</v>
      </c>
      <c r="D819" s="33">
        <v>14</v>
      </c>
      <c r="E819" s="33">
        <v>3038.56</v>
      </c>
      <c r="F819" s="33" t="s">
        <v>42</v>
      </c>
      <c r="G819" s="33" t="s">
        <v>45</v>
      </c>
      <c r="H819" s="33" t="s">
        <v>19</v>
      </c>
      <c r="I819" s="33" t="str">
        <f t="shared" si="12"/>
        <v>Youth</v>
      </c>
      <c r="J819" s="33" t="str">
        <f t="array" ref="J819">_xlfn.XLOOKUP(I819,$W$2:$W$5,$X$2:$X$5,0,0)</f>
        <v>Earpods</v>
      </c>
    </row>
    <row r="820" ht="27.15" spans="1:10">
      <c r="A820" s="33" t="s">
        <v>869</v>
      </c>
      <c r="B820" s="34">
        <v>45639</v>
      </c>
      <c r="C820" s="33">
        <v>196</v>
      </c>
      <c r="D820" s="33">
        <v>15</v>
      </c>
      <c r="E820" s="33">
        <v>4001.54</v>
      </c>
      <c r="F820" s="33" t="s">
        <v>52</v>
      </c>
      <c r="G820" s="33" t="s">
        <v>47</v>
      </c>
      <c r="H820" s="33" t="s">
        <v>60</v>
      </c>
      <c r="I820" s="33" t="str">
        <f t="shared" si="12"/>
        <v>Adult</v>
      </c>
      <c r="J820" s="33" t="str">
        <f t="array" ref="J820">_xlfn.XLOOKUP(I820,$W$2:$W$5,$X$2:$X$5,0,0)</f>
        <v>Laptop</v>
      </c>
    </row>
    <row r="821" ht="27.15" spans="1:10">
      <c r="A821" s="33" t="s">
        <v>870</v>
      </c>
      <c r="B821" s="34">
        <v>45643</v>
      </c>
      <c r="C821" s="33">
        <v>192</v>
      </c>
      <c r="D821" s="33">
        <v>24</v>
      </c>
      <c r="E821" s="33">
        <v>5757.05</v>
      </c>
      <c r="F821" s="33" t="s">
        <v>42</v>
      </c>
      <c r="G821" s="33" t="s">
        <v>43</v>
      </c>
      <c r="H821" s="33" t="s">
        <v>4</v>
      </c>
      <c r="I821" s="33" t="str">
        <f t="shared" si="12"/>
        <v>Adult</v>
      </c>
      <c r="J821" s="33" t="str">
        <f t="array" ref="J821">_xlfn.XLOOKUP(I821,$W$2:$W$5,$X$2:$X$5,0,0)</f>
        <v>Laptop</v>
      </c>
    </row>
    <row r="822" ht="27.15" spans="1:10">
      <c r="A822" s="33" t="s">
        <v>871</v>
      </c>
      <c r="B822" s="34">
        <v>45635</v>
      </c>
      <c r="C822" s="33">
        <v>200</v>
      </c>
      <c r="D822" s="33">
        <v>20</v>
      </c>
      <c r="E822" s="33">
        <v>3368.43</v>
      </c>
      <c r="F822" s="33" t="s">
        <v>52</v>
      </c>
      <c r="G822" s="33" t="s">
        <v>55</v>
      </c>
      <c r="H822" s="33" t="s">
        <v>9</v>
      </c>
      <c r="I822" s="33" t="str">
        <f t="shared" si="12"/>
        <v>Senior</v>
      </c>
      <c r="J822" s="33" t="str">
        <f t="array" ref="J822">_xlfn.XLOOKUP(I822,$W$2:$W$5,$X$2:$X$5,0,0)</f>
        <v>Medicine</v>
      </c>
    </row>
    <row r="823" ht="27.15" spans="1:10">
      <c r="A823" s="33" t="s">
        <v>872</v>
      </c>
      <c r="B823" s="34">
        <v>45605</v>
      </c>
      <c r="C823" s="33">
        <v>230</v>
      </c>
      <c r="D823" s="33">
        <v>18</v>
      </c>
      <c r="E823" s="33">
        <v>4864.87</v>
      </c>
      <c r="F823" s="33" t="s">
        <v>52</v>
      </c>
      <c r="G823" s="33" t="s">
        <v>57</v>
      </c>
      <c r="H823" s="33" t="s">
        <v>14</v>
      </c>
      <c r="I823" s="33" t="str">
        <f t="shared" si="12"/>
        <v>Teen</v>
      </c>
      <c r="J823" s="33" t="str">
        <f t="array" ref="J823">_xlfn.XLOOKUP(I823,$W$2:$W$5,$X$2:$X$5,0,0)</f>
        <v>Mobile</v>
      </c>
    </row>
    <row r="824" ht="27.15" spans="1:10">
      <c r="A824" s="33" t="s">
        <v>873</v>
      </c>
      <c r="B824" s="34">
        <v>45637</v>
      </c>
      <c r="C824" s="33">
        <v>198</v>
      </c>
      <c r="D824" s="33">
        <v>18</v>
      </c>
      <c r="E824" s="33">
        <v>4823.46</v>
      </c>
      <c r="F824" s="33" t="s">
        <v>39</v>
      </c>
      <c r="G824" s="33" t="s">
        <v>53</v>
      </c>
      <c r="H824" s="33" t="s">
        <v>19</v>
      </c>
      <c r="I824" s="33" t="str">
        <f t="shared" si="12"/>
        <v>Youth</v>
      </c>
      <c r="J824" s="33" t="str">
        <f t="array" ref="J824">_xlfn.XLOOKUP(I824,$W$2:$W$5,$X$2:$X$5,0,0)</f>
        <v>Earpods</v>
      </c>
    </row>
    <row r="825" ht="27.15" spans="1:10">
      <c r="A825" s="33" t="s">
        <v>874</v>
      </c>
      <c r="B825" s="34">
        <v>45496</v>
      </c>
      <c r="C825" s="33">
        <v>339</v>
      </c>
      <c r="D825" s="33">
        <v>10</v>
      </c>
      <c r="E825" s="33">
        <v>2699.65</v>
      </c>
      <c r="F825" s="33" t="s">
        <v>52</v>
      </c>
      <c r="G825" s="33" t="s">
        <v>49</v>
      </c>
      <c r="H825" s="33" t="s">
        <v>19</v>
      </c>
      <c r="I825" s="33" t="str">
        <f t="shared" si="12"/>
        <v>Youth</v>
      </c>
      <c r="J825" s="33" t="str">
        <f t="array" ref="J825">_xlfn.XLOOKUP(I825,$W$2:$W$5,$X$2:$X$5,0,0)</f>
        <v>Earpods</v>
      </c>
    </row>
    <row r="826" ht="27.15" spans="1:10">
      <c r="A826" s="33" t="s">
        <v>875</v>
      </c>
      <c r="B826" s="34">
        <v>45655</v>
      </c>
      <c r="C826" s="33">
        <v>180</v>
      </c>
      <c r="D826" s="33">
        <v>14</v>
      </c>
      <c r="E826" s="33">
        <v>4486.42</v>
      </c>
      <c r="F826" s="33" t="s">
        <v>39</v>
      </c>
      <c r="G826" s="33" t="s">
        <v>47</v>
      </c>
      <c r="H826" s="33" t="s">
        <v>4</v>
      </c>
      <c r="I826" s="33" t="str">
        <f t="shared" si="12"/>
        <v>Adult</v>
      </c>
      <c r="J826" s="33" t="str">
        <f t="array" ref="J826">_xlfn.XLOOKUP(I826,$W$2:$W$5,$X$2:$X$5,0,0)</f>
        <v>Laptop</v>
      </c>
    </row>
    <row r="827" ht="27.15" spans="1:10">
      <c r="A827" s="33" t="s">
        <v>876</v>
      </c>
      <c r="B827" s="34">
        <v>45607</v>
      </c>
      <c r="C827" s="33">
        <v>228</v>
      </c>
      <c r="D827" s="33">
        <v>14</v>
      </c>
      <c r="E827" s="33">
        <v>3618.18</v>
      </c>
      <c r="F827" s="33" t="s">
        <v>42</v>
      </c>
      <c r="G827" s="33" t="s">
        <v>55</v>
      </c>
      <c r="H827" s="33" t="s">
        <v>14</v>
      </c>
      <c r="I827" s="33" t="str">
        <f t="shared" si="12"/>
        <v>Teen</v>
      </c>
      <c r="J827" s="33" t="str">
        <f t="array" ref="J827">_xlfn.XLOOKUP(I827,$W$2:$W$5,$X$2:$X$5,0,0)</f>
        <v>Mobile</v>
      </c>
    </row>
    <row r="828" ht="27.15" spans="1:10">
      <c r="A828" s="33" t="s">
        <v>877</v>
      </c>
      <c r="B828" s="34">
        <v>45556</v>
      </c>
      <c r="C828" s="33">
        <v>279</v>
      </c>
      <c r="D828" s="33">
        <v>16</v>
      </c>
      <c r="E828" s="33">
        <v>4294.6</v>
      </c>
      <c r="F828" s="33" t="s">
        <v>52</v>
      </c>
      <c r="G828" s="33" t="s">
        <v>45</v>
      </c>
      <c r="H828" s="33" t="s">
        <v>9</v>
      </c>
      <c r="I828" s="33" t="str">
        <f t="shared" si="12"/>
        <v>Senior</v>
      </c>
      <c r="J828" s="33" t="str">
        <f t="array" ref="J828">_xlfn.XLOOKUP(I828,$W$2:$W$5,$X$2:$X$5,0,0)</f>
        <v>Medicine</v>
      </c>
    </row>
    <row r="829" ht="27.15" spans="1:10">
      <c r="A829" s="33" t="s">
        <v>878</v>
      </c>
      <c r="B829" s="34">
        <v>45621</v>
      </c>
      <c r="C829" s="33">
        <v>214</v>
      </c>
      <c r="D829" s="33">
        <v>10</v>
      </c>
      <c r="E829" s="33">
        <v>2671.83</v>
      </c>
      <c r="F829" s="33" t="s">
        <v>52</v>
      </c>
      <c r="G829" s="33" t="s">
        <v>49</v>
      </c>
      <c r="H829" s="33" t="s">
        <v>19</v>
      </c>
      <c r="I829" s="33" t="str">
        <f t="shared" si="12"/>
        <v>Youth</v>
      </c>
      <c r="J829" s="33" t="str">
        <f t="array" ref="J829">_xlfn.XLOOKUP(I829,$W$2:$W$5,$X$2:$X$5,0,0)</f>
        <v>Earpods</v>
      </c>
    </row>
    <row r="830" ht="27.15" spans="1:10">
      <c r="A830" s="33" t="s">
        <v>879</v>
      </c>
      <c r="B830" s="34">
        <v>45634</v>
      </c>
      <c r="C830" s="33">
        <v>201</v>
      </c>
      <c r="D830" s="33">
        <v>22</v>
      </c>
      <c r="E830" s="33">
        <v>4983.2</v>
      </c>
      <c r="F830" s="33" t="s">
        <v>52</v>
      </c>
      <c r="G830" s="33" t="s">
        <v>57</v>
      </c>
      <c r="H830" s="33" t="s">
        <v>4</v>
      </c>
      <c r="I830" s="33" t="str">
        <f t="shared" si="12"/>
        <v>Adult</v>
      </c>
      <c r="J830" s="33" t="str">
        <f t="array" ref="J830">_xlfn.XLOOKUP(I830,$W$2:$W$5,$X$2:$X$5,0,0)</f>
        <v>Laptop</v>
      </c>
    </row>
    <row r="831" ht="27.15" spans="1:10">
      <c r="A831" s="33" t="s">
        <v>880</v>
      </c>
      <c r="B831" s="34">
        <v>45653</v>
      </c>
      <c r="C831" s="33">
        <v>182</v>
      </c>
      <c r="D831" s="33">
        <v>17</v>
      </c>
      <c r="E831" s="33">
        <v>4033.19</v>
      </c>
      <c r="F831" s="33" t="s">
        <v>52</v>
      </c>
      <c r="G831" s="33" t="s">
        <v>53</v>
      </c>
      <c r="H831" s="33" t="s">
        <v>14</v>
      </c>
      <c r="I831" s="33" t="str">
        <f t="shared" si="12"/>
        <v>Teen</v>
      </c>
      <c r="J831" s="33" t="str">
        <f t="array" ref="J831">_xlfn.XLOOKUP(I831,$W$2:$W$5,$X$2:$X$5,0,0)</f>
        <v>Mobile</v>
      </c>
    </row>
    <row r="832" ht="27.15" spans="1:10">
      <c r="A832" s="33" t="s">
        <v>881</v>
      </c>
      <c r="B832" s="34">
        <v>45655</v>
      </c>
      <c r="C832" s="33">
        <v>180</v>
      </c>
      <c r="D832" s="33">
        <v>15</v>
      </c>
      <c r="E832" s="33">
        <v>3648.88</v>
      </c>
      <c r="F832" s="33" t="s">
        <v>39</v>
      </c>
      <c r="G832" s="33" t="s">
        <v>45</v>
      </c>
      <c r="H832" s="33" t="s">
        <v>60</v>
      </c>
      <c r="I832" s="33" t="str">
        <f t="shared" si="12"/>
        <v>Adult</v>
      </c>
      <c r="J832" s="33" t="str">
        <f t="array" ref="J832">_xlfn.XLOOKUP(I832,$W$2:$W$5,$X$2:$X$5,0,0)</f>
        <v>Laptop</v>
      </c>
    </row>
    <row r="833" ht="27.15" spans="1:10">
      <c r="A833" s="33" t="s">
        <v>882</v>
      </c>
      <c r="B833" s="34">
        <v>45583</v>
      </c>
      <c r="C833" s="33">
        <v>252</v>
      </c>
      <c r="D833" s="33">
        <v>7</v>
      </c>
      <c r="E833" s="33">
        <v>1410.29</v>
      </c>
      <c r="F833" s="33" t="s">
        <v>39</v>
      </c>
      <c r="G833" s="33" t="s">
        <v>47</v>
      </c>
      <c r="H833" s="33" t="s">
        <v>14</v>
      </c>
      <c r="I833" s="33" t="str">
        <f t="shared" si="12"/>
        <v>Teen</v>
      </c>
      <c r="J833" s="33" t="str">
        <f t="array" ref="J833">_xlfn.XLOOKUP(I833,$W$2:$W$5,$X$2:$X$5,0,0)</f>
        <v>Mobile</v>
      </c>
    </row>
    <row r="834" ht="27.15" spans="1:10">
      <c r="A834" s="33" t="s">
        <v>883</v>
      </c>
      <c r="B834" s="34">
        <v>45615</v>
      </c>
      <c r="C834" s="33">
        <v>220</v>
      </c>
      <c r="D834" s="33">
        <v>13</v>
      </c>
      <c r="E834" s="33">
        <v>2750.99</v>
      </c>
      <c r="F834" s="33" t="s">
        <v>52</v>
      </c>
      <c r="G834" s="33" t="s">
        <v>53</v>
      </c>
      <c r="H834" s="33" t="s">
        <v>4</v>
      </c>
      <c r="I834" s="33" t="str">
        <f t="shared" ref="I834:I897" si="13">IF(OR(H834="0-19",H834="18-24"),"Teen",IF(H834="25-34","Youth",IF(OR(H834="35-44",H834="45-54"),"Adult",IF(H834="55+","Senior","Other"))))</f>
        <v>Adult</v>
      </c>
      <c r="J834" s="33" t="str">
        <f t="array" ref="J834">_xlfn.XLOOKUP(I834,$W$2:$W$5,$X$2:$X$5,0,0)</f>
        <v>Laptop</v>
      </c>
    </row>
    <row r="835" ht="27.15" spans="1:10">
      <c r="A835" s="33" t="s">
        <v>884</v>
      </c>
      <c r="B835" s="34">
        <v>45605</v>
      </c>
      <c r="C835" s="33">
        <v>230</v>
      </c>
      <c r="D835" s="33">
        <v>21</v>
      </c>
      <c r="E835" s="33">
        <v>5947.74</v>
      </c>
      <c r="F835" s="33" t="s">
        <v>42</v>
      </c>
      <c r="G835" s="33" t="s">
        <v>49</v>
      </c>
      <c r="H835" s="33" t="s">
        <v>19</v>
      </c>
      <c r="I835" s="33" t="str">
        <f t="shared" si="13"/>
        <v>Youth</v>
      </c>
      <c r="J835" s="33" t="str">
        <f t="array" ref="J835">_xlfn.XLOOKUP(I835,$W$2:$W$5,$X$2:$X$5,0,0)</f>
        <v>Earpods</v>
      </c>
    </row>
    <row r="836" ht="27.15" spans="1:10">
      <c r="A836" s="33" t="s">
        <v>885</v>
      </c>
      <c r="B836" s="34">
        <v>45625</v>
      </c>
      <c r="C836" s="33">
        <v>210</v>
      </c>
      <c r="D836" s="33">
        <v>14</v>
      </c>
      <c r="E836" s="33">
        <v>2974.27</v>
      </c>
      <c r="F836" s="33" t="s">
        <v>52</v>
      </c>
      <c r="G836" s="33" t="s">
        <v>45</v>
      </c>
      <c r="H836" s="33" t="s">
        <v>9</v>
      </c>
      <c r="I836" s="33" t="str">
        <f t="shared" si="13"/>
        <v>Senior</v>
      </c>
      <c r="J836" s="33" t="str">
        <f t="array" ref="J836">_xlfn.XLOOKUP(I836,$W$2:$W$5,$X$2:$X$5,0,0)</f>
        <v>Medicine</v>
      </c>
    </row>
    <row r="837" ht="27.15" spans="1:10">
      <c r="A837" s="33" t="s">
        <v>886</v>
      </c>
      <c r="B837" s="34">
        <v>45632</v>
      </c>
      <c r="C837" s="33">
        <v>203</v>
      </c>
      <c r="D837" s="33">
        <v>20</v>
      </c>
      <c r="E837" s="33">
        <v>5046.07</v>
      </c>
      <c r="F837" s="33" t="s">
        <v>39</v>
      </c>
      <c r="G837" s="33" t="s">
        <v>55</v>
      </c>
      <c r="H837" s="33" t="s">
        <v>9</v>
      </c>
      <c r="I837" s="33" t="str">
        <f t="shared" si="13"/>
        <v>Senior</v>
      </c>
      <c r="J837" s="33" t="str">
        <f t="array" ref="J837">_xlfn.XLOOKUP(I837,$W$2:$W$5,$X$2:$X$5,0,0)</f>
        <v>Medicine</v>
      </c>
    </row>
    <row r="838" ht="27.15" spans="1:10">
      <c r="A838" s="33" t="s">
        <v>887</v>
      </c>
      <c r="B838" s="34">
        <v>45561</v>
      </c>
      <c r="C838" s="33">
        <v>274</v>
      </c>
      <c r="D838" s="33">
        <v>12</v>
      </c>
      <c r="E838" s="33">
        <v>3552.69</v>
      </c>
      <c r="F838" s="33" t="s">
        <v>42</v>
      </c>
      <c r="G838" s="33" t="s">
        <v>53</v>
      </c>
      <c r="H838" s="33" t="s">
        <v>4</v>
      </c>
      <c r="I838" s="33" t="str">
        <f t="shared" si="13"/>
        <v>Adult</v>
      </c>
      <c r="J838" s="33" t="str">
        <f t="array" ref="J838">_xlfn.XLOOKUP(I838,$W$2:$W$5,$X$2:$X$5,0,0)</f>
        <v>Laptop</v>
      </c>
    </row>
    <row r="839" ht="27.15" spans="1:10">
      <c r="A839" s="33" t="s">
        <v>888</v>
      </c>
      <c r="B839" s="34">
        <v>45652</v>
      </c>
      <c r="C839" s="33">
        <v>183</v>
      </c>
      <c r="D839" s="33">
        <v>16</v>
      </c>
      <c r="E839" s="33">
        <v>4546.25</v>
      </c>
      <c r="F839" s="33" t="s">
        <v>39</v>
      </c>
      <c r="G839" s="33" t="s">
        <v>55</v>
      </c>
      <c r="H839" s="33" t="s">
        <v>19</v>
      </c>
      <c r="I839" s="33" t="str">
        <f t="shared" si="13"/>
        <v>Youth</v>
      </c>
      <c r="J839" s="33" t="str">
        <f t="array" ref="J839">_xlfn.XLOOKUP(I839,$W$2:$W$5,$X$2:$X$5,0,0)</f>
        <v>Earpods</v>
      </c>
    </row>
    <row r="840" ht="27.15" spans="1:10">
      <c r="A840" s="33" t="s">
        <v>889</v>
      </c>
      <c r="B840" s="34">
        <v>45548</v>
      </c>
      <c r="C840" s="33">
        <v>287</v>
      </c>
      <c r="D840" s="33">
        <v>8</v>
      </c>
      <c r="E840" s="33">
        <v>2390.26</v>
      </c>
      <c r="F840" s="33" t="s">
        <v>42</v>
      </c>
      <c r="G840" s="33" t="s">
        <v>47</v>
      </c>
      <c r="H840" s="33" t="s">
        <v>19</v>
      </c>
      <c r="I840" s="33" t="str">
        <f t="shared" si="13"/>
        <v>Youth</v>
      </c>
      <c r="J840" s="33" t="str">
        <f t="array" ref="J840">_xlfn.XLOOKUP(I840,$W$2:$W$5,$X$2:$X$5,0,0)</f>
        <v>Earpods</v>
      </c>
    </row>
    <row r="841" ht="27.15" spans="1:10">
      <c r="A841" s="33" t="s">
        <v>890</v>
      </c>
      <c r="B841" s="34">
        <v>45641</v>
      </c>
      <c r="C841" s="33">
        <v>194</v>
      </c>
      <c r="D841" s="33">
        <v>19</v>
      </c>
      <c r="E841" s="33">
        <v>4968.77</v>
      </c>
      <c r="F841" s="33" t="s">
        <v>52</v>
      </c>
      <c r="G841" s="33" t="s">
        <v>53</v>
      </c>
      <c r="H841" s="33" t="s">
        <v>19</v>
      </c>
      <c r="I841" s="33" t="str">
        <f t="shared" si="13"/>
        <v>Youth</v>
      </c>
      <c r="J841" s="33" t="str">
        <f t="array" ref="J841">_xlfn.XLOOKUP(I841,$W$2:$W$5,$X$2:$X$5,0,0)</f>
        <v>Earpods</v>
      </c>
    </row>
    <row r="842" ht="27.15" spans="1:10">
      <c r="A842" s="33" t="s">
        <v>891</v>
      </c>
      <c r="B842" s="34">
        <v>45656</v>
      </c>
      <c r="C842" s="33">
        <v>179</v>
      </c>
      <c r="D842" s="33">
        <v>20</v>
      </c>
      <c r="E842" s="33">
        <v>5103.59</v>
      </c>
      <c r="F842" s="33" t="s">
        <v>39</v>
      </c>
      <c r="G842" s="33" t="s">
        <v>53</v>
      </c>
      <c r="H842" s="33" t="s">
        <v>19</v>
      </c>
      <c r="I842" s="33" t="str">
        <f t="shared" si="13"/>
        <v>Youth</v>
      </c>
      <c r="J842" s="33" t="str">
        <f t="array" ref="J842">_xlfn.XLOOKUP(I842,$W$2:$W$5,$X$2:$X$5,0,0)</f>
        <v>Earpods</v>
      </c>
    </row>
    <row r="843" ht="27.15" spans="1:10">
      <c r="A843" s="33" t="s">
        <v>892</v>
      </c>
      <c r="B843" s="34">
        <v>45545</v>
      </c>
      <c r="C843" s="33">
        <v>290</v>
      </c>
      <c r="D843" s="33">
        <v>20</v>
      </c>
      <c r="E843" s="33">
        <v>5086.83</v>
      </c>
      <c r="F843" s="33" t="s">
        <v>42</v>
      </c>
      <c r="G843" s="33" t="s">
        <v>57</v>
      </c>
      <c r="H843" s="33" t="s">
        <v>19</v>
      </c>
      <c r="I843" s="33" t="str">
        <f t="shared" si="13"/>
        <v>Youth</v>
      </c>
      <c r="J843" s="33" t="str">
        <f t="array" ref="J843">_xlfn.XLOOKUP(I843,$W$2:$W$5,$X$2:$X$5,0,0)</f>
        <v>Earpods</v>
      </c>
    </row>
    <row r="844" ht="27.15" spans="1:10">
      <c r="A844" s="33" t="s">
        <v>893</v>
      </c>
      <c r="B844" s="34">
        <v>45638</v>
      </c>
      <c r="C844" s="33">
        <v>197</v>
      </c>
      <c r="D844" s="33">
        <v>28</v>
      </c>
      <c r="E844" s="33">
        <v>8247.79</v>
      </c>
      <c r="F844" s="33" t="s">
        <v>39</v>
      </c>
      <c r="G844" s="33" t="s">
        <v>55</v>
      </c>
      <c r="H844" s="33" t="s">
        <v>19</v>
      </c>
      <c r="I844" s="33" t="str">
        <f t="shared" si="13"/>
        <v>Youth</v>
      </c>
      <c r="J844" s="33" t="str">
        <f t="array" ref="J844">_xlfn.XLOOKUP(I844,$W$2:$W$5,$X$2:$X$5,0,0)</f>
        <v>Earpods</v>
      </c>
    </row>
    <row r="845" ht="27.15" spans="1:10">
      <c r="A845" s="33" t="s">
        <v>894</v>
      </c>
      <c r="B845" s="34">
        <v>45419</v>
      </c>
      <c r="C845" s="33">
        <v>416</v>
      </c>
      <c r="D845" s="33">
        <v>8</v>
      </c>
      <c r="E845" s="33">
        <v>1539.02</v>
      </c>
      <c r="F845" s="33" t="s">
        <v>42</v>
      </c>
      <c r="G845" s="33" t="s">
        <v>45</v>
      </c>
      <c r="H845" s="33" t="s">
        <v>14</v>
      </c>
      <c r="I845" s="33" t="str">
        <f t="shared" si="13"/>
        <v>Teen</v>
      </c>
      <c r="J845" s="33" t="str">
        <f t="array" ref="J845">_xlfn.XLOOKUP(I845,$W$2:$W$5,$X$2:$X$5,0,0)</f>
        <v>Mobile</v>
      </c>
    </row>
    <row r="846" ht="27.15" spans="1:10">
      <c r="A846" s="33" t="s">
        <v>895</v>
      </c>
      <c r="B846" s="34">
        <v>45620</v>
      </c>
      <c r="C846" s="33">
        <v>215</v>
      </c>
      <c r="D846" s="33">
        <v>11</v>
      </c>
      <c r="E846" s="33">
        <v>2671.45</v>
      </c>
      <c r="F846" s="33" t="s">
        <v>52</v>
      </c>
      <c r="G846" s="33" t="s">
        <v>53</v>
      </c>
      <c r="H846" s="33" t="s">
        <v>4</v>
      </c>
      <c r="I846" s="33" t="str">
        <f t="shared" si="13"/>
        <v>Adult</v>
      </c>
      <c r="J846" s="33" t="str">
        <f t="array" ref="J846">_xlfn.XLOOKUP(I846,$W$2:$W$5,$X$2:$X$5,0,0)</f>
        <v>Laptop</v>
      </c>
    </row>
    <row r="847" ht="27.15" spans="1:10">
      <c r="A847" s="33" t="s">
        <v>896</v>
      </c>
      <c r="B847" s="34">
        <v>45644</v>
      </c>
      <c r="C847" s="33">
        <v>191</v>
      </c>
      <c r="D847" s="33">
        <v>18</v>
      </c>
      <c r="E847" s="33">
        <v>4255.97</v>
      </c>
      <c r="F847" s="33" t="s">
        <v>42</v>
      </c>
      <c r="G847" s="33" t="s">
        <v>53</v>
      </c>
      <c r="H847" s="33" t="s">
        <v>4</v>
      </c>
      <c r="I847" s="33" t="str">
        <f t="shared" si="13"/>
        <v>Adult</v>
      </c>
      <c r="J847" s="33" t="str">
        <f t="array" ref="J847">_xlfn.XLOOKUP(I847,$W$2:$W$5,$X$2:$X$5,0,0)</f>
        <v>Laptop</v>
      </c>
    </row>
    <row r="848" ht="27.15" spans="1:10">
      <c r="A848" s="33" t="s">
        <v>897</v>
      </c>
      <c r="B848" s="34">
        <v>45636</v>
      </c>
      <c r="C848" s="33">
        <v>199</v>
      </c>
      <c r="D848" s="33">
        <v>9</v>
      </c>
      <c r="E848" s="33">
        <v>2837.99</v>
      </c>
      <c r="F848" s="33" t="s">
        <v>42</v>
      </c>
      <c r="G848" s="33" t="s">
        <v>57</v>
      </c>
      <c r="H848" s="33" t="s">
        <v>19</v>
      </c>
      <c r="I848" s="33" t="str">
        <f t="shared" si="13"/>
        <v>Youth</v>
      </c>
      <c r="J848" s="33" t="str">
        <f t="array" ref="J848">_xlfn.XLOOKUP(I848,$W$2:$W$5,$X$2:$X$5,0,0)</f>
        <v>Earpods</v>
      </c>
    </row>
    <row r="849" ht="27.15" spans="1:10">
      <c r="A849" s="33" t="s">
        <v>898</v>
      </c>
      <c r="B849" s="34">
        <v>45583</v>
      </c>
      <c r="C849" s="33">
        <v>252</v>
      </c>
      <c r="D849" s="33">
        <v>21</v>
      </c>
      <c r="E849" s="33">
        <v>4935.87</v>
      </c>
      <c r="F849" s="33" t="s">
        <v>52</v>
      </c>
      <c r="G849" s="33" t="s">
        <v>45</v>
      </c>
      <c r="H849" s="33" t="s">
        <v>60</v>
      </c>
      <c r="I849" s="33" t="str">
        <f t="shared" si="13"/>
        <v>Adult</v>
      </c>
      <c r="J849" s="33" t="str">
        <f t="array" ref="J849">_xlfn.XLOOKUP(I849,$W$2:$W$5,$X$2:$X$5,0,0)</f>
        <v>Laptop</v>
      </c>
    </row>
    <row r="850" ht="27.15" spans="1:10">
      <c r="A850" s="33" t="s">
        <v>899</v>
      </c>
      <c r="B850" s="34">
        <v>45400</v>
      </c>
      <c r="C850" s="33">
        <v>435</v>
      </c>
      <c r="D850" s="33">
        <v>8</v>
      </c>
      <c r="E850" s="33">
        <v>2221.39</v>
      </c>
      <c r="F850" s="33" t="s">
        <v>52</v>
      </c>
      <c r="G850" s="33" t="s">
        <v>57</v>
      </c>
      <c r="H850" s="33" t="s">
        <v>14</v>
      </c>
      <c r="I850" s="33" t="str">
        <f t="shared" si="13"/>
        <v>Teen</v>
      </c>
      <c r="J850" s="33" t="str">
        <f t="array" ref="J850">_xlfn.XLOOKUP(I850,$W$2:$W$5,$X$2:$X$5,0,0)</f>
        <v>Mobile</v>
      </c>
    </row>
    <row r="851" ht="27.15" spans="1:10">
      <c r="A851" s="33" t="s">
        <v>900</v>
      </c>
      <c r="B851" s="34">
        <v>45636</v>
      </c>
      <c r="C851" s="33">
        <v>199</v>
      </c>
      <c r="D851" s="33">
        <v>22</v>
      </c>
      <c r="E851" s="33">
        <v>5517.69</v>
      </c>
      <c r="F851" s="33" t="s">
        <v>42</v>
      </c>
      <c r="G851" s="33" t="s">
        <v>49</v>
      </c>
      <c r="H851" s="33" t="s">
        <v>14</v>
      </c>
      <c r="I851" s="33" t="str">
        <f t="shared" si="13"/>
        <v>Teen</v>
      </c>
      <c r="J851" s="33" t="str">
        <f t="array" ref="J851">_xlfn.XLOOKUP(I851,$W$2:$W$5,$X$2:$X$5,0,0)</f>
        <v>Mobile</v>
      </c>
    </row>
    <row r="852" ht="27.15" spans="1:10">
      <c r="A852" s="33" t="s">
        <v>901</v>
      </c>
      <c r="B852" s="34">
        <v>45572</v>
      </c>
      <c r="C852" s="33">
        <v>263</v>
      </c>
      <c r="D852" s="33">
        <v>16</v>
      </c>
      <c r="E852" s="33">
        <v>4550.37</v>
      </c>
      <c r="F852" s="33" t="s">
        <v>42</v>
      </c>
      <c r="G852" s="33" t="s">
        <v>47</v>
      </c>
      <c r="H852" s="33" t="s">
        <v>60</v>
      </c>
      <c r="I852" s="33" t="str">
        <f t="shared" si="13"/>
        <v>Adult</v>
      </c>
      <c r="J852" s="33" t="str">
        <f t="array" ref="J852">_xlfn.XLOOKUP(I852,$W$2:$W$5,$X$2:$X$5,0,0)</f>
        <v>Laptop</v>
      </c>
    </row>
    <row r="853" ht="27.15" spans="1:10">
      <c r="A853" s="33" t="s">
        <v>902</v>
      </c>
      <c r="B853" s="34">
        <v>45566</v>
      </c>
      <c r="C853" s="33">
        <v>269</v>
      </c>
      <c r="D853" s="33">
        <v>14</v>
      </c>
      <c r="E853" s="33">
        <v>3256.47</v>
      </c>
      <c r="F853" s="33" t="s">
        <v>42</v>
      </c>
      <c r="G853" s="33" t="s">
        <v>47</v>
      </c>
      <c r="H853" s="33" t="s">
        <v>9</v>
      </c>
      <c r="I853" s="33" t="str">
        <f t="shared" si="13"/>
        <v>Senior</v>
      </c>
      <c r="J853" s="33" t="str">
        <f t="array" ref="J853">_xlfn.XLOOKUP(I853,$W$2:$W$5,$X$2:$X$5,0,0)</f>
        <v>Medicine</v>
      </c>
    </row>
    <row r="854" ht="27.15" spans="1:10">
      <c r="A854" s="33" t="s">
        <v>903</v>
      </c>
      <c r="B854" s="34">
        <v>45569</v>
      </c>
      <c r="C854" s="33">
        <v>266</v>
      </c>
      <c r="D854" s="33">
        <v>7</v>
      </c>
      <c r="E854" s="33">
        <v>1482.57</v>
      </c>
      <c r="F854" s="33" t="s">
        <v>52</v>
      </c>
      <c r="G854" s="33" t="s">
        <v>45</v>
      </c>
      <c r="H854" s="33" t="s">
        <v>4</v>
      </c>
      <c r="I854" s="33" t="str">
        <f t="shared" si="13"/>
        <v>Adult</v>
      </c>
      <c r="J854" s="33" t="str">
        <f t="array" ref="J854">_xlfn.XLOOKUP(I854,$W$2:$W$5,$X$2:$X$5,0,0)</f>
        <v>Laptop</v>
      </c>
    </row>
    <row r="855" ht="27.15" spans="1:10">
      <c r="A855" s="33" t="s">
        <v>904</v>
      </c>
      <c r="B855" s="34">
        <v>45634</v>
      </c>
      <c r="C855" s="33">
        <v>201</v>
      </c>
      <c r="D855" s="33">
        <v>11</v>
      </c>
      <c r="E855" s="33">
        <v>3854.04</v>
      </c>
      <c r="F855" s="33" t="s">
        <v>42</v>
      </c>
      <c r="G855" s="33" t="s">
        <v>47</v>
      </c>
      <c r="H855" s="33" t="s">
        <v>4</v>
      </c>
      <c r="I855" s="33" t="str">
        <f t="shared" si="13"/>
        <v>Adult</v>
      </c>
      <c r="J855" s="33" t="str">
        <f t="array" ref="J855">_xlfn.XLOOKUP(I855,$W$2:$W$5,$X$2:$X$5,0,0)</f>
        <v>Laptop</v>
      </c>
    </row>
    <row r="856" ht="27.15" spans="1:10">
      <c r="A856" s="33" t="s">
        <v>905</v>
      </c>
      <c r="B856" s="34">
        <v>45646</v>
      </c>
      <c r="C856" s="33">
        <v>189</v>
      </c>
      <c r="D856" s="33">
        <v>17</v>
      </c>
      <c r="E856" s="33">
        <v>4325.03</v>
      </c>
      <c r="F856" s="33" t="s">
        <v>42</v>
      </c>
      <c r="G856" s="33" t="s">
        <v>40</v>
      </c>
      <c r="H856" s="33" t="s">
        <v>4</v>
      </c>
      <c r="I856" s="33" t="str">
        <f t="shared" si="13"/>
        <v>Adult</v>
      </c>
      <c r="J856" s="33" t="str">
        <f t="array" ref="J856">_xlfn.XLOOKUP(I856,$W$2:$W$5,$X$2:$X$5,0,0)</f>
        <v>Laptop</v>
      </c>
    </row>
    <row r="857" ht="27.15" spans="1:10">
      <c r="A857" s="33" t="s">
        <v>906</v>
      </c>
      <c r="B857" s="34">
        <v>45617</v>
      </c>
      <c r="C857" s="33">
        <v>218</v>
      </c>
      <c r="D857" s="33">
        <v>30</v>
      </c>
      <c r="E857" s="33">
        <v>7093.81</v>
      </c>
      <c r="F857" s="33" t="s">
        <v>39</v>
      </c>
      <c r="G857" s="33" t="s">
        <v>40</v>
      </c>
      <c r="H857" s="33" t="s">
        <v>9</v>
      </c>
      <c r="I857" s="33" t="str">
        <f t="shared" si="13"/>
        <v>Senior</v>
      </c>
      <c r="J857" s="33" t="str">
        <f t="array" ref="J857">_xlfn.XLOOKUP(I857,$W$2:$W$5,$X$2:$X$5,0,0)</f>
        <v>Medicine</v>
      </c>
    </row>
    <row r="858" ht="27.15" spans="1:10">
      <c r="A858" s="33" t="s">
        <v>907</v>
      </c>
      <c r="B858" s="34">
        <v>45643</v>
      </c>
      <c r="C858" s="33">
        <v>192</v>
      </c>
      <c r="D858" s="33">
        <v>20</v>
      </c>
      <c r="E858" s="33">
        <v>5023.12</v>
      </c>
      <c r="F858" s="33" t="s">
        <v>42</v>
      </c>
      <c r="G858" s="33" t="s">
        <v>47</v>
      </c>
      <c r="H858" s="33" t="s">
        <v>60</v>
      </c>
      <c r="I858" s="33" t="str">
        <f t="shared" si="13"/>
        <v>Adult</v>
      </c>
      <c r="J858" s="33" t="str">
        <f t="array" ref="J858">_xlfn.XLOOKUP(I858,$W$2:$W$5,$X$2:$X$5,0,0)</f>
        <v>Laptop</v>
      </c>
    </row>
    <row r="859" ht="27.15" spans="1:10">
      <c r="A859" s="33" t="s">
        <v>908</v>
      </c>
      <c r="B859" s="34">
        <v>45656</v>
      </c>
      <c r="C859" s="33">
        <v>179</v>
      </c>
      <c r="D859" s="33">
        <v>14</v>
      </c>
      <c r="E859" s="33">
        <v>4432.2</v>
      </c>
      <c r="F859" s="33" t="s">
        <v>42</v>
      </c>
      <c r="G859" s="33" t="s">
        <v>53</v>
      </c>
      <c r="H859" s="33" t="s">
        <v>14</v>
      </c>
      <c r="I859" s="33" t="str">
        <f t="shared" si="13"/>
        <v>Teen</v>
      </c>
      <c r="J859" s="33" t="str">
        <f t="array" ref="J859">_xlfn.XLOOKUP(I859,$W$2:$W$5,$X$2:$X$5,0,0)</f>
        <v>Mobile</v>
      </c>
    </row>
    <row r="860" ht="27.15" spans="1:10">
      <c r="A860" s="33" t="s">
        <v>909</v>
      </c>
      <c r="B860" s="34">
        <v>45636</v>
      </c>
      <c r="C860" s="33">
        <v>199</v>
      </c>
      <c r="D860" s="33">
        <v>10</v>
      </c>
      <c r="E860" s="33">
        <v>2868.89</v>
      </c>
      <c r="F860" s="33" t="s">
        <v>42</v>
      </c>
      <c r="G860" s="33" t="s">
        <v>45</v>
      </c>
      <c r="H860" s="33" t="s">
        <v>19</v>
      </c>
      <c r="I860" s="33" t="str">
        <f t="shared" si="13"/>
        <v>Youth</v>
      </c>
      <c r="J860" s="33" t="str">
        <f t="array" ref="J860">_xlfn.XLOOKUP(I860,$W$2:$W$5,$X$2:$X$5,0,0)</f>
        <v>Earpods</v>
      </c>
    </row>
    <row r="861" ht="27.15" spans="1:10">
      <c r="A861" s="33" t="s">
        <v>910</v>
      </c>
      <c r="B861" s="34">
        <v>45509</v>
      </c>
      <c r="C861" s="33">
        <v>326</v>
      </c>
      <c r="D861" s="33">
        <v>9</v>
      </c>
      <c r="E861" s="33">
        <v>1586.19</v>
      </c>
      <c r="F861" s="33" t="s">
        <v>52</v>
      </c>
      <c r="G861" s="33" t="s">
        <v>49</v>
      </c>
      <c r="H861" s="33" t="s">
        <v>60</v>
      </c>
      <c r="I861" s="33" t="str">
        <f t="shared" si="13"/>
        <v>Adult</v>
      </c>
      <c r="J861" s="33" t="str">
        <f t="array" ref="J861">_xlfn.XLOOKUP(I861,$W$2:$W$5,$X$2:$X$5,0,0)</f>
        <v>Laptop</v>
      </c>
    </row>
    <row r="862" ht="27.15" spans="1:10">
      <c r="A862" s="33" t="s">
        <v>911</v>
      </c>
      <c r="B862" s="34">
        <v>45651</v>
      </c>
      <c r="C862" s="33">
        <v>184</v>
      </c>
      <c r="D862" s="33">
        <v>19</v>
      </c>
      <c r="E862" s="33">
        <v>4389.27</v>
      </c>
      <c r="F862" s="33" t="s">
        <v>52</v>
      </c>
      <c r="G862" s="33" t="s">
        <v>47</v>
      </c>
      <c r="H862" s="33" t="s">
        <v>14</v>
      </c>
      <c r="I862" s="33" t="str">
        <f t="shared" si="13"/>
        <v>Teen</v>
      </c>
      <c r="J862" s="33" t="str">
        <f t="array" ref="J862">_xlfn.XLOOKUP(I862,$W$2:$W$5,$X$2:$X$5,0,0)</f>
        <v>Mobile</v>
      </c>
    </row>
    <row r="863" ht="27.15" spans="1:10">
      <c r="A863" s="33" t="s">
        <v>912</v>
      </c>
      <c r="B863" s="34">
        <v>45567</v>
      </c>
      <c r="C863" s="33">
        <v>268</v>
      </c>
      <c r="D863" s="33">
        <v>21</v>
      </c>
      <c r="E863" s="33">
        <v>3977.91</v>
      </c>
      <c r="F863" s="33" t="s">
        <v>42</v>
      </c>
      <c r="G863" s="33" t="s">
        <v>53</v>
      </c>
      <c r="H863" s="33" t="s">
        <v>14</v>
      </c>
      <c r="I863" s="33" t="str">
        <f t="shared" si="13"/>
        <v>Teen</v>
      </c>
      <c r="J863" s="33" t="str">
        <f t="array" ref="J863">_xlfn.XLOOKUP(I863,$W$2:$W$5,$X$2:$X$5,0,0)</f>
        <v>Mobile</v>
      </c>
    </row>
    <row r="864" ht="27.15" spans="1:10">
      <c r="A864" s="33" t="s">
        <v>913</v>
      </c>
      <c r="B864" s="34">
        <v>45450</v>
      </c>
      <c r="C864" s="33">
        <v>385</v>
      </c>
      <c r="D864" s="33">
        <v>9</v>
      </c>
      <c r="E864" s="33">
        <v>1841.47</v>
      </c>
      <c r="F864" s="33" t="s">
        <v>42</v>
      </c>
      <c r="G864" s="33" t="s">
        <v>57</v>
      </c>
      <c r="H864" s="33" t="s">
        <v>19</v>
      </c>
      <c r="I864" s="33" t="str">
        <f t="shared" si="13"/>
        <v>Youth</v>
      </c>
      <c r="J864" s="33" t="str">
        <f t="array" ref="J864">_xlfn.XLOOKUP(I864,$W$2:$W$5,$X$2:$X$5,0,0)</f>
        <v>Earpods</v>
      </c>
    </row>
    <row r="865" ht="27.15" spans="1:10">
      <c r="A865" s="33" t="s">
        <v>914</v>
      </c>
      <c r="B865" s="34">
        <v>45654</v>
      </c>
      <c r="C865" s="33">
        <v>181</v>
      </c>
      <c r="D865" s="33">
        <v>14</v>
      </c>
      <c r="E865" s="33">
        <v>3492.61</v>
      </c>
      <c r="F865" s="33" t="s">
        <v>42</v>
      </c>
      <c r="G865" s="33" t="s">
        <v>57</v>
      </c>
      <c r="H865" s="33" t="s">
        <v>60</v>
      </c>
      <c r="I865" s="33" t="str">
        <f t="shared" si="13"/>
        <v>Adult</v>
      </c>
      <c r="J865" s="33" t="str">
        <f t="array" ref="J865">_xlfn.XLOOKUP(I865,$W$2:$W$5,$X$2:$X$5,0,0)</f>
        <v>Laptop</v>
      </c>
    </row>
    <row r="866" ht="27.15" spans="1:10">
      <c r="A866" s="33" t="s">
        <v>915</v>
      </c>
      <c r="B866" s="34">
        <v>45627</v>
      </c>
      <c r="C866" s="33">
        <v>208</v>
      </c>
      <c r="D866" s="33">
        <v>11</v>
      </c>
      <c r="E866" s="33">
        <v>2763.74</v>
      </c>
      <c r="F866" s="33" t="s">
        <v>52</v>
      </c>
      <c r="G866" s="33" t="s">
        <v>47</v>
      </c>
      <c r="H866" s="33" t="s">
        <v>19</v>
      </c>
      <c r="I866" s="33" t="str">
        <f t="shared" si="13"/>
        <v>Youth</v>
      </c>
      <c r="J866" s="33" t="str">
        <f t="array" ref="J866">_xlfn.XLOOKUP(I866,$W$2:$W$5,$X$2:$X$5,0,0)</f>
        <v>Earpods</v>
      </c>
    </row>
    <row r="867" ht="27.15" spans="1:10">
      <c r="A867" s="33" t="s">
        <v>916</v>
      </c>
      <c r="B867" s="34">
        <v>45638</v>
      </c>
      <c r="C867" s="33">
        <v>197</v>
      </c>
      <c r="D867" s="33">
        <v>15</v>
      </c>
      <c r="E867" s="33">
        <v>3948.63</v>
      </c>
      <c r="F867" s="33" t="s">
        <v>39</v>
      </c>
      <c r="G867" s="33" t="s">
        <v>43</v>
      </c>
      <c r="H867" s="33" t="s">
        <v>19</v>
      </c>
      <c r="I867" s="33" t="str">
        <f t="shared" si="13"/>
        <v>Youth</v>
      </c>
      <c r="J867" s="33" t="str">
        <f t="array" ref="J867">_xlfn.XLOOKUP(I867,$W$2:$W$5,$X$2:$X$5,0,0)</f>
        <v>Earpods</v>
      </c>
    </row>
    <row r="868" ht="27.15" spans="1:10">
      <c r="A868" s="33" t="s">
        <v>917</v>
      </c>
      <c r="B868" s="34">
        <v>45578</v>
      </c>
      <c r="C868" s="33">
        <v>257</v>
      </c>
      <c r="D868" s="33">
        <v>11</v>
      </c>
      <c r="E868" s="33">
        <v>2401.32</v>
      </c>
      <c r="F868" s="33" t="s">
        <v>52</v>
      </c>
      <c r="G868" s="33" t="s">
        <v>49</v>
      </c>
      <c r="H868" s="33" t="s">
        <v>9</v>
      </c>
      <c r="I868" s="33" t="str">
        <f t="shared" si="13"/>
        <v>Senior</v>
      </c>
      <c r="J868" s="33" t="str">
        <f t="array" ref="J868">_xlfn.XLOOKUP(I868,$W$2:$W$5,$X$2:$X$5,0,0)</f>
        <v>Medicine</v>
      </c>
    </row>
    <row r="869" ht="27.15" spans="1:10">
      <c r="A869" s="33" t="s">
        <v>918</v>
      </c>
      <c r="B869" s="34">
        <v>45612</v>
      </c>
      <c r="C869" s="33">
        <v>223</v>
      </c>
      <c r="D869" s="33">
        <v>20</v>
      </c>
      <c r="E869" s="33">
        <v>5941.92</v>
      </c>
      <c r="F869" s="33" t="s">
        <v>52</v>
      </c>
      <c r="G869" s="33" t="s">
        <v>53</v>
      </c>
      <c r="H869" s="33" t="s">
        <v>19</v>
      </c>
      <c r="I869" s="33" t="str">
        <f t="shared" si="13"/>
        <v>Youth</v>
      </c>
      <c r="J869" s="33" t="str">
        <f t="array" ref="J869">_xlfn.XLOOKUP(I869,$W$2:$W$5,$X$2:$X$5,0,0)</f>
        <v>Earpods</v>
      </c>
    </row>
    <row r="870" ht="27.15" spans="1:10">
      <c r="A870" s="33" t="s">
        <v>919</v>
      </c>
      <c r="B870" s="34">
        <v>45613</v>
      </c>
      <c r="C870" s="33">
        <v>222</v>
      </c>
      <c r="D870" s="33">
        <v>20</v>
      </c>
      <c r="E870" s="33">
        <v>5330.95</v>
      </c>
      <c r="F870" s="33" t="s">
        <v>52</v>
      </c>
      <c r="G870" s="33" t="s">
        <v>49</v>
      </c>
      <c r="H870" s="33" t="s">
        <v>4</v>
      </c>
      <c r="I870" s="33" t="str">
        <f t="shared" si="13"/>
        <v>Adult</v>
      </c>
      <c r="J870" s="33" t="str">
        <f t="array" ref="J870">_xlfn.XLOOKUP(I870,$W$2:$W$5,$X$2:$X$5,0,0)</f>
        <v>Laptop</v>
      </c>
    </row>
    <row r="871" ht="27.15" spans="1:10">
      <c r="A871" s="33" t="s">
        <v>920</v>
      </c>
      <c r="B871" s="34">
        <v>45642</v>
      </c>
      <c r="C871" s="33">
        <v>193</v>
      </c>
      <c r="D871" s="33">
        <v>7</v>
      </c>
      <c r="E871" s="33">
        <v>1227.5</v>
      </c>
      <c r="F871" s="33" t="s">
        <v>52</v>
      </c>
      <c r="G871" s="33" t="s">
        <v>40</v>
      </c>
      <c r="H871" s="33" t="s">
        <v>14</v>
      </c>
      <c r="I871" s="33" t="str">
        <f t="shared" si="13"/>
        <v>Teen</v>
      </c>
      <c r="J871" s="33" t="str">
        <f t="array" ref="J871">_xlfn.XLOOKUP(I871,$W$2:$W$5,$X$2:$X$5,0,0)</f>
        <v>Mobile</v>
      </c>
    </row>
    <row r="872" ht="27.15" spans="1:10">
      <c r="A872" s="33" t="s">
        <v>921</v>
      </c>
      <c r="B872" s="34">
        <v>45566</v>
      </c>
      <c r="C872" s="33">
        <v>269</v>
      </c>
      <c r="D872" s="33">
        <v>15</v>
      </c>
      <c r="E872" s="33">
        <v>3383.26</v>
      </c>
      <c r="F872" s="33" t="s">
        <v>52</v>
      </c>
      <c r="G872" s="33" t="s">
        <v>47</v>
      </c>
      <c r="H872" s="33" t="s">
        <v>4</v>
      </c>
      <c r="I872" s="33" t="str">
        <f t="shared" si="13"/>
        <v>Adult</v>
      </c>
      <c r="J872" s="33" t="str">
        <f t="array" ref="J872">_xlfn.XLOOKUP(I872,$W$2:$W$5,$X$2:$X$5,0,0)</f>
        <v>Laptop</v>
      </c>
    </row>
    <row r="873" ht="27.15" spans="1:10">
      <c r="A873" s="33" t="s">
        <v>922</v>
      </c>
      <c r="B873" s="34">
        <v>45574</v>
      </c>
      <c r="C873" s="33">
        <v>261</v>
      </c>
      <c r="D873" s="33">
        <v>11</v>
      </c>
      <c r="E873" s="33">
        <v>2088.42</v>
      </c>
      <c r="F873" s="33" t="s">
        <v>42</v>
      </c>
      <c r="G873" s="33" t="s">
        <v>43</v>
      </c>
      <c r="H873" s="33" t="s">
        <v>19</v>
      </c>
      <c r="I873" s="33" t="str">
        <f t="shared" si="13"/>
        <v>Youth</v>
      </c>
      <c r="J873" s="33" t="str">
        <f t="array" ref="J873">_xlfn.XLOOKUP(I873,$W$2:$W$5,$X$2:$X$5,0,0)</f>
        <v>Earpods</v>
      </c>
    </row>
    <row r="874" ht="27.15" spans="1:10">
      <c r="A874" s="33" t="s">
        <v>923</v>
      </c>
      <c r="B874" s="34">
        <v>45627</v>
      </c>
      <c r="C874" s="33">
        <v>208</v>
      </c>
      <c r="D874" s="33">
        <v>23</v>
      </c>
      <c r="E874" s="33">
        <v>5840.87</v>
      </c>
      <c r="F874" s="33" t="s">
        <v>52</v>
      </c>
      <c r="G874" s="33" t="s">
        <v>45</v>
      </c>
      <c r="H874" s="33" t="s">
        <v>4</v>
      </c>
      <c r="I874" s="33" t="str">
        <f t="shared" si="13"/>
        <v>Adult</v>
      </c>
      <c r="J874" s="33" t="str">
        <f t="array" ref="J874">_xlfn.XLOOKUP(I874,$W$2:$W$5,$X$2:$X$5,0,0)</f>
        <v>Laptop</v>
      </c>
    </row>
    <row r="875" ht="27.15" spans="1:10">
      <c r="A875" s="33" t="s">
        <v>924</v>
      </c>
      <c r="B875" s="34">
        <v>45635</v>
      </c>
      <c r="C875" s="33">
        <v>200</v>
      </c>
      <c r="D875" s="33">
        <v>17</v>
      </c>
      <c r="E875" s="33">
        <v>4156.4</v>
      </c>
      <c r="F875" s="33" t="s">
        <v>42</v>
      </c>
      <c r="G875" s="33" t="s">
        <v>47</v>
      </c>
      <c r="H875" s="33" t="s">
        <v>60</v>
      </c>
      <c r="I875" s="33" t="str">
        <f t="shared" si="13"/>
        <v>Adult</v>
      </c>
      <c r="J875" s="33" t="str">
        <f t="array" ref="J875">_xlfn.XLOOKUP(I875,$W$2:$W$5,$X$2:$X$5,0,0)</f>
        <v>Laptop</v>
      </c>
    </row>
    <row r="876" ht="27.15" spans="1:10">
      <c r="A876" s="33" t="s">
        <v>925</v>
      </c>
      <c r="B876" s="34">
        <v>45514</v>
      </c>
      <c r="C876" s="33">
        <v>321</v>
      </c>
      <c r="D876" s="33">
        <v>10</v>
      </c>
      <c r="E876" s="33">
        <v>3109.96</v>
      </c>
      <c r="F876" s="33" t="s">
        <v>39</v>
      </c>
      <c r="G876" s="33" t="s">
        <v>57</v>
      </c>
      <c r="H876" s="33" t="s">
        <v>60</v>
      </c>
      <c r="I876" s="33" t="str">
        <f t="shared" si="13"/>
        <v>Adult</v>
      </c>
      <c r="J876" s="33" t="str">
        <f t="array" ref="J876">_xlfn.XLOOKUP(I876,$W$2:$W$5,$X$2:$X$5,0,0)</f>
        <v>Laptop</v>
      </c>
    </row>
    <row r="877" ht="27.15" spans="1:10">
      <c r="A877" s="33" t="s">
        <v>926</v>
      </c>
      <c r="B877" s="34">
        <v>45621</v>
      </c>
      <c r="C877" s="33">
        <v>214</v>
      </c>
      <c r="D877" s="33">
        <v>6</v>
      </c>
      <c r="E877" s="33">
        <v>1005.27</v>
      </c>
      <c r="F877" s="33" t="s">
        <v>42</v>
      </c>
      <c r="G877" s="33" t="s">
        <v>43</v>
      </c>
      <c r="H877" s="33" t="s">
        <v>14</v>
      </c>
      <c r="I877" s="33" t="str">
        <f t="shared" si="13"/>
        <v>Teen</v>
      </c>
      <c r="J877" s="33" t="str">
        <f t="array" ref="J877">_xlfn.XLOOKUP(I877,$W$2:$W$5,$X$2:$X$5,0,0)</f>
        <v>Mobile</v>
      </c>
    </row>
    <row r="878" ht="27.15" spans="1:10">
      <c r="A878" s="33" t="s">
        <v>927</v>
      </c>
      <c r="B878" s="34">
        <v>45642</v>
      </c>
      <c r="C878" s="33">
        <v>193</v>
      </c>
      <c r="D878" s="33">
        <v>11</v>
      </c>
      <c r="E878" s="33">
        <v>3228.99</v>
      </c>
      <c r="F878" s="33" t="s">
        <v>52</v>
      </c>
      <c r="G878" s="33" t="s">
        <v>47</v>
      </c>
      <c r="H878" s="33" t="s">
        <v>14</v>
      </c>
      <c r="I878" s="33" t="str">
        <f t="shared" si="13"/>
        <v>Teen</v>
      </c>
      <c r="J878" s="33" t="str">
        <f t="array" ref="J878">_xlfn.XLOOKUP(I878,$W$2:$W$5,$X$2:$X$5,0,0)</f>
        <v>Mobile</v>
      </c>
    </row>
    <row r="879" ht="27.15" spans="1:10">
      <c r="A879" s="33" t="s">
        <v>928</v>
      </c>
      <c r="B879" s="34">
        <v>45604</v>
      </c>
      <c r="C879" s="33">
        <v>231</v>
      </c>
      <c r="D879" s="33">
        <v>18</v>
      </c>
      <c r="E879" s="33">
        <v>4166.8</v>
      </c>
      <c r="F879" s="33" t="s">
        <v>39</v>
      </c>
      <c r="G879" s="33" t="s">
        <v>45</v>
      </c>
      <c r="H879" s="33" t="s">
        <v>14</v>
      </c>
      <c r="I879" s="33" t="str">
        <f t="shared" si="13"/>
        <v>Teen</v>
      </c>
      <c r="J879" s="33" t="str">
        <f t="array" ref="J879">_xlfn.XLOOKUP(I879,$W$2:$W$5,$X$2:$X$5,0,0)</f>
        <v>Mobile</v>
      </c>
    </row>
    <row r="880" ht="27.15" spans="1:10">
      <c r="A880" s="33" t="s">
        <v>929</v>
      </c>
      <c r="B880" s="34">
        <v>45648</v>
      </c>
      <c r="C880" s="33">
        <v>187</v>
      </c>
      <c r="D880" s="33">
        <v>15</v>
      </c>
      <c r="E880" s="33">
        <v>3417.1</v>
      </c>
      <c r="F880" s="33" t="s">
        <v>39</v>
      </c>
      <c r="G880" s="33" t="s">
        <v>47</v>
      </c>
      <c r="H880" s="33" t="s">
        <v>9</v>
      </c>
      <c r="I880" s="33" t="str">
        <f t="shared" si="13"/>
        <v>Senior</v>
      </c>
      <c r="J880" s="33" t="str">
        <f t="array" ref="J880">_xlfn.XLOOKUP(I880,$W$2:$W$5,$X$2:$X$5,0,0)</f>
        <v>Medicine</v>
      </c>
    </row>
    <row r="881" ht="27.15" spans="1:10">
      <c r="A881" s="33" t="s">
        <v>930</v>
      </c>
      <c r="B881" s="34">
        <v>45649</v>
      </c>
      <c r="C881" s="33">
        <v>186</v>
      </c>
      <c r="D881" s="33">
        <v>12</v>
      </c>
      <c r="E881" s="33">
        <v>2770.19</v>
      </c>
      <c r="F881" s="33" t="s">
        <v>52</v>
      </c>
      <c r="G881" s="33" t="s">
        <v>43</v>
      </c>
      <c r="H881" s="33" t="s">
        <v>9</v>
      </c>
      <c r="I881" s="33" t="str">
        <f t="shared" si="13"/>
        <v>Senior</v>
      </c>
      <c r="J881" s="33" t="str">
        <f t="array" ref="J881">_xlfn.XLOOKUP(I881,$W$2:$W$5,$X$2:$X$5,0,0)</f>
        <v>Medicine</v>
      </c>
    </row>
    <row r="882" ht="27.15" spans="1:10">
      <c r="A882" s="33" t="s">
        <v>931</v>
      </c>
      <c r="B882" s="34">
        <v>45635</v>
      </c>
      <c r="C882" s="33">
        <v>200</v>
      </c>
      <c r="D882" s="33">
        <v>20</v>
      </c>
      <c r="E882" s="33">
        <v>5813.18</v>
      </c>
      <c r="F882" s="33" t="s">
        <v>39</v>
      </c>
      <c r="G882" s="33" t="s">
        <v>43</v>
      </c>
      <c r="H882" s="33" t="s">
        <v>9</v>
      </c>
      <c r="I882" s="33" t="str">
        <f t="shared" si="13"/>
        <v>Senior</v>
      </c>
      <c r="J882" s="33" t="str">
        <f t="array" ref="J882">_xlfn.XLOOKUP(I882,$W$2:$W$5,$X$2:$X$5,0,0)</f>
        <v>Medicine</v>
      </c>
    </row>
    <row r="883" ht="27.15" spans="1:10">
      <c r="A883" s="33" t="s">
        <v>932</v>
      </c>
      <c r="B883" s="34">
        <v>45581</v>
      </c>
      <c r="C883" s="33">
        <v>254</v>
      </c>
      <c r="D883" s="33">
        <v>14</v>
      </c>
      <c r="E883" s="33">
        <v>3744.77</v>
      </c>
      <c r="F883" s="33" t="s">
        <v>52</v>
      </c>
      <c r="G883" s="33" t="s">
        <v>47</v>
      </c>
      <c r="H883" s="33" t="s">
        <v>19</v>
      </c>
      <c r="I883" s="33" t="str">
        <f t="shared" si="13"/>
        <v>Youth</v>
      </c>
      <c r="J883" s="33" t="str">
        <f t="array" ref="J883">_xlfn.XLOOKUP(I883,$W$2:$W$5,$X$2:$X$5,0,0)</f>
        <v>Earpods</v>
      </c>
    </row>
    <row r="884" ht="27.15" spans="1:10">
      <c r="A884" s="33" t="s">
        <v>933</v>
      </c>
      <c r="B884" s="34">
        <v>45313</v>
      </c>
      <c r="C884" s="33">
        <v>522</v>
      </c>
      <c r="D884" s="33">
        <v>7</v>
      </c>
      <c r="E884" s="33">
        <v>2004.93</v>
      </c>
      <c r="F884" s="33" t="s">
        <v>52</v>
      </c>
      <c r="G884" s="33" t="s">
        <v>57</v>
      </c>
      <c r="H884" s="33" t="s">
        <v>14</v>
      </c>
      <c r="I884" s="33" t="str">
        <f t="shared" si="13"/>
        <v>Teen</v>
      </c>
      <c r="J884" s="33" t="str">
        <f t="array" ref="J884">_xlfn.XLOOKUP(I884,$W$2:$W$5,$X$2:$X$5,0,0)</f>
        <v>Mobile</v>
      </c>
    </row>
    <row r="885" ht="27.15" spans="1:10">
      <c r="A885" s="33" t="s">
        <v>934</v>
      </c>
      <c r="B885" s="34">
        <v>45568</v>
      </c>
      <c r="C885" s="33">
        <v>267</v>
      </c>
      <c r="D885" s="33">
        <v>11</v>
      </c>
      <c r="E885" s="33">
        <v>3352.03</v>
      </c>
      <c r="F885" s="33" t="s">
        <v>52</v>
      </c>
      <c r="G885" s="33" t="s">
        <v>49</v>
      </c>
      <c r="H885" s="33" t="s">
        <v>9</v>
      </c>
      <c r="I885" s="33" t="str">
        <f t="shared" si="13"/>
        <v>Senior</v>
      </c>
      <c r="J885" s="33" t="str">
        <f t="array" ref="J885">_xlfn.XLOOKUP(I885,$W$2:$W$5,$X$2:$X$5,0,0)</f>
        <v>Medicine</v>
      </c>
    </row>
    <row r="886" ht="27.15" spans="1:10">
      <c r="A886" s="33" t="s">
        <v>935</v>
      </c>
      <c r="B886" s="34">
        <v>45598</v>
      </c>
      <c r="C886" s="33">
        <v>237</v>
      </c>
      <c r="D886" s="33">
        <v>7</v>
      </c>
      <c r="E886" s="33">
        <v>1872.94</v>
      </c>
      <c r="F886" s="33" t="s">
        <v>39</v>
      </c>
      <c r="G886" s="33" t="s">
        <v>47</v>
      </c>
      <c r="H886" s="33" t="s">
        <v>14</v>
      </c>
      <c r="I886" s="33" t="str">
        <f t="shared" si="13"/>
        <v>Teen</v>
      </c>
      <c r="J886" s="33" t="str">
        <f t="array" ref="J886">_xlfn.XLOOKUP(I886,$W$2:$W$5,$X$2:$X$5,0,0)</f>
        <v>Mobile</v>
      </c>
    </row>
    <row r="887" ht="27.15" spans="1:10">
      <c r="A887" s="33" t="s">
        <v>936</v>
      </c>
      <c r="B887" s="34">
        <v>45636</v>
      </c>
      <c r="C887" s="33">
        <v>199</v>
      </c>
      <c r="D887" s="33">
        <v>18</v>
      </c>
      <c r="E887" s="33">
        <v>4214.72</v>
      </c>
      <c r="F887" s="33" t="s">
        <v>52</v>
      </c>
      <c r="G887" s="33" t="s">
        <v>43</v>
      </c>
      <c r="H887" s="33" t="s">
        <v>9</v>
      </c>
      <c r="I887" s="33" t="str">
        <f t="shared" si="13"/>
        <v>Senior</v>
      </c>
      <c r="J887" s="33" t="str">
        <f t="array" ref="J887">_xlfn.XLOOKUP(I887,$W$2:$W$5,$X$2:$X$5,0,0)</f>
        <v>Medicine</v>
      </c>
    </row>
    <row r="888" ht="27.15" spans="1:10">
      <c r="A888" s="33" t="s">
        <v>937</v>
      </c>
      <c r="B888" s="34">
        <v>45647</v>
      </c>
      <c r="C888" s="33">
        <v>188</v>
      </c>
      <c r="D888" s="33">
        <v>17</v>
      </c>
      <c r="E888" s="33">
        <v>4864.38</v>
      </c>
      <c r="F888" s="33" t="s">
        <v>39</v>
      </c>
      <c r="G888" s="33" t="s">
        <v>45</v>
      </c>
      <c r="H888" s="33" t="s">
        <v>4</v>
      </c>
      <c r="I888" s="33" t="str">
        <f t="shared" si="13"/>
        <v>Adult</v>
      </c>
      <c r="J888" s="33" t="str">
        <f t="array" ref="J888">_xlfn.XLOOKUP(I888,$W$2:$W$5,$X$2:$X$5,0,0)</f>
        <v>Laptop</v>
      </c>
    </row>
    <row r="889" ht="27.15" spans="1:10">
      <c r="A889" s="33" t="s">
        <v>938</v>
      </c>
      <c r="B889" s="34">
        <v>45637</v>
      </c>
      <c r="C889" s="33">
        <v>198</v>
      </c>
      <c r="D889" s="33">
        <v>22</v>
      </c>
      <c r="E889" s="33">
        <v>4961.44</v>
      </c>
      <c r="F889" s="33" t="s">
        <v>39</v>
      </c>
      <c r="G889" s="33" t="s">
        <v>45</v>
      </c>
      <c r="H889" s="33" t="s">
        <v>9</v>
      </c>
      <c r="I889" s="33" t="str">
        <f t="shared" si="13"/>
        <v>Senior</v>
      </c>
      <c r="J889" s="33" t="str">
        <f t="array" ref="J889">_xlfn.XLOOKUP(I889,$W$2:$W$5,$X$2:$X$5,0,0)</f>
        <v>Medicine</v>
      </c>
    </row>
    <row r="890" ht="27.15" spans="1:10">
      <c r="A890" s="33" t="s">
        <v>939</v>
      </c>
      <c r="B890" s="34">
        <v>45645</v>
      </c>
      <c r="C890" s="33">
        <v>190</v>
      </c>
      <c r="D890" s="33">
        <v>8</v>
      </c>
      <c r="E890" s="33">
        <v>1691.8</v>
      </c>
      <c r="F890" s="33" t="s">
        <v>42</v>
      </c>
      <c r="G890" s="33" t="s">
        <v>49</v>
      </c>
      <c r="H890" s="33" t="s">
        <v>14</v>
      </c>
      <c r="I890" s="33" t="str">
        <f t="shared" si="13"/>
        <v>Teen</v>
      </c>
      <c r="J890" s="33" t="str">
        <f t="array" ref="J890">_xlfn.XLOOKUP(I890,$W$2:$W$5,$X$2:$X$5,0,0)</f>
        <v>Mobile</v>
      </c>
    </row>
    <row r="891" ht="27.15" spans="1:10">
      <c r="A891" s="33" t="s">
        <v>940</v>
      </c>
      <c r="B891" s="34">
        <v>45655</v>
      </c>
      <c r="C891" s="33">
        <v>180</v>
      </c>
      <c r="D891" s="33">
        <v>17</v>
      </c>
      <c r="E891" s="33">
        <v>3140</v>
      </c>
      <c r="F891" s="33" t="s">
        <v>39</v>
      </c>
      <c r="G891" s="33" t="s">
        <v>43</v>
      </c>
      <c r="H891" s="33" t="s">
        <v>60</v>
      </c>
      <c r="I891" s="33" t="str">
        <f t="shared" si="13"/>
        <v>Adult</v>
      </c>
      <c r="J891" s="33" t="str">
        <f t="array" ref="J891">_xlfn.XLOOKUP(I891,$W$2:$W$5,$X$2:$X$5,0,0)</f>
        <v>Laptop</v>
      </c>
    </row>
    <row r="892" ht="27.15" spans="1:10">
      <c r="A892" s="33" t="s">
        <v>941</v>
      </c>
      <c r="B892" s="34">
        <v>45626</v>
      </c>
      <c r="C892" s="33">
        <v>209</v>
      </c>
      <c r="D892" s="33">
        <v>9</v>
      </c>
      <c r="E892" s="33">
        <v>2323.25</v>
      </c>
      <c r="F892" s="33" t="s">
        <v>42</v>
      </c>
      <c r="G892" s="33" t="s">
        <v>43</v>
      </c>
      <c r="H892" s="33" t="s">
        <v>14</v>
      </c>
      <c r="I892" s="33" t="str">
        <f t="shared" si="13"/>
        <v>Teen</v>
      </c>
      <c r="J892" s="33" t="str">
        <f t="array" ref="J892">_xlfn.XLOOKUP(I892,$W$2:$W$5,$X$2:$X$5,0,0)</f>
        <v>Mobile</v>
      </c>
    </row>
    <row r="893" ht="27.15" spans="1:10">
      <c r="A893" s="33" t="s">
        <v>942</v>
      </c>
      <c r="B893" s="34">
        <v>45580</v>
      </c>
      <c r="C893" s="33">
        <v>255</v>
      </c>
      <c r="D893" s="33">
        <v>13</v>
      </c>
      <c r="E893" s="33">
        <v>2550.26</v>
      </c>
      <c r="F893" s="33" t="s">
        <v>52</v>
      </c>
      <c r="G893" s="33" t="s">
        <v>47</v>
      </c>
      <c r="H893" s="33" t="s">
        <v>4</v>
      </c>
      <c r="I893" s="33" t="str">
        <f t="shared" si="13"/>
        <v>Adult</v>
      </c>
      <c r="J893" s="33" t="str">
        <f t="array" ref="J893">_xlfn.XLOOKUP(I893,$W$2:$W$5,$X$2:$X$5,0,0)</f>
        <v>Laptop</v>
      </c>
    </row>
    <row r="894" ht="27.15" spans="1:10">
      <c r="A894" s="33" t="s">
        <v>943</v>
      </c>
      <c r="B894" s="34">
        <v>45555</v>
      </c>
      <c r="C894" s="33">
        <v>280</v>
      </c>
      <c r="D894" s="33">
        <v>8</v>
      </c>
      <c r="E894" s="33">
        <v>2450.18</v>
      </c>
      <c r="F894" s="33" t="s">
        <v>42</v>
      </c>
      <c r="G894" s="33" t="s">
        <v>43</v>
      </c>
      <c r="H894" s="33" t="s">
        <v>14</v>
      </c>
      <c r="I894" s="33" t="str">
        <f t="shared" si="13"/>
        <v>Teen</v>
      </c>
      <c r="J894" s="33" t="str">
        <f t="array" ref="J894">_xlfn.XLOOKUP(I894,$W$2:$W$5,$X$2:$X$5,0,0)</f>
        <v>Mobile</v>
      </c>
    </row>
    <row r="895" ht="27.15" spans="1:10">
      <c r="A895" s="33" t="s">
        <v>944</v>
      </c>
      <c r="B895" s="34">
        <v>45635</v>
      </c>
      <c r="C895" s="33">
        <v>200</v>
      </c>
      <c r="D895" s="33">
        <v>15</v>
      </c>
      <c r="E895" s="33">
        <v>3851.25</v>
      </c>
      <c r="F895" s="33" t="s">
        <v>42</v>
      </c>
      <c r="G895" s="33" t="s">
        <v>53</v>
      </c>
      <c r="H895" s="33" t="s">
        <v>4</v>
      </c>
      <c r="I895" s="33" t="str">
        <f t="shared" si="13"/>
        <v>Adult</v>
      </c>
      <c r="J895" s="33" t="str">
        <f t="array" ref="J895">_xlfn.XLOOKUP(I895,$W$2:$W$5,$X$2:$X$5,0,0)</f>
        <v>Laptop</v>
      </c>
    </row>
    <row r="896" ht="27.15" spans="1:10">
      <c r="A896" s="33" t="s">
        <v>945</v>
      </c>
      <c r="B896" s="34">
        <v>45654</v>
      </c>
      <c r="C896" s="33">
        <v>181</v>
      </c>
      <c r="D896" s="33">
        <v>22</v>
      </c>
      <c r="E896" s="33">
        <v>5429.7</v>
      </c>
      <c r="F896" s="33" t="s">
        <v>52</v>
      </c>
      <c r="G896" s="33" t="s">
        <v>53</v>
      </c>
      <c r="H896" s="33" t="s">
        <v>9</v>
      </c>
      <c r="I896" s="33" t="str">
        <f t="shared" si="13"/>
        <v>Senior</v>
      </c>
      <c r="J896" s="33" t="str">
        <f t="array" ref="J896">_xlfn.XLOOKUP(I896,$W$2:$W$5,$X$2:$X$5,0,0)</f>
        <v>Medicine</v>
      </c>
    </row>
    <row r="897" ht="27.15" spans="1:10">
      <c r="A897" s="33" t="s">
        <v>946</v>
      </c>
      <c r="B897" s="34">
        <v>45655</v>
      </c>
      <c r="C897" s="33">
        <v>180</v>
      </c>
      <c r="D897" s="33">
        <v>17</v>
      </c>
      <c r="E897" s="33">
        <v>3904.24</v>
      </c>
      <c r="F897" s="33" t="s">
        <v>52</v>
      </c>
      <c r="G897" s="33" t="s">
        <v>47</v>
      </c>
      <c r="H897" s="33" t="s">
        <v>9</v>
      </c>
      <c r="I897" s="33" t="str">
        <f t="shared" si="13"/>
        <v>Senior</v>
      </c>
      <c r="J897" s="33" t="str">
        <f t="array" ref="J897">_xlfn.XLOOKUP(I897,$W$2:$W$5,$X$2:$X$5,0,0)</f>
        <v>Medicine</v>
      </c>
    </row>
    <row r="898" ht="27.15" spans="1:10">
      <c r="A898" s="33" t="s">
        <v>947</v>
      </c>
      <c r="B898" s="34">
        <v>45611</v>
      </c>
      <c r="C898" s="33">
        <v>224</v>
      </c>
      <c r="D898" s="33">
        <v>20</v>
      </c>
      <c r="E898" s="33">
        <v>5851.83</v>
      </c>
      <c r="F898" s="33" t="s">
        <v>42</v>
      </c>
      <c r="G898" s="33" t="s">
        <v>53</v>
      </c>
      <c r="H898" s="33" t="s">
        <v>60</v>
      </c>
      <c r="I898" s="33" t="str">
        <f t="shared" ref="I898:I961" si="14">IF(OR(H898="0-19",H898="18-24"),"Teen",IF(H898="25-34","Youth",IF(OR(H898="35-44",H898="45-54"),"Adult",IF(H898="55+","Senior","Other"))))</f>
        <v>Adult</v>
      </c>
      <c r="J898" s="33" t="str">
        <f t="array" ref="J898">_xlfn.XLOOKUP(I898,$W$2:$W$5,$X$2:$X$5,0,0)</f>
        <v>Laptop</v>
      </c>
    </row>
    <row r="899" ht="27.15" spans="1:10">
      <c r="A899" s="33" t="s">
        <v>948</v>
      </c>
      <c r="B899" s="34">
        <v>45595</v>
      </c>
      <c r="C899" s="33">
        <v>240</v>
      </c>
      <c r="D899" s="33">
        <v>11</v>
      </c>
      <c r="E899" s="33">
        <v>2718.84</v>
      </c>
      <c r="F899" s="33" t="s">
        <v>39</v>
      </c>
      <c r="G899" s="33" t="s">
        <v>40</v>
      </c>
      <c r="H899" s="33" t="s">
        <v>14</v>
      </c>
      <c r="I899" s="33" t="str">
        <f t="shared" si="14"/>
        <v>Teen</v>
      </c>
      <c r="J899" s="33" t="str">
        <f t="array" ref="J899">_xlfn.XLOOKUP(I899,$W$2:$W$5,$X$2:$X$5,0,0)</f>
        <v>Mobile</v>
      </c>
    </row>
    <row r="900" ht="27.15" spans="1:10">
      <c r="A900" s="33" t="s">
        <v>949</v>
      </c>
      <c r="B900" s="34">
        <v>45556</v>
      </c>
      <c r="C900" s="33">
        <v>279</v>
      </c>
      <c r="D900" s="33">
        <v>15</v>
      </c>
      <c r="E900" s="33">
        <v>4047.98</v>
      </c>
      <c r="F900" s="33" t="s">
        <v>52</v>
      </c>
      <c r="G900" s="33" t="s">
        <v>47</v>
      </c>
      <c r="H900" s="33" t="s">
        <v>14</v>
      </c>
      <c r="I900" s="33" t="str">
        <f t="shared" si="14"/>
        <v>Teen</v>
      </c>
      <c r="J900" s="33" t="str">
        <f t="array" ref="J900">_xlfn.XLOOKUP(I900,$W$2:$W$5,$X$2:$X$5,0,0)</f>
        <v>Mobile</v>
      </c>
    </row>
    <row r="901" ht="27.15" spans="1:10">
      <c r="A901" s="33" t="s">
        <v>950</v>
      </c>
      <c r="B901" s="34">
        <v>45571</v>
      </c>
      <c r="C901" s="33">
        <v>264</v>
      </c>
      <c r="D901" s="33">
        <v>15</v>
      </c>
      <c r="E901" s="33">
        <v>4025.01</v>
      </c>
      <c r="F901" s="33" t="s">
        <v>39</v>
      </c>
      <c r="G901" s="33" t="s">
        <v>43</v>
      </c>
      <c r="H901" s="33" t="s">
        <v>14</v>
      </c>
      <c r="I901" s="33" t="str">
        <f t="shared" si="14"/>
        <v>Teen</v>
      </c>
      <c r="J901" s="33" t="str">
        <f t="array" ref="J901">_xlfn.XLOOKUP(I901,$W$2:$W$5,$X$2:$X$5,0,0)</f>
        <v>Mobile</v>
      </c>
    </row>
    <row r="902" ht="27.15" spans="1:10">
      <c r="A902" s="33" t="s">
        <v>951</v>
      </c>
      <c r="B902" s="34">
        <v>45618</v>
      </c>
      <c r="C902" s="33">
        <v>217</v>
      </c>
      <c r="D902" s="33">
        <v>16</v>
      </c>
      <c r="E902" s="33">
        <v>2994.06</v>
      </c>
      <c r="F902" s="33" t="s">
        <v>52</v>
      </c>
      <c r="G902" s="33" t="s">
        <v>53</v>
      </c>
      <c r="H902" s="33" t="s">
        <v>60</v>
      </c>
      <c r="I902" s="33" t="str">
        <f t="shared" si="14"/>
        <v>Adult</v>
      </c>
      <c r="J902" s="33" t="str">
        <f t="array" ref="J902">_xlfn.XLOOKUP(I902,$W$2:$W$5,$X$2:$X$5,0,0)</f>
        <v>Laptop</v>
      </c>
    </row>
    <row r="903" ht="27.15" spans="1:10">
      <c r="A903" s="33" t="s">
        <v>952</v>
      </c>
      <c r="B903" s="34">
        <v>45594</v>
      </c>
      <c r="C903" s="33">
        <v>241</v>
      </c>
      <c r="D903" s="33">
        <v>12</v>
      </c>
      <c r="E903" s="33">
        <v>2475.53</v>
      </c>
      <c r="F903" s="33" t="s">
        <v>42</v>
      </c>
      <c r="G903" s="33" t="s">
        <v>40</v>
      </c>
      <c r="H903" s="33" t="s">
        <v>60</v>
      </c>
      <c r="I903" s="33" t="str">
        <f t="shared" si="14"/>
        <v>Adult</v>
      </c>
      <c r="J903" s="33" t="str">
        <f t="array" ref="J903">_xlfn.XLOOKUP(I903,$W$2:$W$5,$X$2:$X$5,0,0)</f>
        <v>Laptop</v>
      </c>
    </row>
    <row r="904" ht="27.15" spans="1:10">
      <c r="A904" s="33" t="s">
        <v>953</v>
      </c>
      <c r="B904" s="34">
        <v>45159</v>
      </c>
      <c r="C904" s="33">
        <v>676</v>
      </c>
      <c r="D904" s="33">
        <v>2</v>
      </c>
      <c r="E904" s="33">
        <v>859.24</v>
      </c>
      <c r="F904" s="33" t="s">
        <v>52</v>
      </c>
      <c r="G904" s="33" t="s">
        <v>57</v>
      </c>
      <c r="H904" s="33" t="s">
        <v>14</v>
      </c>
      <c r="I904" s="33" t="str">
        <f t="shared" si="14"/>
        <v>Teen</v>
      </c>
      <c r="J904" s="33" t="str">
        <f t="array" ref="J904">_xlfn.XLOOKUP(I904,$W$2:$W$5,$X$2:$X$5,0,0)</f>
        <v>Mobile</v>
      </c>
    </row>
    <row r="905" ht="27.15" spans="1:10">
      <c r="A905" s="33" t="s">
        <v>954</v>
      </c>
      <c r="B905" s="34">
        <v>45563</v>
      </c>
      <c r="C905" s="33">
        <v>272</v>
      </c>
      <c r="D905" s="33">
        <v>13</v>
      </c>
      <c r="E905" s="33">
        <v>2545.88</v>
      </c>
      <c r="F905" s="33" t="s">
        <v>42</v>
      </c>
      <c r="G905" s="33" t="s">
        <v>47</v>
      </c>
      <c r="H905" s="33" t="s">
        <v>14</v>
      </c>
      <c r="I905" s="33" t="str">
        <f t="shared" si="14"/>
        <v>Teen</v>
      </c>
      <c r="J905" s="33" t="str">
        <f t="array" ref="J905">_xlfn.XLOOKUP(I905,$W$2:$W$5,$X$2:$X$5,0,0)</f>
        <v>Mobile</v>
      </c>
    </row>
    <row r="906" ht="27.15" spans="1:10">
      <c r="A906" s="33" t="s">
        <v>955</v>
      </c>
      <c r="B906" s="34">
        <v>45628</v>
      </c>
      <c r="C906" s="33">
        <v>207</v>
      </c>
      <c r="D906" s="33">
        <v>14</v>
      </c>
      <c r="E906" s="33">
        <v>2361.49</v>
      </c>
      <c r="F906" s="33" t="s">
        <v>52</v>
      </c>
      <c r="G906" s="33" t="s">
        <v>57</v>
      </c>
      <c r="H906" s="33" t="s">
        <v>19</v>
      </c>
      <c r="I906" s="33" t="str">
        <f t="shared" si="14"/>
        <v>Youth</v>
      </c>
      <c r="J906" s="33" t="str">
        <f t="array" ref="J906">_xlfn.XLOOKUP(I906,$W$2:$W$5,$X$2:$X$5,0,0)</f>
        <v>Earpods</v>
      </c>
    </row>
    <row r="907" ht="27.15" spans="1:10">
      <c r="A907" s="33" t="s">
        <v>956</v>
      </c>
      <c r="B907" s="34">
        <v>45575</v>
      </c>
      <c r="C907" s="33">
        <v>260</v>
      </c>
      <c r="D907" s="33">
        <v>6</v>
      </c>
      <c r="E907" s="33">
        <v>2383.93</v>
      </c>
      <c r="F907" s="33" t="s">
        <v>52</v>
      </c>
      <c r="G907" s="33" t="s">
        <v>45</v>
      </c>
      <c r="H907" s="33" t="s">
        <v>19</v>
      </c>
      <c r="I907" s="33" t="str">
        <f t="shared" si="14"/>
        <v>Youth</v>
      </c>
      <c r="J907" s="33" t="str">
        <f t="array" ref="J907">_xlfn.XLOOKUP(I907,$W$2:$W$5,$X$2:$X$5,0,0)</f>
        <v>Earpods</v>
      </c>
    </row>
    <row r="908" ht="27.15" spans="1:10">
      <c r="A908" s="33" t="s">
        <v>957</v>
      </c>
      <c r="B908" s="34">
        <v>45631</v>
      </c>
      <c r="C908" s="33">
        <v>204</v>
      </c>
      <c r="D908" s="33">
        <v>16</v>
      </c>
      <c r="E908" s="33">
        <v>4320.94</v>
      </c>
      <c r="F908" s="33" t="s">
        <v>42</v>
      </c>
      <c r="G908" s="33" t="s">
        <v>57</v>
      </c>
      <c r="H908" s="33" t="s">
        <v>9</v>
      </c>
      <c r="I908" s="33" t="str">
        <f t="shared" si="14"/>
        <v>Senior</v>
      </c>
      <c r="J908" s="33" t="str">
        <f t="array" ref="J908">_xlfn.XLOOKUP(I908,$W$2:$W$5,$X$2:$X$5,0,0)</f>
        <v>Medicine</v>
      </c>
    </row>
    <row r="909" ht="27.15" spans="1:10">
      <c r="A909" s="33" t="s">
        <v>958</v>
      </c>
      <c r="B909" s="34">
        <v>45642</v>
      </c>
      <c r="C909" s="33">
        <v>193</v>
      </c>
      <c r="D909" s="33">
        <v>12</v>
      </c>
      <c r="E909" s="33">
        <v>2626.27</v>
      </c>
      <c r="F909" s="33" t="s">
        <v>39</v>
      </c>
      <c r="G909" s="33" t="s">
        <v>47</v>
      </c>
      <c r="H909" s="33" t="s">
        <v>19</v>
      </c>
      <c r="I909" s="33" t="str">
        <f t="shared" si="14"/>
        <v>Youth</v>
      </c>
      <c r="J909" s="33" t="str">
        <f t="array" ref="J909">_xlfn.XLOOKUP(I909,$W$2:$W$5,$X$2:$X$5,0,0)</f>
        <v>Earpods</v>
      </c>
    </row>
    <row r="910" ht="27.15" spans="1:10">
      <c r="A910" s="33" t="s">
        <v>959</v>
      </c>
      <c r="B910" s="34">
        <v>45653</v>
      </c>
      <c r="C910" s="33">
        <v>182</v>
      </c>
      <c r="D910" s="33">
        <v>23</v>
      </c>
      <c r="E910" s="33">
        <v>5913.31</v>
      </c>
      <c r="F910" s="33" t="s">
        <v>42</v>
      </c>
      <c r="G910" s="33" t="s">
        <v>47</v>
      </c>
      <c r="H910" s="33" t="s">
        <v>60</v>
      </c>
      <c r="I910" s="33" t="str">
        <f t="shared" si="14"/>
        <v>Adult</v>
      </c>
      <c r="J910" s="33" t="str">
        <f t="array" ref="J910">_xlfn.XLOOKUP(I910,$W$2:$W$5,$X$2:$X$5,0,0)</f>
        <v>Laptop</v>
      </c>
    </row>
    <row r="911" ht="27.15" spans="1:10">
      <c r="A911" s="33" t="s">
        <v>960</v>
      </c>
      <c r="B911" s="34">
        <v>45642</v>
      </c>
      <c r="C911" s="33">
        <v>193</v>
      </c>
      <c r="D911" s="33">
        <v>9</v>
      </c>
      <c r="E911" s="33">
        <v>2544.58</v>
      </c>
      <c r="F911" s="33" t="s">
        <v>39</v>
      </c>
      <c r="G911" s="33" t="s">
        <v>43</v>
      </c>
      <c r="H911" s="33" t="s">
        <v>19</v>
      </c>
      <c r="I911" s="33" t="str">
        <f t="shared" si="14"/>
        <v>Youth</v>
      </c>
      <c r="J911" s="33" t="str">
        <f t="array" ref="J911">_xlfn.XLOOKUP(I911,$W$2:$W$5,$X$2:$X$5,0,0)</f>
        <v>Earpods</v>
      </c>
    </row>
    <row r="912" ht="27.15" spans="1:10">
      <c r="A912" s="33" t="s">
        <v>961</v>
      </c>
      <c r="B912" s="34">
        <v>45650</v>
      </c>
      <c r="C912" s="33">
        <v>185</v>
      </c>
      <c r="D912" s="33">
        <v>16</v>
      </c>
      <c r="E912" s="33">
        <v>4012.08</v>
      </c>
      <c r="F912" s="33" t="s">
        <v>39</v>
      </c>
      <c r="G912" s="33" t="s">
        <v>53</v>
      </c>
      <c r="H912" s="33" t="s">
        <v>19</v>
      </c>
      <c r="I912" s="33" t="str">
        <f t="shared" si="14"/>
        <v>Youth</v>
      </c>
      <c r="J912" s="33" t="str">
        <f t="array" ref="J912">_xlfn.XLOOKUP(I912,$W$2:$W$5,$X$2:$X$5,0,0)</f>
        <v>Earpods</v>
      </c>
    </row>
    <row r="913" ht="27.15" spans="1:10">
      <c r="A913" s="33" t="s">
        <v>962</v>
      </c>
      <c r="B913" s="34">
        <v>45607</v>
      </c>
      <c r="C913" s="33">
        <v>228</v>
      </c>
      <c r="D913" s="33">
        <v>17</v>
      </c>
      <c r="E913" s="33">
        <v>4128.75</v>
      </c>
      <c r="F913" s="33" t="s">
        <v>42</v>
      </c>
      <c r="G913" s="33" t="s">
        <v>57</v>
      </c>
      <c r="H913" s="33" t="s">
        <v>14</v>
      </c>
      <c r="I913" s="33" t="str">
        <f t="shared" si="14"/>
        <v>Teen</v>
      </c>
      <c r="J913" s="33" t="str">
        <f t="array" ref="J913">_xlfn.XLOOKUP(I913,$W$2:$W$5,$X$2:$X$5,0,0)</f>
        <v>Mobile</v>
      </c>
    </row>
    <row r="914" ht="27.15" spans="1:10">
      <c r="A914" s="33" t="s">
        <v>963</v>
      </c>
      <c r="B914" s="34">
        <v>45595</v>
      </c>
      <c r="C914" s="33">
        <v>240</v>
      </c>
      <c r="D914" s="33">
        <v>11</v>
      </c>
      <c r="E914" s="33">
        <v>3214.83</v>
      </c>
      <c r="F914" s="33" t="s">
        <v>52</v>
      </c>
      <c r="G914" s="33" t="s">
        <v>43</v>
      </c>
      <c r="H914" s="33" t="s">
        <v>14</v>
      </c>
      <c r="I914" s="33" t="str">
        <f t="shared" si="14"/>
        <v>Teen</v>
      </c>
      <c r="J914" s="33" t="str">
        <f t="array" ref="J914">_xlfn.XLOOKUP(I914,$W$2:$W$5,$X$2:$X$5,0,0)</f>
        <v>Mobile</v>
      </c>
    </row>
    <row r="915" ht="27.15" spans="1:10">
      <c r="A915" s="33" t="s">
        <v>964</v>
      </c>
      <c r="B915" s="34">
        <v>45495</v>
      </c>
      <c r="C915" s="33">
        <v>340</v>
      </c>
      <c r="D915" s="33">
        <v>7</v>
      </c>
      <c r="E915" s="33">
        <v>2082.01</v>
      </c>
      <c r="F915" s="33" t="s">
        <v>42</v>
      </c>
      <c r="G915" s="33" t="s">
        <v>49</v>
      </c>
      <c r="H915" s="33" t="s">
        <v>19</v>
      </c>
      <c r="I915" s="33" t="str">
        <f t="shared" si="14"/>
        <v>Youth</v>
      </c>
      <c r="J915" s="33" t="str">
        <f t="array" ref="J915">_xlfn.XLOOKUP(I915,$W$2:$W$5,$X$2:$X$5,0,0)</f>
        <v>Earpods</v>
      </c>
    </row>
    <row r="916" ht="27.15" spans="1:10">
      <c r="A916" s="33" t="s">
        <v>965</v>
      </c>
      <c r="B916" s="34">
        <v>45649</v>
      </c>
      <c r="C916" s="33">
        <v>186</v>
      </c>
      <c r="D916" s="33">
        <v>17</v>
      </c>
      <c r="E916" s="33">
        <v>3855.06</v>
      </c>
      <c r="F916" s="33" t="s">
        <v>39</v>
      </c>
      <c r="G916" s="33" t="s">
        <v>53</v>
      </c>
      <c r="H916" s="33" t="s">
        <v>19</v>
      </c>
      <c r="I916" s="33" t="str">
        <f t="shared" si="14"/>
        <v>Youth</v>
      </c>
      <c r="J916" s="33" t="str">
        <f t="array" ref="J916">_xlfn.XLOOKUP(I916,$W$2:$W$5,$X$2:$X$5,0,0)</f>
        <v>Earpods</v>
      </c>
    </row>
    <row r="917" ht="27.15" spans="1:10">
      <c r="A917" s="33" t="s">
        <v>966</v>
      </c>
      <c r="B917" s="34">
        <v>45614</v>
      </c>
      <c r="C917" s="33">
        <v>221</v>
      </c>
      <c r="D917" s="33">
        <v>20</v>
      </c>
      <c r="E917" s="33">
        <v>4910.7</v>
      </c>
      <c r="F917" s="33" t="s">
        <v>39</v>
      </c>
      <c r="G917" s="33" t="s">
        <v>55</v>
      </c>
      <c r="H917" s="33" t="s">
        <v>14</v>
      </c>
      <c r="I917" s="33" t="str">
        <f t="shared" si="14"/>
        <v>Teen</v>
      </c>
      <c r="J917" s="33" t="str">
        <f t="array" ref="J917">_xlfn.XLOOKUP(I917,$W$2:$W$5,$X$2:$X$5,0,0)</f>
        <v>Mobile</v>
      </c>
    </row>
    <row r="918" ht="27.15" spans="1:10">
      <c r="A918" s="33" t="s">
        <v>967</v>
      </c>
      <c r="B918" s="34">
        <v>45633</v>
      </c>
      <c r="C918" s="33">
        <v>202</v>
      </c>
      <c r="D918" s="33">
        <v>18</v>
      </c>
      <c r="E918" s="33">
        <v>4756.1</v>
      </c>
      <c r="F918" s="33" t="s">
        <v>42</v>
      </c>
      <c r="G918" s="33" t="s">
        <v>57</v>
      </c>
      <c r="H918" s="33" t="s">
        <v>60</v>
      </c>
      <c r="I918" s="33" t="str">
        <f t="shared" si="14"/>
        <v>Adult</v>
      </c>
      <c r="J918" s="33" t="str">
        <f t="array" ref="J918">_xlfn.XLOOKUP(I918,$W$2:$W$5,$X$2:$X$5,0,0)</f>
        <v>Laptop</v>
      </c>
    </row>
    <row r="919" ht="27.15" spans="1:10">
      <c r="A919" s="33" t="s">
        <v>968</v>
      </c>
      <c r="B919" s="34">
        <v>45627</v>
      </c>
      <c r="C919" s="33">
        <v>208</v>
      </c>
      <c r="D919" s="33">
        <v>22</v>
      </c>
      <c r="E919" s="33">
        <v>4390</v>
      </c>
      <c r="F919" s="33" t="s">
        <v>42</v>
      </c>
      <c r="G919" s="33" t="s">
        <v>53</v>
      </c>
      <c r="H919" s="33" t="s">
        <v>19</v>
      </c>
      <c r="I919" s="33" t="str">
        <f t="shared" si="14"/>
        <v>Youth</v>
      </c>
      <c r="J919" s="33" t="str">
        <f t="array" ref="J919">_xlfn.XLOOKUP(I919,$W$2:$W$5,$X$2:$X$5,0,0)</f>
        <v>Earpods</v>
      </c>
    </row>
    <row r="920" ht="27.15" spans="1:10">
      <c r="A920" s="33" t="s">
        <v>969</v>
      </c>
      <c r="B920" s="34">
        <v>45653</v>
      </c>
      <c r="C920" s="33">
        <v>182</v>
      </c>
      <c r="D920" s="33">
        <v>19</v>
      </c>
      <c r="E920" s="33">
        <v>3978.7</v>
      </c>
      <c r="F920" s="33" t="s">
        <v>42</v>
      </c>
      <c r="G920" s="33" t="s">
        <v>43</v>
      </c>
      <c r="H920" s="33" t="s">
        <v>14</v>
      </c>
      <c r="I920" s="33" t="str">
        <f t="shared" si="14"/>
        <v>Teen</v>
      </c>
      <c r="J920" s="33" t="str">
        <f t="array" ref="J920">_xlfn.XLOOKUP(I920,$W$2:$W$5,$X$2:$X$5,0,0)</f>
        <v>Mobile</v>
      </c>
    </row>
    <row r="921" ht="27.15" spans="1:10">
      <c r="A921" s="33" t="s">
        <v>970</v>
      </c>
      <c r="B921" s="34">
        <v>45601</v>
      </c>
      <c r="C921" s="33">
        <v>234</v>
      </c>
      <c r="D921" s="33">
        <v>16</v>
      </c>
      <c r="E921" s="33">
        <v>4097.62</v>
      </c>
      <c r="F921" s="33" t="s">
        <v>39</v>
      </c>
      <c r="G921" s="33" t="s">
        <v>40</v>
      </c>
      <c r="H921" s="33" t="s">
        <v>4</v>
      </c>
      <c r="I921" s="33" t="str">
        <f t="shared" si="14"/>
        <v>Adult</v>
      </c>
      <c r="J921" s="33" t="str">
        <f t="array" ref="J921">_xlfn.XLOOKUP(I921,$W$2:$W$5,$X$2:$X$5,0,0)</f>
        <v>Laptop</v>
      </c>
    </row>
    <row r="922" ht="27.15" spans="1:10">
      <c r="A922" s="33" t="s">
        <v>971</v>
      </c>
      <c r="B922" s="34">
        <v>45645</v>
      </c>
      <c r="C922" s="33">
        <v>190</v>
      </c>
      <c r="D922" s="33">
        <v>7</v>
      </c>
      <c r="E922" s="33">
        <v>1439.27</v>
      </c>
      <c r="F922" s="33" t="s">
        <v>42</v>
      </c>
      <c r="G922" s="33" t="s">
        <v>43</v>
      </c>
      <c r="H922" s="33" t="s">
        <v>14</v>
      </c>
      <c r="I922" s="33" t="str">
        <f t="shared" si="14"/>
        <v>Teen</v>
      </c>
      <c r="J922" s="33" t="str">
        <f t="array" ref="J922">_xlfn.XLOOKUP(I922,$W$2:$W$5,$X$2:$X$5,0,0)</f>
        <v>Mobile</v>
      </c>
    </row>
    <row r="923" ht="27.15" spans="1:10">
      <c r="A923" s="33" t="s">
        <v>972</v>
      </c>
      <c r="B923" s="34">
        <v>45438</v>
      </c>
      <c r="C923" s="33">
        <v>397</v>
      </c>
      <c r="D923" s="33">
        <v>12</v>
      </c>
      <c r="E923" s="33">
        <v>2963.2</v>
      </c>
      <c r="F923" s="33" t="s">
        <v>42</v>
      </c>
      <c r="G923" s="33" t="s">
        <v>55</v>
      </c>
      <c r="H923" s="33" t="s">
        <v>14</v>
      </c>
      <c r="I923" s="33" t="str">
        <f t="shared" si="14"/>
        <v>Teen</v>
      </c>
      <c r="J923" s="33" t="str">
        <f t="array" ref="J923">_xlfn.XLOOKUP(I923,$W$2:$W$5,$X$2:$X$5,0,0)</f>
        <v>Mobile</v>
      </c>
    </row>
    <row r="924" ht="27.15" spans="1:10">
      <c r="A924" s="33" t="s">
        <v>973</v>
      </c>
      <c r="B924" s="34">
        <v>45618</v>
      </c>
      <c r="C924" s="33">
        <v>217</v>
      </c>
      <c r="D924" s="33">
        <v>13</v>
      </c>
      <c r="E924" s="33">
        <v>2909.44</v>
      </c>
      <c r="F924" s="33" t="s">
        <v>39</v>
      </c>
      <c r="G924" s="33" t="s">
        <v>47</v>
      </c>
      <c r="H924" s="33" t="s">
        <v>4</v>
      </c>
      <c r="I924" s="33" t="str">
        <f t="shared" si="14"/>
        <v>Adult</v>
      </c>
      <c r="J924" s="33" t="str">
        <f t="array" ref="J924">_xlfn.XLOOKUP(I924,$W$2:$W$5,$X$2:$X$5,0,0)</f>
        <v>Laptop</v>
      </c>
    </row>
    <row r="925" ht="27.15" spans="1:10">
      <c r="A925" s="33" t="s">
        <v>974</v>
      </c>
      <c r="B925" s="34">
        <v>45559</v>
      </c>
      <c r="C925" s="33">
        <v>276</v>
      </c>
      <c r="D925" s="33">
        <v>10</v>
      </c>
      <c r="E925" s="33">
        <v>2742.01</v>
      </c>
      <c r="F925" s="33" t="s">
        <v>42</v>
      </c>
      <c r="G925" s="33" t="s">
        <v>45</v>
      </c>
      <c r="H925" s="33" t="s">
        <v>4</v>
      </c>
      <c r="I925" s="33" t="str">
        <f t="shared" si="14"/>
        <v>Adult</v>
      </c>
      <c r="J925" s="33" t="str">
        <f t="array" ref="J925">_xlfn.XLOOKUP(I925,$W$2:$W$5,$X$2:$X$5,0,0)</f>
        <v>Laptop</v>
      </c>
    </row>
    <row r="926" ht="27.15" spans="1:10">
      <c r="A926" s="33" t="s">
        <v>975</v>
      </c>
      <c r="B926" s="34">
        <v>45546</v>
      </c>
      <c r="C926" s="33">
        <v>289</v>
      </c>
      <c r="D926" s="33">
        <v>14</v>
      </c>
      <c r="E926" s="33">
        <v>3044.56</v>
      </c>
      <c r="F926" s="33" t="s">
        <v>39</v>
      </c>
      <c r="G926" s="33" t="s">
        <v>43</v>
      </c>
      <c r="H926" s="33" t="s">
        <v>9</v>
      </c>
      <c r="I926" s="33" t="str">
        <f t="shared" si="14"/>
        <v>Senior</v>
      </c>
      <c r="J926" s="33" t="str">
        <f t="array" ref="J926">_xlfn.XLOOKUP(I926,$W$2:$W$5,$X$2:$X$5,0,0)</f>
        <v>Medicine</v>
      </c>
    </row>
    <row r="927" ht="27.15" spans="1:10">
      <c r="A927" s="33" t="s">
        <v>976</v>
      </c>
      <c r="B927" s="34">
        <v>45632</v>
      </c>
      <c r="C927" s="33">
        <v>203</v>
      </c>
      <c r="D927" s="33">
        <v>14</v>
      </c>
      <c r="E927" s="33">
        <v>2725.28</v>
      </c>
      <c r="F927" s="33" t="s">
        <v>52</v>
      </c>
      <c r="G927" s="33" t="s">
        <v>47</v>
      </c>
      <c r="H927" s="33" t="s">
        <v>9</v>
      </c>
      <c r="I927" s="33" t="str">
        <f t="shared" si="14"/>
        <v>Senior</v>
      </c>
      <c r="J927" s="33" t="str">
        <f t="array" ref="J927">_xlfn.XLOOKUP(I927,$W$2:$W$5,$X$2:$X$5,0,0)</f>
        <v>Medicine</v>
      </c>
    </row>
    <row r="928" ht="27.15" spans="1:10">
      <c r="A928" s="33" t="s">
        <v>977</v>
      </c>
      <c r="B928" s="34">
        <v>45657</v>
      </c>
      <c r="C928" s="33">
        <v>178</v>
      </c>
      <c r="D928" s="33">
        <v>14</v>
      </c>
      <c r="E928" s="33">
        <v>3971.65</v>
      </c>
      <c r="F928" s="33" t="s">
        <v>42</v>
      </c>
      <c r="G928" s="33" t="s">
        <v>49</v>
      </c>
      <c r="H928" s="33" t="s">
        <v>9</v>
      </c>
      <c r="I928" s="33" t="str">
        <f t="shared" si="14"/>
        <v>Senior</v>
      </c>
      <c r="J928" s="33" t="str">
        <f t="array" ref="J928">_xlfn.XLOOKUP(I928,$W$2:$W$5,$X$2:$X$5,0,0)</f>
        <v>Medicine</v>
      </c>
    </row>
    <row r="929" ht="27.15" spans="1:10">
      <c r="A929" s="33" t="s">
        <v>978</v>
      </c>
      <c r="B929" s="34">
        <v>45570</v>
      </c>
      <c r="C929" s="33">
        <v>265</v>
      </c>
      <c r="D929" s="33">
        <v>23</v>
      </c>
      <c r="E929" s="33">
        <v>7109</v>
      </c>
      <c r="F929" s="33" t="s">
        <v>39</v>
      </c>
      <c r="G929" s="33" t="s">
        <v>43</v>
      </c>
      <c r="H929" s="33" t="s">
        <v>9</v>
      </c>
      <c r="I929" s="33" t="str">
        <f t="shared" si="14"/>
        <v>Senior</v>
      </c>
      <c r="J929" s="33" t="str">
        <f t="array" ref="J929">_xlfn.XLOOKUP(I929,$W$2:$W$5,$X$2:$X$5,0,0)</f>
        <v>Medicine</v>
      </c>
    </row>
    <row r="930" ht="27.15" spans="1:10">
      <c r="A930" s="33" t="s">
        <v>979</v>
      </c>
      <c r="B930" s="34">
        <v>45632</v>
      </c>
      <c r="C930" s="33">
        <v>203</v>
      </c>
      <c r="D930" s="33">
        <v>16</v>
      </c>
      <c r="E930" s="33">
        <v>4238.2</v>
      </c>
      <c r="F930" s="33" t="s">
        <v>52</v>
      </c>
      <c r="G930" s="33" t="s">
        <v>40</v>
      </c>
      <c r="H930" s="33" t="s">
        <v>14</v>
      </c>
      <c r="I930" s="33" t="str">
        <f t="shared" si="14"/>
        <v>Teen</v>
      </c>
      <c r="J930" s="33" t="str">
        <f t="array" ref="J930">_xlfn.XLOOKUP(I930,$W$2:$W$5,$X$2:$X$5,0,0)</f>
        <v>Mobile</v>
      </c>
    </row>
    <row r="931" ht="27.15" spans="1:10">
      <c r="A931" s="33" t="s">
        <v>980</v>
      </c>
      <c r="B931" s="34">
        <v>45628</v>
      </c>
      <c r="C931" s="33">
        <v>207</v>
      </c>
      <c r="D931" s="33">
        <v>1</v>
      </c>
      <c r="E931" s="33">
        <v>462.04</v>
      </c>
      <c r="F931" s="33" t="s">
        <v>52</v>
      </c>
      <c r="G931" s="33" t="s">
        <v>43</v>
      </c>
      <c r="H931" s="33" t="s">
        <v>4</v>
      </c>
      <c r="I931" s="33" t="str">
        <f t="shared" si="14"/>
        <v>Adult</v>
      </c>
      <c r="J931" s="33" t="str">
        <f t="array" ref="J931">_xlfn.XLOOKUP(I931,$W$2:$W$5,$X$2:$X$5,0,0)</f>
        <v>Laptop</v>
      </c>
    </row>
    <row r="932" ht="27.15" spans="1:10">
      <c r="A932" s="33" t="s">
        <v>981</v>
      </c>
      <c r="B932" s="34">
        <v>45652</v>
      </c>
      <c r="C932" s="33">
        <v>183</v>
      </c>
      <c r="D932" s="33">
        <v>15</v>
      </c>
      <c r="E932" s="33">
        <v>3393.12</v>
      </c>
      <c r="F932" s="33" t="s">
        <v>42</v>
      </c>
      <c r="G932" s="33" t="s">
        <v>57</v>
      </c>
      <c r="H932" s="33" t="s">
        <v>14</v>
      </c>
      <c r="I932" s="33" t="str">
        <f t="shared" si="14"/>
        <v>Teen</v>
      </c>
      <c r="J932" s="33" t="str">
        <f t="array" ref="J932">_xlfn.XLOOKUP(I932,$W$2:$W$5,$X$2:$X$5,0,0)</f>
        <v>Mobile</v>
      </c>
    </row>
    <row r="933" ht="27.15" spans="1:10">
      <c r="A933" s="33" t="s">
        <v>982</v>
      </c>
      <c r="B933" s="34">
        <v>45616</v>
      </c>
      <c r="C933" s="33">
        <v>219</v>
      </c>
      <c r="D933" s="33">
        <v>22</v>
      </c>
      <c r="E933" s="33">
        <v>4599.81</v>
      </c>
      <c r="F933" s="33" t="s">
        <v>52</v>
      </c>
      <c r="G933" s="33" t="s">
        <v>45</v>
      </c>
      <c r="H933" s="33" t="s">
        <v>14</v>
      </c>
      <c r="I933" s="33" t="str">
        <f t="shared" si="14"/>
        <v>Teen</v>
      </c>
      <c r="J933" s="33" t="str">
        <f t="array" ref="J933">_xlfn.XLOOKUP(I933,$W$2:$W$5,$X$2:$X$5,0,0)</f>
        <v>Mobile</v>
      </c>
    </row>
    <row r="934" ht="27.15" spans="1:10">
      <c r="A934" s="33" t="s">
        <v>983</v>
      </c>
      <c r="B934" s="34">
        <v>45655</v>
      </c>
      <c r="C934" s="33">
        <v>180</v>
      </c>
      <c r="D934" s="33">
        <v>20</v>
      </c>
      <c r="E934" s="33">
        <v>5098.27</v>
      </c>
      <c r="F934" s="33" t="s">
        <v>39</v>
      </c>
      <c r="G934" s="33" t="s">
        <v>53</v>
      </c>
      <c r="H934" s="33" t="s">
        <v>14</v>
      </c>
      <c r="I934" s="33" t="str">
        <f t="shared" si="14"/>
        <v>Teen</v>
      </c>
      <c r="J934" s="33" t="str">
        <f t="array" ref="J934">_xlfn.XLOOKUP(I934,$W$2:$W$5,$X$2:$X$5,0,0)</f>
        <v>Mobile</v>
      </c>
    </row>
    <row r="935" ht="27.15" spans="1:10">
      <c r="A935" s="33" t="s">
        <v>984</v>
      </c>
      <c r="B935" s="34">
        <v>45518</v>
      </c>
      <c r="C935" s="33">
        <v>317</v>
      </c>
      <c r="D935" s="33">
        <v>21</v>
      </c>
      <c r="E935" s="33">
        <v>5423.49</v>
      </c>
      <c r="F935" s="33" t="s">
        <v>39</v>
      </c>
      <c r="G935" s="33" t="s">
        <v>49</v>
      </c>
      <c r="H935" s="33" t="s">
        <v>19</v>
      </c>
      <c r="I935" s="33" t="str">
        <f t="shared" si="14"/>
        <v>Youth</v>
      </c>
      <c r="J935" s="33" t="str">
        <f t="array" ref="J935">_xlfn.XLOOKUP(I935,$W$2:$W$5,$X$2:$X$5,0,0)</f>
        <v>Earpods</v>
      </c>
    </row>
    <row r="936" ht="27.15" spans="1:10">
      <c r="A936" s="33" t="s">
        <v>985</v>
      </c>
      <c r="B936" s="34">
        <v>45614</v>
      </c>
      <c r="C936" s="33">
        <v>221</v>
      </c>
      <c r="D936" s="33">
        <v>19</v>
      </c>
      <c r="E936" s="33">
        <v>5026.93</v>
      </c>
      <c r="F936" s="33" t="s">
        <v>39</v>
      </c>
      <c r="G936" s="33" t="s">
        <v>45</v>
      </c>
      <c r="H936" s="33" t="s">
        <v>9</v>
      </c>
      <c r="I936" s="33" t="str">
        <f t="shared" si="14"/>
        <v>Senior</v>
      </c>
      <c r="J936" s="33" t="str">
        <f t="array" ref="J936">_xlfn.XLOOKUP(I936,$W$2:$W$5,$X$2:$X$5,0,0)</f>
        <v>Medicine</v>
      </c>
    </row>
    <row r="937" ht="27.15" spans="1:10">
      <c r="A937" s="33" t="s">
        <v>986</v>
      </c>
      <c r="B937" s="34">
        <v>45639</v>
      </c>
      <c r="C937" s="33">
        <v>196</v>
      </c>
      <c r="D937" s="33">
        <v>27</v>
      </c>
      <c r="E937" s="33">
        <v>6358.71</v>
      </c>
      <c r="F937" s="33" t="s">
        <v>52</v>
      </c>
      <c r="G937" s="33" t="s">
        <v>55</v>
      </c>
      <c r="H937" s="33" t="s">
        <v>9</v>
      </c>
      <c r="I937" s="33" t="str">
        <f t="shared" si="14"/>
        <v>Senior</v>
      </c>
      <c r="J937" s="33" t="str">
        <f t="array" ref="J937">_xlfn.XLOOKUP(I937,$W$2:$W$5,$X$2:$X$5,0,0)</f>
        <v>Medicine</v>
      </c>
    </row>
    <row r="938" ht="27.15" spans="1:10">
      <c r="A938" s="33" t="s">
        <v>987</v>
      </c>
      <c r="B938" s="34">
        <v>45635</v>
      </c>
      <c r="C938" s="33">
        <v>200</v>
      </c>
      <c r="D938" s="33">
        <v>18</v>
      </c>
      <c r="E938" s="33">
        <v>5024.11</v>
      </c>
      <c r="F938" s="33" t="s">
        <v>39</v>
      </c>
      <c r="G938" s="33" t="s">
        <v>55</v>
      </c>
      <c r="H938" s="33" t="s">
        <v>4</v>
      </c>
      <c r="I938" s="33" t="str">
        <f t="shared" si="14"/>
        <v>Adult</v>
      </c>
      <c r="J938" s="33" t="str">
        <f t="array" ref="J938">_xlfn.XLOOKUP(I938,$W$2:$W$5,$X$2:$X$5,0,0)</f>
        <v>Laptop</v>
      </c>
    </row>
    <row r="939" ht="27.15" spans="1:10">
      <c r="A939" s="33" t="s">
        <v>988</v>
      </c>
      <c r="B939" s="34">
        <v>45621</v>
      </c>
      <c r="C939" s="33">
        <v>214</v>
      </c>
      <c r="D939" s="33">
        <v>18</v>
      </c>
      <c r="E939" s="33">
        <v>3275.14</v>
      </c>
      <c r="F939" s="33" t="s">
        <v>42</v>
      </c>
      <c r="G939" s="33" t="s">
        <v>49</v>
      </c>
      <c r="H939" s="33" t="s">
        <v>4</v>
      </c>
      <c r="I939" s="33" t="str">
        <f t="shared" si="14"/>
        <v>Adult</v>
      </c>
      <c r="J939" s="33" t="str">
        <f t="array" ref="J939">_xlfn.XLOOKUP(I939,$W$2:$W$5,$X$2:$X$5,0,0)</f>
        <v>Laptop</v>
      </c>
    </row>
    <row r="940" ht="27.15" spans="1:10">
      <c r="A940" s="33" t="s">
        <v>989</v>
      </c>
      <c r="B940" s="34">
        <v>45556</v>
      </c>
      <c r="C940" s="33">
        <v>279</v>
      </c>
      <c r="D940" s="33">
        <v>17</v>
      </c>
      <c r="E940" s="33">
        <v>3078.56</v>
      </c>
      <c r="F940" s="33" t="s">
        <v>52</v>
      </c>
      <c r="G940" s="33" t="s">
        <v>55</v>
      </c>
      <c r="H940" s="33" t="s">
        <v>4</v>
      </c>
      <c r="I940" s="33" t="str">
        <f t="shared" si="14"/>
        <v>Adult</v>
      </c>
      <c r="J940" s="33" t="str">
        <f t="array" ref="J940">_xlfn.XLOOKUP(I940,$W$2:$W$5,$X$2:$X$5,0,0)</f>
        <v>Laptop</v>
      </c>
    </row>
    <row r="941" ht="27.15" spans="1:10">
      <c r="A941" s="33" t="s">
        <v>990</v>
      </c>
      <c r="B941" s="34">
        <v>45613</v>
      </c>
      <c r="C941" s="33">
        <v>222</v>
      </c>
      <c r="D941" s="33">
        <v>10</v>
      </c>
      <c r="E941" s="33">
        <v>2577.76</v>
      </c>
      <c r="F941" s="33" t="s">
        <v>42</v>
      </c>
      <c r="G941" s="33" t="s">
        <v>43</v>
      </c>
      <c r="H941" s="33" t="s">
        <v>19</v>
      </c>
      <c r="I941" s="33" t="str">
        <f t="shared" si="14"/>
        <v>Youth</v>
      </c>
      <c r="J941" s="33" t="str">
        <f t="array" ref="J941">_xlfn.XLOOKUP(I941,$W$2:$W$5,$X$2:$X$5,0,0)</f>
        <v>Earpods</v>
      </c>
    </row>
    <row r="942" ht="27.15" spans="1:10">
      <c r="A942" s="33" t="s">
        <v>991</v>
      </c>
      <c r="B942" s="34">
        <v>45640</v>
      </c>
      <c r="C942" s="33">
        <v>195</v>
      </c>
      <c r="D942" s="33">
        <v>13</v>
      </c>
      <c r="E942" s="33">
        <v>3665.61</v>
      </c>
      <c r="F942" s="33" t="s">
        <v>52</v>
      </c>
      <c r="G942" s="33" t="s">
        <v>57</v>
      </c>
      <c r="H942" s="33" t="s">
        <v>19</v>
      </c>
      <c r="I942" s="33" t="str">
        <f t="shared" si="14"/>
        <v>Youth</v>
      </c>
      <c r="J942" s="33" t="str">
        <f t="array" ref="J942">_xlfn.XLOOKUP(I942,$W$2:$W$5,$X$2:$X$5,0,0)</f>
        <v>Earpods</v>
      </c>
    </row>
    <row r="943" ht="27.15" spans="1:10">
      <c r="A943" s="33" t="s">
        <v>992</v>
      </c>
      <c r="B943" s="34">
        <v>45606</v>
      </c>
      <c r="C943" s="33">
        <v>229</v>
      </c>
      <c r="D943" s="33">
        <v>16</v>
      </c>
      <c r="E943" s="33">
        <v>3938.88</v>
      </c>
      <c r="F943" s="33" t="s">
        <v>42</v>
      </c>
      <c r="G943" s="33" t="s">
        <v>49</v>
      </c>
      <c r="H943" s="33" t="s">
        <v>4</v>
      </c>
      <c r="I943" s="33" t="str">
        <f t="shared" si="14"/>
        <v>Adult</v>
      </c>
      <c r="J943" s="33" t="str">
        <f t="array" ref="J943">_xlfn.XLOOKUP(I943,$W$2:$W$5,$X$2:$X$5,0,0)</f>
        <v>Laptop</v>
      </c>
    </row>
    <row r="944" ht="27.15" spans="1:10">
      <c r="A944" s="33" t="s">
        <v>993</v>
      </c>
      <c r="B944" s="34">
        <v>45649</v>
      </c>
      <c r="C944" s="33">
        <v>186</v>
      </c>
      <c r="D944" s="33">
        <v>12</v>
      </c>
      <c r="E944" s="33">
        <v>2877.52</v>
      </c>
      <c r="F944" s="33" t="s">
        <v>42</v>
      </c>
      <c r="G944" s="33" t="s">
        <v>45</v>
      </c>
      <c r="H944" s="33" t="s">
        <v>4</v>
      </c>
      <c r="I944" s="33" t="str">
        <f t="shared" si="14"/>
        <v>Adult</v>
      </c>
      <c r="J944" s="33" t="str">
        <f t="array" ref="J944">_xlfn.XLOOKUP(I944,$W$2:$W$5,$X$2:$X$5,0,0)</f>
        <v>Laptop</v>
      </c>
    </row>
    <row r="945" ht="27.15" spans="1:10">
      <c r="A945" s="33" t="s">
        <v>994</v>
      </c>
      <c r="B945" s="34">
        <v>45641</v>
      </c>
      <c r="C945" s="33">
        <v>194</v>
      </c>
      <c r="D945" s="33">
        <v>17</v>
      </c>
      <c r="E945" s="33">
        <v>5106.01</v>
      </c>
      <c r="F945" s="33" t="s">
        <v>39</v>
      </c>
      <c r="G945" s="33" t="s">
        <v>43</v>
      </c>
      <c r="H945" s="33" t="s">
        <v>60</v>
      </c>
      <c r="I945" s="33" t="str">
        <f t="shared" si="14"/>
        <v>Adult</v>
      </c>
      <c r="J945" s="33" t="str">
        <f t="array" ref="J945">_xlfn.XLOOKUP(I945,$W$2:$W$5,$X$2:$X$5,0,0)</f>
        <v>Laptop</v>
      </c>
    </row>
    <row r="946" ht="27.15" spans="1:10">
      <c r="A946" s="33" t="s">
        <v>995</v>
      </c>
      <c r="B946" s="34">
        <v>45604</v>
      </c>
      <c r="C946" s="33">
        <v>231</v>
      </c>
      <c r="D946" s="33">
        <v>22</v>
      </c>
      <c r="E946" s="33">
        <v>3886.91</v>
      </c>
      <c r="F946" s="33" t="s">
        <v>42</v>
      </c>
      <c r="G946" s="33" t="s">
        <v>53</v>
      </c>
      <c r="H946" s="33" t="s">
        <v>60</v>
      </c>
      <c r="I946" s="33" t="str">
        <f t="shared" si="14"/>
        <v>Adult</v>
      </c>
      <c r="J946" s="33" t="str">
        <f t="array" ref="J946">_xlfn.XLOOKUP(I946,$W$2:$W$5,$X$2:$X$5,0,0)</f>
        <v>Laptop</v>
      </c>
    </row>
    <row r="947" ht="27.15" spans="1:10">
      <c r="A947" s="33" t="s">
        <v>996</v>
      </c>
      <c r="B947" s="34">
        <v>45650</v>
      </c>
      <c r="C947" s="33">
        <v>185</v>
      </c>
      <c r="D947" s="33">
        <v>19</v>
      </c>
      <c r="E947" s="33">
        <v>4658.43</v>
      </c>
      <c r="F947" s="33" t="s">
        <v>42</v>
      </c>
      <c r="G947" s="33" t="s">
        <v>57</v>
      </c>
      <c r="H947" s="33" t="s">
        <v>14</v>
      </c>
      <c r="I947" s="33" t="str">
        <f t="shared" si="14"/>
        <v>Teen</v>
      </c>
      <c r="J947" s="33" t="str">
        <f t="array" ref="J947">_xlfn.XLOOKUP(I947,$W$2:$W$5,$X$2:$X$5,0,0)</f>
        <v>Mobile</v>
      </c>
    </row>
    <row r="948" ht="27.15" spans="1:10">
      <c r="A948" s="33" t="s">
        <v>997</v>
      </c>
      <c r="B948" s="34">
        <v>45537</v>
      </c>
      <c r="C948" s="33">
        <v>298</v>
      </c>
      <c r="D948" s="33">
        <v>18</v>
      </c>
      <c r="E948" s="33">
        <v>5409.82</v>
      </c>
      <c r="F948" s="33" t="s">
        <v>39</v>
      </c>
      <c r="G948" s="33" t="s">
        <v>49</v>
      </c>
      <c r="H948" s="33" t="s">
        <v>14</v>
      </c>
      <c r="I948" s="33" t="str">
        <f t="shared" si="14"/>
        <v>Teen</v>
      </c>
      <c r="J948" s="33" t="str">
        <f t="array" ref="J948">_xlfn.XLOOKUP(I948,$W$2:$W$5,$X$2:$X$5,0,0)</f>
        <v>Mobile</v>
      </c>
    </row>
    <row r="949" ht="27.15" spans="1:10">
      <c r="A949" s="33" t="s">
        <v>998</v>
      </c>
      <c r="B949" s="34">
        <v>45607</v>
      </c>
      <c r="C949" s="33">
        <v>228</v>
      </c>
      <c r="D949" s="33">
        <v>14</v>
      </c>
      <c r="E949" s="33">
        <v>3852.09</v>
      </c>
      <c r="F949" s="33" t="s">
        <v>42</v>
      </c>
      <c r="G949" s="33" t="s">
        <v>49</v>
      </c>
      <c r="H949" s="33" t="s">
        <v>60</v>
      </c>
      <c r="I949" s="33" t="str">
        <f t="shared" si="14"/>
        <v>Adult</v>
      </c>
      <c r="J949" s="33" t="str">
        <f t="array" ref="J949">_xlfn.XLOOKUP(I949,$W$2:$W$5,$X$2:$X$5,0,0)</f>
        <v>Laptop</v>
      </c>
    </row>
    <row r="950" ht="27.15" spans="1:10">
      <c r="A950" s="33" t="s">
        <v>999</v>
      </c>
      <c r="B950" s="34">
        <v>45645</v>
      </c>
      <c r="C950" s="33">
        <v>190</v>
      </c>
      <c r="D950" s="33">
        <v>19</v>
      </c>
      <c r="E950" s="33">
        <v>5047.35</v>
      </c>
      <c r="F950" s="33" t="s">
        <v>39</v>
      </c>
      <c r="G950" s="33" t="s">
        <v>47</v>
      </c>
      <c r="H950" s="33" t="s">
        <v>14</v>
      </c>
      <c r="I950" s="33" t="str">
        <f t="shared" si="14"/>
        <v>Teen</v>
      </c>
      <c r="J950" s="33" t="str">
        <f t="array" ref="J950">_xlfn.XLOOKUP(I950,$W$2:$W$5,$X$2:$X$5,0,0)</f>
        <v>Mobile</v>
      </c>
    </row>
    <row r="951" ht="27.15" spans="1:10">
      <c r="A951" s="33" t="s">
        <v>1000</v>
      </c>
      <c r="B951" s="34">
        <v>45616</v>
      </c>
      <c r="C951" s="33">
        <v>219</v>
      </c>
      <c r="D951" s="33">
        <v>16</v>
      </c>
      <c r="E951" s="33">
        <v>3836.54</v>
      </c>
      <c r="F951" s="33" t="s">
        <v>42</v>
      </c>
      <c r="G951" s="33" t="s">
        <v>43</v>
      </c>
      <c r="H951" s="33" t="s">
        <v>14</v>
      </c>
      <c r="I951" s="33" t="str">
        <f t="shared" si="14"/>
        <v>Teen</v>
      </c>
      <c r="J951" s="33" t="str">
        <f t="array" ref="J951">_xlfn.XLOOKUP(I951,$W$2:$W$5,$X$2:$X$5,0,0)</f>
        <v>Mobile</v>
      </c>
    </row>
    <row r="952" ht="27.15" spans="1:10">
      <c r="A952" s="33" t="s">
        <v>1001</v>
      </c>
      <c r="B952" s="34">
        <v>45645</v>
      </c>
      <c r="C952" s="33">
        <v>190</v>
      </c>
      <c r="D952" s="33">
        <v>19</v>
      </c>
      <c r="E952" s="33">
        <v>5240.88</v>
      </c>
      <c r="F952" s="33" t="s">
        <v>39</v>
      </c>
      <c r="G952" s="33" t="s">
        <v>47</v>
      </c>
      <c r="H952" s="33" t="s">
        <v>9</v>
      </c>
      <c r="I952" s="33" t="str">
        <f t="shared" si="14"/>
        <v>Senior</v>
      </c>
      <c r="J952" s="33" t="str">
        <f t="array" ref="J952">_xlfn.XLOOKUP(I952,$W$2:$W$5,$X$2:$X$5,0,0)</f>
        <v>Medicine</v>
      </c>
    </row>
    <row r="953" ht="27.15" spans="1:10">
      <c r="A953" s="33" t="s">
        <v>1002</v>
      </c>
      <c r="B953" s="34">
        <v>45655</v>
      </c>
      <c r="C953" s="33">
        <v>180</v>
      </c>
      <c r="D953" s="33">
        <v>6</v>
      </c>
      <c r="E953" s="33">
        <v>1364.38</v>
      </c>
      <c r="F953" s="33" t="s">
        <v>42</v>
      </c>
      <c r="G953" s="33" t="s">
        <v>40</v>
      </c>
      <c r="H953" s="33" t="s">
        <v>19</v>
      </c>
      <c r="I953" s="33" t="str">
        <f t="shared" si="14"/>
        <v>Youth</v>
      </c>
      <c r="J953" s="33" t="str">
        <f t="array" ref="J953">_xlfn.XLOOKUP(I953,$W$2:$W$5,$X$2:$X$5,0,0)</f>
        <v>Earpods</v>
      </c>
    </row>
    <row r="954" ht="27.15" spans="1:10">
      <c r="A954" s="33" t="s">
        <v>1003</v>
      </c>
      <c r="B954" s="34">
        <v>45648</v>
      </c>
      <c r="C954" s="33">
        <v>187</v>
      </c>
      <c r="D954" s="33">
        <v>16</v>
      </c>
      <c r="E954" s="33">
        <v>4095.52</v>
      </c>
      <c r="F954" s="33" t="s">
        <v>52</v>
      </c>
      <c r="G954" s="33" t="s">
        <v>43</v>
      </c>
      <c r="H954" s="33" t="s">
        <v>9</v>
      </c>
      <c r="I954" s="33" t="str">
        <f t="shared" si="14"/>
        <v>Senior</v>
      </c>
      <c r="J954" s="33" t="str">
        <f t="array" ref="J954">_xlfn.XLOOKUP(I954,$W$2:$W$5,$X$2:$X$5,0,0)</f>
        <v>Medicine</v>
      </c>
    </row>
    <row r="955" ht="27.15" spans="1:10">
      <c r="A955" s="33" t="s">
        <v>1004</v>
      </c>
      <c r="B955" s="34">
        <v>45549</v>
      </c>
      <c r="C955" s="33">
        <v>286</v>
      </c>
      <c r="D955" s="33">
        <v>13</v>
      </c>
      <c r="E955" s="33">
        <v>4249.84</v>
      </c>
      <c r="F955" s="33" t="s">
        <v>52</v>
      </c>
      <c r="G955" s="33" t="s">
        <v>40</v>
      </c>
      <c r="H955" s="33" t="s">
        <v>19</v>
      </c>
      <c r="I955" s="33" t="str">
        <f t="shared" si="14"/>
        <v>Youth</v>
      </c>
      <c r="J955" s="33" t="str">
        <f t="array" ref="J955">_xlfn.XLOOKUP(I955,$W$2:$W$5,$X$2:$X$5,0,0)</f>
        <v>Earpods</v>
      </c>
    </row>
    <row r="956" ht="27.15" spans="1:10">
      <c r="A956" s="33" t="s">
        <v>1005</v>
      </c>
      <c r="B956" s="34">
        <v>45563</v>
      </c>
      <c r="C956" s="33">
        <v>272</v>
      </c>
      <c r="D956" s="33">
        <v>16</v>
      </c>
      <c r="E956" s="33">
        <v>4072.98</v>
      </c>
      <c r="F956" s="33" t="s">
        <v>39</v>
      </c>
      <c r="G956" s="33" t="s">
        <v>49</v>
      </c>
      <c r="H956" s="33" t="s">
        <v>4</v>
      </c>
      <c r="I956" s="33" t="str">
        <f t="shared" si="14"/>
        <v>Adult</v>
      </c>
      <c r="J956" s="33" t="str">
        <f t="array" ref="J956">_xlfn.XLOOKUP(I956,$W$2:$W$5,$X$2:$X$5,0,0)</f>
        <v>Laptop</v>
      </c>
    </row>
    <row r="957" ht="27.15" spans="1:10">
      <c r="A957" s="33" t="s">
        <v>1006</v>
      </c>
      <c r="B957" s="34">
        <v>45656</v>
      </c>
      <c r="C957" s="33">
        <v>179</v>
      </c>
      <c r="D957" s="33">
        <v>12</v>
      </c>
      <c r="E957" s="33">
        <v>2572.18</v>
      </c>
      <c r="F957" s="33" t="s">
        <v>52</v>
      </c>
      <c r="G957" s="33" t="s">
        <v>53</v>
      </c>
      <c r="H957" s="33" t="s">
        <v>60</v>
      </c>
      <c r="I957" s="33" t="str">
        <f t="shared" si="14"/>
        <v>Adult</v>
      </c>
      <c r="J957" s="33" t="str">
        <f t="array" ref="J957">_xlfn.XLOOKUP(I957,$W$2:$W$5,$X$2:$X$5,0,0)</f>
        <v>Laptop</v>
      </c>
    </row>
    <row r="958" ht="27.15" spans="1:10">
      <c r="A958" s="33" t="s">
        <v>1007</v>
      </c>
      <c r="B958" s="34">
        <v>45587</v>
      </c>
      <c r="C958" s="33">
        <v>248</v>
      </c>
      <c r="D958" s="33">
        <v>16</v>
      </c>
      <c r="E958" s="33">
        <v>3297.47</v>
      </c>
      <c r="F958" s="33" t="s">
        <v>52</v>
      </c>
      <c r="G958" s="33" t="s">
        <v>47</v>
      </c>
      <c r="H958" s="33" t="s">
        <v>19</v>
      </c>
      <c r="I958" s="33" t="str">
        <f t="shared" si="14"/>
        <v>Youth</v>
      </c>
      <c r="J958" s="33" t="str">
        <f t="array" ref="J958">_xlfn.XLOOKUP(I958,$W$2:$W$5,$X$2:$X$5,0,0)</f>
        <v>Earpods</v>
      </c>
    </row>
    <row r="959" ht="27.15" spans="1:10">
      <c r="A959" s="33" t="s">
        <v>1008</v>
      </c>
      <c r="B959" s="34">
        <v>45656</v>
      </c>
      <c r="C959" s="33">
        <v>179</v>
      </c>
      <c r="D959" s="33">
        <v>8</v>
      </c>
      <c r="E959" s="33">
        <v>2215.44</v>
      </c>
      <c r="F959" s="33" t="s">
        <v>39</v>
      </c>
      <c r="G959" s="33" t="s">
        <v>45</v>
      </c>
      <c r="H959" s="33" t="s">
        <v>60</v>
      </c>
      <c r="I959" s="33" t="str">
        <f t="shared" si="14"/>
        <v>Adult</v>
      </c>
      <c r="J959" s="33" t="str">
        <f t="array" ref="J959">_xlfn.XLOOKUP(I959,$W$2:$W$5,$X$2:$X$5,0,0)</f>
        <v>Laptop</v>
      </c>
    </row>
    <row r="960" ht="27.15" spans="1:10">
      <c r="A960" s="33" t="s">
        <v>1009</v>
      </c>
      <c r="B960" s="34">
        <v>45498</v>
      </c>
      <c r="C960" s="33">
        <v>337</v>
      </c>
      <c r="D960" s="33">
        <v>14</v>
      </c>
      <c r="E960" s="33">
        <v>3629.82</v>
      </c>
      <c r="F960" s="33" t="s">
        <v>42</v>
      </c>
      <c r="G960" s="33" t="s">
        <v>47</v>
      </c>
      <c r="H960" s="33" t="s">
        <v>14</v>
      </c>
      <c r="I960" s="33" t="str">
        <f t="shared" si="14"/>
        <v>Teen</v>
      </c>
      <c r="J960" s="33" t="str">
        <f t="array" ref="J960">_xlfn.XLOOKUP(I960,$W$2:$W$5,$X$2:$X$5,0,0)</f>
        <v>Mobile</v>
      </c>
    </row>
    <row r="961" ht="27.15" spans="1:10">
      <c r="A961" s="33" t="s">
        <v>1010</v>
      </c>
      <c r="B961" s="34">
        <v>45631</v>
      </c>
      <c r="C961" s="33">
        <v>204</v>
      </c>
      <c r="D961" s="33">
        <v>13</v>
      </c>
      <c r="E961" s="33">
        <v>3024.48</v>
      </c>
      <c r="F961" s="33" t="s">
        <v>42</v>
      </c>
      <c r="G961" s="33" t="s">
        <v>49</v>
      </c>
      <c r="H961" s="33" t="s">
        <v>19</v>
      </c>
      <c r="I961" s="33" t="str">
        <f t="shared" si="14"/>
        <v>Youth</v>
      </c>
      <c r="J961" s="33" t="str">
        <f t="array" ref="J961">_xlfn.XLOOKUP(I961,$W$2:$W$5,$X$2:$X$5,0,0)</f>
        <v>Earpods</v>
      </c>
    </row>
    <row r="962" ht="27.15" spans="1:10">
      <c r="A962" s="33" t="s">
        <v>1011</v>
      </c>
      <c r="B962" s="34">
        <v>45655</v>
      </c>
      <c r="C962" s="33">
        <v>180</v>
      </c>
      <c r="D962" s="33">
        <v>15</v>
      </c>
      <c r="E962" s="33">
        <v>4215.51</v>
      </c>
      <c r="F962" s="33" t="s">
        <v>39</v>
      </c>
      <c r="G962" s="33" t="s">
        <v>55</v>
      </c>
      <c r="H962" s="33" t="s">
        <v>60</v>
      </c>
      <c r="I962" s="33" t="str">
        <f t="shared" ref="I962:I1001" si="15">IF(OR(H962="0-19",H962="18-24"),"Teen",IF(H962="25-34","Youth",IF(OR(H962="35-44",H962="45-54"),"Adult",IF(H962="55+","Senior","Other"))))</f>
        <v>Adult</v>
      </c>
      <c r="J962" s="33" t="str">
        <f t="array" ref="J962">_xlfn.XLOOKUP(I962,$W$2:$W$5,$X$2:$X$5,0,0)</f>
        <v>Laptop</v>
      </c>
    </row>
    <row r="963" ht="27.15" spans="1:10">
      <c r="A963" s="33" t="s">
        <v>1012</v>
      </c>
      <c r="B963" s="34">
        <v>45657</v>
      </c>
      <c r="C963" s="33">
        <v>178</v>
      </c>
      <c r="D963" s="33">
        <v>8</v>
      </c>
      <c r="E963" s="33">
        <v>1878.91</v>
      </c>
      <c r="F963" s="33" t="s">
        <v>52</v>
      </c>
      <c r="G963" s="33" t="s">
        <v>57</v>
      </c>
      <c r="H963" s="33" t="s">
        <v>19</v>
      </c>
      <c r="I963" s="33" t="str">
        <f t="shared" si="15"/>
        <v>Youth</v>
      </c>
      <c r="J963" s="33" t="str">
        <f t="array" ref="J963">_xlfn.XLOOKUP(I963,$W$2:$W$5,$X$2:$X$5,0,0)</f>
        <v>Earpods</v>
      </c>
    </row>
    <row r="964" ht="27.15" spans="1:10">
      <c r="A964" s="33" t="s">
        <v>1013</v>
      </c>
      <c r="B964" s="34">
        <v>45649</v>
      </c>
      <c r="C964" s="33">
        <v>186</v>
      </c>
      <c r="D964" s="33">
        <v>26</v>
      </c>
      <c r="E964" s="33">
        <v>7683.57</v>
      </c>
      <c r="F964" s="33" t="s">
        <v>42</v>
      </c>
      <c r="G964" s="33" t="s">
        <v>47</v>
      </c>
      <c r="H964" s="33" t="s">
        <v>4</v>
      </c>
      <c r="I964" s="33" t="str">
        <f t="shared" si="15"/>
        <v>Adult</v>
      </c>
      <c r="J964" s="33" t="str">
        <f t="array" ref="J964">_xlfn.XLOOKUP(I964,$W$2:$W$5,$X$2:$X$5,0,0)</f>
        <v>Laptop</v>
      </c>
    </row>
    <row r="965" ht="27.15" spans="1:10">
      <c r="A965" s="33" t="s">
        <v>1014</v>
      </c>
      <c r="B965" s="34">
        <v>45650</v>
      </c>
      <c r="C965" s="33">
        <v>185</v>
      </c>
      <c r="D965" s="33">
        <v>23</v>
      </c>
      <c r="E965" s="33">
        <v>6660.78</v>
      </c>
      <c r="F965" s="33" t="s">
        <v>39</v>
      </c>
      <c r="G965" s="33" t="s">
        <v>43</v>
      </c>
      <c r="H965" s="33" t="s">
        <v>60</v>
      </c>
      <c r="I965" s="33" t="str">
        <f t="shared" si="15"/>
        <v>Adult</v>
      </c>
      <c r="J965" s="33" t="str">
        <f t="array" ref="J965">_xlfn.XLOOKUP(I965,$W$2:$W$5,$X$2:$X$5,0,0)</f>
        <v>Laptop</v>
      </c>
    </row>
    <row r="966" ht="27.15" spans="1:10">
      <c r="A966" s="33" t="s">
        <v>1015</v>
      </c>
      <c r="B966" s="34">
        <v>45563</v>
      </c>
      <c r="C966" s="33">
        <v>272</v>
      </c>
      <c r="D966" s="33">
        <v>20</v>
      </c>
      <c r="E966" s="33">
        <v>3662.22</v>
      </c>
      <c r="F966" s="33" t="s">
        <v>52</v>
      </c>
      <c r="G966" s="33" t="s">
        <v>53</v>
      </c>
      <c r="H966" s="33" t="s">
        <v>9</v>
      </c>
      <c r="I966" s="33" t="str">
        <f t="shared" si="15"/>
        <v>Senior</v>
      </c>
      <c r="J966" s="33" t="str">
        <f t="array" ref="J966">_xlfn.XLOOKUP(I966,$W$2:$W$5,$X$2:$X$5,0,0)</f>
        <v>Medicine</v>
      </c>
    </row>
    <row r="967" ht="27.15" spans="1:10">
      <c r="A967" s="33" t="s">
        <v>1016</v>
      </c>
      <c r="B967" s="34">
        <v>45657</v>
      </c>
      <c r="C967" s="33">
        <v>178</v>
      </c>
      <c r="D967" s="33">
        <v>15</v>
      </c>
      <c r="E967" s="33">
        <v>3315.97</v>
      </c>
      <c r="F967" s="33" t="s">
        <v>42</v>
      </c>
      <c r="G967" s="33" t="s">
        <v>43</v>
      </c>
      <c r="H967" s="33" t="s">
        <v>14</v>
      </c>
      <c r="I967" s="33" t="str">
        <f t="shared" si="15"/>
        <v>Teen</v>
      </c>
      <c r="J967" s="33" t="str">
        <f t="array" ref="J967">_xlfn.XLOOKUP(I967,$W$2:$W$5,$X$2:$X$5,0,0)</f>
        <v>Mobile</v>
      </c>
    </row>
    <row r="968" ht="27.15" spans="1:10">
      <c r="A968" s="33" t="s">
        <v>1017</v>
      </c>
      <c r="B968" s="34">
        <v>45554</v>
      </c>
      <c r="C968" s="33">
        <v>281</v>
      </c>
      <c r="D968" s="33">
        <v>12</v>
      </c>
      <c r="E968" s="33">
        <v>2714.27</v>
      </c>
      <c r="F968" s="33" t="s">
        <v>39</v>
      </c>
      <c r="G968" s="33" t="s">
        <v>45</v>
      </c>
      <c r="H968" s="33" t="s">
        <v>4</v>
      </c>
      <c r="I968" s="33" t="str">
        <f t="shared" si="15"/>
        <v>Adult</v>
      </c>
      <c r="J968" s="33" t="str">
        <f t="array" ref="J968">_xlfn.XLOOKUP(I968,$W$2:$W$5,$X$2:$X$5,0,0)</f>
        <v>Laptop</v>
      </c>
    </row>
    <row r="969" ht="27.15" spans="1:10">
      <c r="A969" s="33" t="s">
        <v>1018</v>
      </c>
      <c r="B969" s="34">
        <v>45616</v>
      </c>
      <c r="C969" s="33">
        <v>219</v>
      </c>
      <c r="D969" s="33">
        <v>21</v>
      </c>
      <c r="E969" s="33">
        <v>5365.44</v>
      </c>
      <c r="F969" s="33" t="s">
        <v>42</v>
      </c>
      <c r="G969" s="33" t="s">
        <v>49</v>
      </c>
      <c r="H969" s="33" t="s">
        <v>4</v>
      </c>
      <c r="I969" s="33" t="str">
        <f t="shared" si="15"/>
        <v>Adult</v>
      </c>
      <c r="J969" s="33" t="str">
        <f t="array" ref="J969">_xlfn.XLOOKUP(I969,$W$2:$W$5,$X$2:$X$5,0,0)</f>
        <v>Laptop</v>
      </c>
    </row>
    <row r="970" ht="27.15" spans="1:10">
      <c r="A970" s="33" t="s">
        <v>1019</v>
      </c>
      <c r="B970" s="34">
        <v>45492</v>
      </c>
      <c r="C970" s="33">
        <v>343</v>
      </c>
      <c r="D970" s="33">
        <v>6</v>
      </c>
      <c r="E970" s="33">
        <v>1563.22</v>
      </c>
      <c r="F970" s="33" t="s">
        <v>39</v>
      </c>
      <c r="G970" s="33" t="s">
        <v>55</v>
      </c>
      <c r="H970" s="33" t="s">
        <v>14</v>
      </c>
      <c r="I970" s="33" t="str">
        <f t="shared" si="15"/>
        <v>Teen</v>
      </c>
      <c r="J970" s="33" t="str">
        <f t="array" ref="J970">_xlfn.XLOOKUP(I970,$W$2:$W$5,$X$2:$X$5,0,0)</f>
        <v>Mobile</v>
      </c>
    </row>
    <row r="971" ht="27.15" spans="1:10">
      <c r="A971" s="33" t="s">
        <v>1020</v>
      </c>
      <c r="B971" s="34">
        <v>45539</v>
      </c>
      <c r="C971" s="33">
        <v>296</v>
      </c>
      <c r="D971" s="33">
        <v>15</v>
      </c>
      <c r="E971" s="33">
        <v>3263.05</v>
      </c>
      <c r="F971" s="33" t="s">
        <v>52</v>
      </c>
      <c r="G971" s="33" t="s">
        <v>53</v>
      </c>
      <c r="H971" s="33" t="s">
        <v>19</v>
      </c>
      <c r="I971" s="33" t="str">
        <f t="shared" si="15"/>
        <v>Youth</v>
      </c>
      <c r="J971" s="33" t="str">
        <f t="array" ref="J971">_xlfn.XLOOKUP(I971,$W$2:$W$5,$X$2:$X$5,0,0)</f>
        <v>Earpods</v>
      </c>
    </row>
    <row r="972" ht="27.15" spans="1:10">
      <c r="A972" s="33" t="s">
        <v>1021</v>
      </c>
      <c r="B972" s="34">
        <v>45644</v>
      </c>
      <c r="C972" s="33">
        <v>191</v>
      </c>
      <c r="D972" s="33">
        <v>25</v>
      </c>
      <c r="E972" s="33">
        <v>6063.89</v>
      </c>
      <c r="F972" s="33" t="s">
        <v>39</v>
      </c>
      <c r="G972" s="33" t="s">
        <v>40</v>
      </c>
      <c r="H972" s="33" t="s">
        <v>14</v>
      </c>
      <c r="I972" s="33" t="str">
        <f t="shared" si="15"/>
        <v>Teen</v>
      </c>
      <c r="J972" s="33" t="str">
        <f t="array" ref="J972">_xlfn.XLOOKUP(I972,$W$2:$W$5,$X$2:$X$5,0,0)</f>
        <v>Mobile</v>
      </c>
    </row>
    <row r="973" ht="27.15" spans="1:10">
      <c r="A973" s="33" t="s">
        <v>1022</v>
      </c>
      <c r="B973" s="34">
        <v>45618</v>
      </c>
      <c r="C973" s="33">
        <v>217</v>
      </c>
      <c r="D973" s="33">
        <v>13</v>
      </c>
      <c r="E973" s="33">
        <v>3155.32</v>
      </c>
      <c r="F973" s="33" t="s">
        <v>39</v>
      </c>
      <c r="G973" s="33" t="s">
        <v>40</v>
      </c>
      <c r="H973" s="33" t="s">
        <v>19</v>
      </c>
      <c r="I973" s="33" t="str">
        <f t="shared" si="15"/>
        <v>Youth</v>
      </c>
      <c r="J973" s="33" t="str">
        <f t="array" ref="J973">_xlfn.XLOOKUP(I973,$W$2:$W$5,$X$2:$X$5,0,0)</f>
        <v>Earpods</v>
      </c>
    </row>
    <row r="974" ht="27.15" spans="1:10">
      <c r="A974" s="33" t="s">
        <v>1023</v>
      </c>
      <c r="B974" s="34">
        <v>45628</v>
      </c>
      <c r="C974" s="33">
        <v>207</v>
      </c>
      <c r="D974" s="33">
        <v>19</v>
      </c>
      <c r="E974" s="33">
        <v>5001.15</v>
      </c>
      <c r="F974" s="33" t="s">
        <v>52</v>
      </c>
      <c r="G974" s="33" t="s">
        <v>53</v>
      </c>
      <c r="H974" s="33" t="s">
        <v>9</v>
      </c>
      <c r="I974" s="33" t="str">
        <f t="shared" si="15"/>
        <v>Senior</v>
      </c>
      <c r="J974" s="33" t="str">
        <f t="array" ref="J974">_xlfn.XLOOKUP(I974,$W$2:$W$5,$X$2:$X$5,0,0)</f>
        <v>Medicine</v>
      </c>
    </row>
    <row r="975" ht="27.15" spans="1:10">
      <c r="A975" s="33" t="s">
        <v>1024</v>
      </c>
      <c r="B975" s="34">
        <v>45639</v>
      </c>
      <c r="C975" s="33">
        <v>196</v>
      </c>
      <c r="D975" s="33">
        <v>20</v>
      </c>
      <c r="E975" s="33">
        <v>6217.19</v>
      </c>
      <c r="F975" s="33" t="s">
        <v>52</v>
      </c>
      <c r="G975" s="33" t="s">
        <v>55</v>
      </c>
      <c r="H975" s="33" t="s">
        <v>9</v>
      </c>
      <c r="I975" s="33" t="str">
        <f t="shared" si="15"/>
        <v>Senior</v>
      </c>
      <c r="J975" s="33" t="str">
        <f t="array" ref="J975">_xlfn.XLOOKUP(I975,$W$2:$W$5,$X$2:$X$5,0,0)</f>
        <v>Medicine</v>
      </c>
    </row>
    <row r="976" ht="27.15" spans="1:10">
      <c r="A976" s="33" t="s">
        <v>1025</v>
      </c>
      <c r="B976" s="34">
        <v>45602</v>
      </c>
      <c r="C976" s="33">
        <v>233</v>
      </c>
      <c r="D976" s="33">
        <v>8</v>
      </c>
      <c r="E976" s="33">
        <v>1642.88</v>
      </c>
      <c r="F976" s="33" t="s">
        <v>52</v>
      </c>
      <c r="G976" s="33" t="s">
        <v>40</v>
      </c>
      <c r="H976" s="33" t="s">
        <v>60</v>
      </c>
      <c r="I976" s="33" t="str">
        <f t="shared" si="15"/>
        <v>Adult</v>
      </c>
      <c r="J976" s="33" t="str">
        <f t="array" ref="J976">_xlfn.XLOOKUP(I976,$W$2:$W$5,$X$2:$X$5,0,0)</f>
        <v>Laptop</v>
      </c>
    </row>
    <row r="977" ht="27.15" spans="1:10">
      <c r="A977" s="33" t="s">
        <v>1026</v>
      </c>
      <c r="B977" s="34">
        <v>45637</v>
      </c>
      <c r="C977" s="33">
        <v>198</v>
      </c>
      <c r="D977" s="33">
        <v>26</v>
      </c>
      <c r="E977" s="33">
        <v>7422.14</v>
      </c>
      <c r="F977" s="33" t="s">
        <v>42</v>
      </c>
      <c r="G977" s="33" t="s">
        <v>40</v>
      </c>
      <c r="H977" s="33" t="s">
        <v>19</v>
      </c>
      <c r="I977" s="33" t="str">
        <f t="shared" si="15"/>
        <v>Youth</v>
      </c>
      <c r="J977" s="33" t="str">
        <f t="array" ref="J977">_xlfn.XLOOKUP(I977,$W$2:$W$5,$X$2:$X$5,0,0)</f>
        <v>Earpods</v>
      </c>
    </row>
    <row r="978" ht="27.15" spans="1:10">
      <c r="A978" s="33" t="s">
        <v>1027</v>
      </c>
      <c r="B978" s="34">
        <v>45629</v>
      </c>
      <c r="C978" s="33">
        <v>206</v>
      </c>
      <c r="D978" s="33">
        <v>12</v>
      </c>
      <c r="E978" s="33">
        <v>2536.29</v>
      </c>
      <c r="F978" s="33" t="s">
        <v>39</v>
      </c>
      <c r="G978" s="33" t="s">
        <v>45</v>
      </c>
      <c r="H978" s="33" t="s">
        <v>4</v>
      </c>
      <c r="I978" s="33" t="str">
        <f t="shared" si="15"/>
        <v>Adult</v>
      </c>
      <c r="J978" s="33" t="str">
        <f t="array" ref="J978">_xlfn.XLOOKUP(I978,$W$2:$W$5,$X$2:$X$5,0,0)</f>
        <v>Laptop</v>
      </c>
    </row>
    <row r="979" ht="27.15" spans="1:10">
      <c r="A979" s="33" t="s">
        <v>1028</v>
      </c>
      <c r="B979" s="34">
        <v>45650</v>
      </c>
      <c r="C979" s="33">
        <v>185</v>
      </c>
      <c r="D979" s="33">
        <v>18</v>
      </c>
      <c r="E979" s="33">
        <v>5778.18</v>
      </c>
      <c r="F979" s="33" t="s">
        <v>42</v>
      </c>
      <c r="G979" s="33" t="s">
        <v>53</v>
      </c>
      <c r="H979" s="33" t="s">
        <v>14</v>
      </c>
      <c r="I979" s="33" t="str">
        <f t="shared" si="15"/>
        <v>Teen</v>
      </c>
      <c r="J979" s="33" t="str">
        <f t="array" ref="J979">_xlfn.XLOOKUP(I979,$W$2:$W$5,$X$2:$X$5,0,0)</f>
        <v>Mobile</v>
      </c>
    </row>
    <row r="980" ht="27.15" spans="1:10">
      <c r="A980" s="33" t="s">
        <v>1029</v>
      </c>
      <c r="B980" s="34">
        <v>45643</v>
      </c>
      <c r="C980" s="33">
        <v>192</v>
      </c>
      <c r="D980" s="33">
        <v>17</v>
      </c>
      <c r="E980" s="33">
        <v>4905.48</v>
      </c>
      <c r="F980" s="33" t="s">
        <v>52</v>
      </c>
      <c r="G980" s="33" t="s">
        <v>45</v>
      </c>
      <c r="H980" s="33" t="s">
        <v>4</v>
      </c>
      <c r="I980" s="33" t="str">
        <f t="shared" si="15"/>
        <v>Adult</v>
      </c>
      <c r="J980" s="33" t="str">
        <f t="array" ref="J980">_xlfn.XLOOKUP(I980,$W$2:$W$5,$X$2:$X$5,0,0)</f>
        <v>Laptop</v>
      </c>
    </row>
    <row r="981" ht="27.15" spans="1:10">
      <c r="A981" s="33" t="s">
        <v>1030</v>
      </c>
      <c r="B981" s="34">
        <v>45602</v>
      </c>
      <c r="C981" s="33">
        <v>233</v>
      </c>
      <c r="D981" s="33">
        <v>13</v>
      </c>
      <c r="E981" s="33">
        <v>2637.35</v>
      </c>
      <c r="F981" s="33" t="s">
        <v>52</v>
      </c>
      <c r="G981" s="33" t="s">
        <v>53</v>
      </c>
      <c r="H981" s="33" t="s">
        <v>14</v>
      </c>
      <c r="I981" s="33" t="str">
        <f t="shared" si="15"/>
        <v>Teen</v>
      </c>
      <c r="J981" s="33" t="str">
        <f t="array" ref="J981">_xlfn.XLOOKUP(I981,$W$2:$W$5,$X$2:$X$5,0,0)</f>
        <v>Mobile</v>
      </c>
    </row>
    <row r="982" ht="27.15" spans="1:10">
      <c r="A982" s="33" t="s">
        <v>1031</v>
      </c>
      <c r="B982" s="34">
        <v>45655</v>
      </c>
      <c r="C982" s="33">
        <v>180</v>
      </c>
      <c r="D982" s="33">
        <v>31</v>
      </c>
      <c r="E982" s="33">
        <v>8276.3</v>
      </c>
      <c r="F982" s="33" t="s">
        <v>52</v>
      </c>
      <c r="G982" s="33" t="s">
        <v>47</v>
      </c>
      <c r="H982" s="33" t="s">
        <v>60</v>
      </c>
      <c r="I982" s="33" t="str">
        <f t="shared" si="15"/>
        <v>Adult</v>
      </c>
      <c r="J982" s="33" t="str">
        <f t="array" ref="J982">_xlfn.XLOOKUP(I982,$W$2:$W$5,$X$2:$X$5,0,0)</f>
        <v>Laptop</v>
      </c>
    </row>
    <row r="983" ht="27.15" spans="1:10">
      <c r="A983" s="33" t="s">
        <v>1032</v>
      </c>
      <c r="B983" s="34">
        <v>45560</v>
      </c>
      <c r="C983" s="33">
        <v>275</v>
      </c>
      <c r="D983" s="33">
        <v>3</v>
      </c>
      <c r="E983" s="33">
        <v>930.92</v>
      </c>
      <c r="F983" s="33" t="s">
        <v>39</v>
      </c>
      <c r="G983" s="33" t="s">
        <v>53</v>
      </c>
      <c r="H983" s="33" t="s">
        <v>4</v>
      </c>
      <c r="I983" s="33" t="str">
        <f t="shared" si="15"/>
        <v>Adult</v>
      </c>
      <c r="J983" s="33" t="str">
        <f t="array" ref="J983">_xlfn.XLOOKUP(I983,$W$2:$W$5,$X$2:$X$5,0,0)</f>
        <v>Laptop</v>
      </c>
    </row>
    <row r="984" ht="27.15" spans="1:10">
      <c r="A984" s="33" t="s">
        <v>1033</v>
      </c>
      <c r="B984" s="34">
        <v>45541</v>
      </c>
      <c r="C984" s="33">
        <v>294</v>
      </c>
      <c r="D984" s="33">
        <v>7</v>
      </c>
      <c r="E984" s="33">
        <v>1836.17</v>
      </c>
      <c r="F984" s="33" t="s">
        <v>42</v>
      </c>
      <c r="G984" s="33" t="s">
        <v>53</v>
      </c>
      <c r="H984" s="33" t="s">
        <v>60</v>
      </c>
      <c r="I984" s="33" t="str">
        <f t="shared" si="15"/>
        <v>Adult</v>
      </c>
      <c r="J984" s="33" t="str">
        <f t="array" ref="J984">_xlfn.XLOOKUP(I984,$W$2:$W$5,$X$2:$X$5,0,0)</f>
        <v>Laptop</v>
      </c>
    </row>
    <row r="985" ht="27.15" spans="1:10">
      <c r="A985" s="33" t="s">
        <v>1034</v>
      </c>
      <c r="B985" s="34">
        <v>45648</v>
      </c>
      <c r="C985" s="33">
        <v>187</v>
      </c>
      <c r="D985" s="33">
        <v>20</v>
      </c>
      <c r="E985" s="33">
        <v>5211.27</v>
      </c>
      <c r="F985" s="33" t="s">
        <v>39</v>
      </c>
      <c r="G985" s="33" t="s">
        <v>53</v>
      </c>
      <c r="H985" s="33" t="s">
        <v>9</v>
      </c>
      <c r="I985" s="33" t="str">
        <f t="shared" si="15"/>
        <v>Senior</v>
      </c>
      <c r="J985" s="33" t="str">
        <f t="array" ref="J985">_xlfn.XLOOKUP(I985,$W$2:$W$5,$X$2:$X$5,0,0)</f>
        <v>Medicine</v>
      </c>
    </row>
    <row r="986" ht="27.15" spans="1:10">
      <c r="A986" s="33" t="s">
        <v>1035</v>
      </c>
      <c r="B986" s="34">
        <v>45650</v>
      </c>
      <c r="C986" s="33">
        <v>185</v>
      </c>
      <c r="D986" s="33">
        <v>18</v>
      </c>
      <c r="E986" s="33">
        <v>4146.93</v>
      </c>
      <c r="F986" s="33" t="s">
        <v>52</v>
      </c>
      <c r="G986" s="33" t="s">
        <v>43</v>
      </c>
      <c r="H986" s="33" t="s">
        <v>9</v>
      </c>
      <c r="I986" s="33" t="str">
        <f t="shared" si="15"/>
        <v>Senior</v>
      </c>
      <c r="J986" s="33" t="str">
        <f t="array" ref="J986">_xlfn.XLOOKUP(I986,$W$2:$W$5,$X$2:$X$5,0,0)</f>
        <v>Medicine</v>
      </c>
    </row>
    <row r="987" ht="27.15" spans="1:10">
      <c r="A987" s="33" t="s">
        <v>1036</v>
      </c>
      <c r="B987" s="34">
        <v>45613</v>
      </c>
      <c r="C987" s="33">
        <v>222</v>
      </c>
      <c r="D987" s="33">
        <v>7</v>
      </c>
      <c r="E987" s="33">
        <v>1323.32</v>
      </c>
      <c r="F987" s="33" t="s">
        <v>42</v>
      </c>
      <c r="G987" s="33" t="s">
        <v>55</v>
      </c>
      <c r="H987" s="33" t="s">
        <v>19</v>
      </c>
      <c r="I987" s="33" t="str">
        <f t="shared" si="15"/>
        <v>Youth</v>
      </c>
      <c r="J987" s="33" t="str">
        <f t="array" ref="J987">_xlfn.XLOOKUP(I987,$W$2:$W$5,$X$2:$X$5,0,0)</f>
        <v>Earpods</v>
      </c>
    </row>
    <row r="988" ht="27.15" spans="1:10">
      <c r="A988" s="33" t="s">
        <v>1037</v>
      </c>
      <c r="B988" s="34">
        <v>45582</v>
      </c>
      <c r="C988" s="33">
        <v>253</v>
      </c>
      <c r="D988" s="33">
        <v>18</v>
      </c>
      <c r="E988" s="33">
        <v>4719.75</v>
      </c>
      <c r="F988" s="33" t="s">
        <v>52</v>
      </c>
      <c r="G988" s="33" t="s">
        <v>47</v>
      </c>
      <c r="H988" s="33" t="s">
        <v>19</v>
      </c>
      <c r="I988" s="33" t="str">
        <f t="shared" si="15"/>
        <v>Youth</v>
      </c>
      <c r="J988" s="33" t="str">
        <f t="array" ref="J988">_xlfn.XLOOKUP(I988,$W$2:$W$5,$X$2:$X$5,0,0)</f>
        <v>Earpods</v>
      </c>
    </row>
    <row r="989" ht="27.15" spans="1:10">
      <c r="A989" s="33" t="s">
        <v>1038</v>
      </c>
      <c r="B989" s="34">
        <v>45645</v>
      </c>
      <c r="C989" s="33">
        <v>190</v>
      </c>
      <c r="D989" s="33">
        <v>18</v>
      </c>
      <c r="E989" s="33">
        <v>4575.54</v>
      </c>
      <c r="F989" s="33" t="s">
        <v>42</v>
      </c>
      <c r="G989" s="33" t="s">
        <v>40</v>
      </c>
      <c r="H989" s="33" t="s">
        <v>19</v>
      </c>
      <c r="I989" s="33" t="str">
        <f t="shared" si="15"/>
        <v>Youth</v>
      </c>
      <c r="J989" s="33" t="str">
        <f t="array" ref="J989">_xlfn.XLOOKUP(I989,$W$2:$W$5,$X$2:$X$5,0,0)</f>
        <v>Earpods</v>
      </c>
    </row>
    <row r="990" ht="27.15" spans="1:10">
      <c r="A990" s="33" t="s">
        <v>1039</v>
      </c>
      <c r="B990" s="34">
        <v>45643</v>
      </c>
      <c r="C990" s="33">
        <v>192</v>
      </c>
      <c r="D990" s="33">
        <v>1</v>
      </c>
      <c r="E990" s="33">
        <v>441.31</v>
      </c>
      <c r="F990" s="33" t="s">
        <v>39</v>
      </c>
      <c r="G990" s="33" t="s">
        <v>40</v>
      </c>
      <c r="H990" s="33" t="s">
        <v>14</v>
      </c>
      <c r="I990" s="33" t="str">
        <f t="shared" si="15"/>
        <v>Teen</v>
      </c>
      <c r="J990" s="33" t="str">
        <f t="array" ref="J990">_xlfn.XLOOKUP(I990,$W$2:$W$5,$X$2:$X$5,0,0)</f>
        <v>Mobile</v>
      </c>
    </row>
    <row r="991" ht="27.15" spans="1:10">
      <c r="A991" s="33" t="s">
        <v>1040</v>
      </c>
      <c r="B991" s="34">
        <v>45501</v>
      </c>
      <c r="C991" s="33">
        <v>334</v>
      </c>
      <c r="D991" s="33">
        <v>13</v>
      </c>
      <c r="E991" s="33">
        <v>2231.85</v>
      </c>
      <c r="F991" s="33" t="s">
        <v>42</v>
      </c>
      <c r="G991" s="33" t="s">
        <v>45</v>
      </c>
      <c r="H991" s="33" t="s">
        <v>14</v>
      </c>
      <c r="I991" s="33" t="str">
        <f t="shared" si="15"/>
        <v>Teen</v>
      </c>
      <c r="J991" s="33" t="str">
        <f t="array" ref="J991">_xlfn.XLOOKUP(I991,$W$2:$W$5,$X$2:$X$5,0,0)</f>
        <v>Mobile</v>
      </c>
    </row>
    <row r="992" ht="27.15" spans="1:10">
      <c r="A992" s="33" t="s">
        <v>1041</v>
      </c>
      <c r="B992" s="34">
        <v>45594</v>
      </c>
      <c r="C992" s="33">
        <v>241</v>
      </c>
      <c r="D992" s="33">
        <v>21</v>
      </c>
      <c r="E992" s="33">
        <v>5772.34</v>
      </c>
      <c r="F992" s="33" t="s">
        <v>39</v>
      </c>
      <c r="G992" s="33" t="s">
        <v>57</v>
      </c>
      <c r="H992" s="33" t="s">
        <v>19</v>
      </c>
      <c r="I992" s="33" t="str">
        <f t="shared" si="15"/>
        <v>Youth</v>
      </c>
      <c r="J992" s="33" t="str">
        <f t="array" ref="J992">_xlfn.XLOOKUP(I992,$W$2:$W$5,$X$2:$X$5,0,0)</f>
        <v>Earpods</v>
      </c>
    </row>
    <row r="993" ht="27.15" spans="1:10">
      <c r="A993" s="33" t="s">
        <v>1042</v>
      </c>
      <c r="B993" s="34">
        <v>45646</v>
      </c>
      <c r="C993" s="33">
        <v>189</v>
      </c>
      <c r="D993" s="33">
        <v>26</v>
      </c>
      <c r="E993" s="33">
        <v>7315.18</v>
      </c>
      <c r="F993" s="33" t="s">
        <v>42</v>
      </c>
      <c r="G993" s="33" t="s">
        <v>55</v>
      </c>
      <c r="H993" s="33" t="s">
        <v>9</v>
      </c>
      <c r="I993" s="33" t="str">
        <f t="shared" si="15"/>
        <v>Senior</v>
      </c>
      <c r="J993" s="33" t="str">
        <f t="array" ref="J993">_xlfn.XLOOKUP(I993,$W$2:$W$5,$X$2:$X$5,0,0)</f>
        <v>Medicine</v>
      </c>
    </row>
    <row r="994" ht="27.15" spans="1:10">
      <c r="A994" s="33" t="s">
        <v>1043</v>
      </c>
      <c r="B994" s="34">
        <v>45615</v>
      </c>
      <c r="C994" s="33">
        <v>220</v>
      </c>
      <c r="D994" s="33">
        <v>26</v>
      </c>
      <c r="E994" s="33">
        <v>6591.92</v>
      </c>
      <c r="F994" s="33" t="s">
        <v>52</v>
      </c>
      <c r="G994" s="33" t="s">
        <v>47</v>
      </c>
      <c r="H994" s="33" t="s">
        <v>9</v>
      </c>
      <c r="I994" s="33" t="str">
        <f t="shared" si="15"/>
        <v>Senior</v>
      </c>
      <c r="J994" s="33" t="str">
        <f t="array" ref="J994">_xlfn.XLOOKUP(I994,$W$2:$W$5,$X$2:$X$5,0,0)</f>
        <v>Medicine</v>
      </c>
    </row>
    <row r="995" ht="27.15" spans="1:10">
      <c r="A995" s="33" t="s">
        <v>1044</v>
      </c>
      <c r="B995" s="34">
        <v>45613</v>
      </c>
      <c r="C995" s="33">
        <v>222</v>
      </c>
      <c r="D995" s="33">
        <v>12</v>
      </c>
      <c r="E995" s="33">
        <v>2419.79</v>
      </c>
      <c r="F995" s="33" t="s">
        <v>39</v>
      </c>
      <c r="G995" s="33" t="s">
        <v>55</v>
      </c>
      <c r="H995" s="33" t="s">
        <v>19</v>
      </c>
      <c r="I995" s="33" t="str">
        <f t="shared" si="15"/>
        <v>Youth</v>
      </c>
      <c r="J995" s="33" t="str">
        <f t="array" ref="J995">_xlfn.XLOOKUP(I995,$W$2:$W$5,$X$2:$X$5,0,0)</f>
        <v>Earpods</v>
      </c>
    </row>
    <row r="996" ht="27.15" spans="1:10">
      <c r="A996" s="33" t="s">
        <v>1045</v>
      </c>
      <c r="B996" s="34">
        <v>45615</v>
      </c>
      <c r="C996" s="33">
        <v>220</v>
      </c>
      <c r="D996" s="33">
        <v>17</v>
      </c>
      <c r="E996" s="33">
        <v>3859.32</v>
      </c>
      <c r="F996" s="33" t="s">
        <v>42</v>
      </c>
      <c r="G996" s="33" t="s">
        <v>53</v>
      </c>
      <c r="H996" s="33" t="s">
        <v>4</v>
      </c>
      <c r="I996" s="33" t="str">
        <f t="shared" si="15"/>
        <v>Adult</v>
      </c>
      <c r="J996" s="33" t="str">
        <f t="array" ref="J996">_xlfn.XLOOKUP(I996,$W$2:$W$5,$X$2:$X$5,0,0)</f>
        <v>Laptop</v>
      </c>
    </row>
    <row r="997" ht="27.15" spans="1:10">
      <c r="A997" s="33" t="s">
        <v>1046</v>
      </c>
      <c r="B997" s="34">
        <v>45627</v>
      </c>
      <c r="C997" s="33">
        <v>208</v>
      </c>
      <c r="D997" s="33">
        <v>16</v>
      </c>
      <c r="E997" s="33">
        <v>3195.55</v>
      </c>
      <c r="F997" s="33" t="s">
        <v>39</v>
      </c>
      <c r="G997" s="33" t="s">
        <v>40</v>
      </c>
      <c r="H997" s="33" t="s">
        <v>9</v>
      </c>
      <c r="I997" s="33" t="str">
        <f t="shared" si="15"/>
        <v>Senior</v>
      </c>
      <c r="J997" s="33" t="str">
        <f t="array" ref="J997">_xlfn.XLOOKUP(I997,$W$2:$W$5,$X$2:$X$5,0,0)</f>
        <v>Medicine</v>
      </c>
    </row>
    <row r="998" ht="27.15" spans="1:10">
      <c r="A998" s="33" t="s">
        <v>1047</v>
      </c>
      <c r="B998" s="34">
        <v>45560</v>
      </c>
      <c r="C998" s="33">
        <v>275</v>
      </c>
      <c r="D998" s="33">
        <v>13</v>
      </c>
      <c r="E998" s="33">
        <v>3039.62</v>
      </c>
      <c r="F998" s="33" t="s">
        <v>39</v>
      </c>
      <c r="G998" s="33" t="s">
        <v>53</v>
      </c>
      <c r="H998" s="33" t="s">
        <v>60</v>
      </c>
      <c r="I998" s="33" t="str">
        <f t="shared" si="15"/>
        <v>Adult</v>
      </c>
      <c r="J998" s="33" t="str">
        <f t="array" ref="J998">_xlfn.XLOOKUP(I998,$W$2:$W$5,$X$2:$X$5,0,0)</f>
        <v>Laptop</v>
      </c>
    </row>
    <row r="999" ht="27.15" spans="1:10">
      <c r="A999" s="33" t="s">
        <v>1048</v>
      </c>
      <c r="B999" s="34">
        <v>45614</v>
      </c>
      <c r="C999" s="33">
        <v>221</v>
      </c>
      <c r="D999" s="33">
        <v>16</v>
      </c>
      <c r="E999" s="33">
        <v>3991.03</v>
      </c>
      <c r="F999" s="33" t="s">
        <v>52</v>
      </c>
      <c r="G999" s="33" t="s">
        <v>53</v>
      </c>
      <c r="H999" s="33" t="s">
        <v>4</v>
      </c>
      <c r="I999" s="33" t="str">
        <f t="shared" si="15"/>
        <v>Adult</v>
      </c>
      <c r="J999" s="33" t="str">
        <f t="array" ref="J999">_xlfn.XLOOKUP(I999,$W$2:$W$5,$X$2:$X$5,0,0)</f>
        <v>Laptop</v>
      </c>
    </row>
    <row r="1000" ht="27.15" spans="1:10">
      <c r="A1000" s="33" t="s">
        <v>1049</v>
      </c>
      <c r="B1000" s="34">
        <v>45608</v>
      </c>
      <c r="C1000" s="33">
        <v>227</v>
      </c>
      <c r="D1000" s="33">
        <v>9</v>
      </c>
      <c r="E1000" s="33">
        <v>1943.75</v>
      </c>
      <c r="F1000" s="33" t="s">
        <v>39</v>
      </c>
      <c r="G1000" s="33" t="s">
        <v>40</v>
      </c>
      <c r="H1000" s="33" t="s">
        <v>19</v>
      </c>
      <c r="I1000" s="33" t="str">
        <f t="shared" si="15"/>
        <v>Youth</v>
      </c>
      <c r="J1000" s="33" t="str">
        <f t="array" ref="J1000">_xlfn.XLOOKUP(I1000,$W$2:$W$5,$X$2:$X$5,0,0)</f>
        <v>Earpods</v>
      </c>
    </row>
    <row r="1001" ht="27.15" spans="1:10">
      <c r="A1001" s="33" t="s">
        <v>1050</v>
      </c>
      <c r="B1001" s="34">
        <v>45655</v>
      </c>
      <c r="C1001" s="33">
        <v>180</v>
      </c>
      <c r="D1001" s="33">
        <v>14</v>
      </c>
      <c r="E1001" s="33">
        <v>3475.91</v>
      </c>
      <c r="F1001" s="33" t="s">
        <v>39</v>
      </c>
      <c r="G1001" s="33" t="s">
        <v>47</v>
      </c>
      <c r="H1001" s="33" t="s">
        <v>60</v>
      </c>
      <c r="I1001" s="33" t="str">
        <f t="shared" si="15"/>
        <v>Adult</v>
      </c>
      <c r="J1001" s="33" t="str">
        <f t="array" ref="J1001">_xlfn.XLOOKUP(I1001,$W$2:$W$5,$X$2:$X$5,0,0)</f>
        <v>Laptop</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E13"/>
  <sheetViews>
    <sheetView workbookViewId="0">
      <selection activeCell="A4" sqref="A4:E13"/>
    </sheetView>
  </sheetViews>
  <sheetFormatPr defaultColWidth="8.88888888888889" defaultRowHeight="14.4" outlineLevelCol="4"/>
  <cols>
    <col min="1" max="1" width="20.5555555555556"/>
    <col min="2" max="4" width="9.55555555555556"/>
    <col min="5" max="5" width="11.4444444444444"/>
  </cols>
  <sheetData>
    <row r="3" spans="1:2">
      <c r="A3" t="s">
        <v>1051</v>
      </c>
      <c r="B3" t="s">
        <v>33</v>
      </c>
    </row>
    <row r="4" spans="1:5">
      <c r="A4" s="20" t="s">
        <v>34</v>
      </c>
      <c r="B4" s="20" t="s">
        <v>42</v>
      </c>
      <c r="C4" s="20" t="s">
        <v>39</v>
      </c>
      <c r="D4" s="20" t="s">
        <v>52</v>
      </c>
      <c r="E4" s="20" t="s">
        <v>1052</v>
      </c>
    </row>
    <row r="5" spans="1:5">
      <c r="A5" s="20" t="s">
        <v>47</v>
      </c>
      <c r="B5" s="8">
        <v>43</v>
      </c>
      <c r="C5" s="8">
        <v>42</v>
      </c>
      <c r="D5" s="8">
        <v>48</v>
      </c>
      <c r="E5" s="8">
        <v>133</v>
      </c>
    </row>
    <row r="6" spans="1:5">
      <c r="A6" s="20" t="s">
        <v>43</v>
      </c>
      <c r="B6" s="8">
        <v>48</v>
      </c>
      <c r="C6" s="8">
        <v>35</v>
      </c>
      <c r="D6" s="8">
        <v>45</v>
      </c>
      <c r="E6" s="8">
        <v>128</v>
      </c>
    </row>
    <row r="7" spans="1:5">
      <c r="A7" s="29" t="s">
        <v>55</v>
      </c>
      <c r="B7" s="30">
        <v>51</v>
      </c>
      <c r="C7" s="30">
        <v>40</v>
      </c>
      <c r="D7" s="30">
        <v>44</v>
      </c>
      <c r="E7" s="30">
        <v>135</v>
      </c>
    </row>
    <row r="8" spans="1:5">
      <c r="A8" s="20" t="s">
        <v>40</v>
      </c>
      <c r="B8" s="8">
        <v>35</v>
      </c>
      <c r="C8" s="8">
        <v>45</v>
      </c>
      <c r="D8" s="8">
        <v>40</v>
      </c>
      <c r="E8" s="8">
        <v>120</v>
      </c>
    </row>
    <row r="9" spans="1:5">
      <c r="A9" s="20" t="s">
        <v>53</v>
      </c>
      <c r="B9" s="8">
        <v>40</v>
      </c>
      <c r="C9" s="8">
        <v>40</v>
      </c>
      <c r="D9" s="8">
        <v>46</v>
      </c>
      <c r="E9" s="8">
        <v>126</v>
      </c>
    </row>
    <row r="10" spans="1:5">
      <c r="A10" s="20" t="s">
        <v>49</v>
      </c>
      <c r="B10" s="8">
        <v>34</v>
      </c>
      <c r="C10" s="8">
        <v>45</v>
      </c>
      <c r="D10" s="8">
        <v>38</v>
      </c>
      <c r="E10" s="8">
        <v>117</v>
      </c>
    </row>
    <row r="11" spans="1:5">
      <c r="A11" s="29" t="s">
        <v>57</v>
      </c>
      <c r="B11" s="30">
        <v>46</v>
      </c>
      <c r="C11" s="30">
        <v>35</v>
      </c>
      <c r="D11" s="30">
        <v>36</v>
      </c>
      <c r="E11" s="30">
        <v>117</v>
      </c>
    </row>
    <row r="12" spans="1:5">
      <c r="A12" s="20" t="s">
        <v>45</v>
      </c>
      <c r="B12" s="8">
        <v>45</v>
      </c>
      <c r="C12" s="8">
        <v>38</v>
      </c>
      <c r="D12" s="8">
        <v>41</v>
      </c>
      <c r="E12" s="8">
        <v>124</v>
      </c>
    </row>
    <row r="13" spans="1:5">
      <c r="A13" s="20" t="s">
        <v>1052</v>
      </c>
      <c r="B13" s="8">
        <v>342</v>
      </c>
      <c r="C13" s="8">
        <v>320</v>
      </c>
      <c r="D13" s="8">
        <v>338</v>
      </c>
      <c r="E13" s="8">
        <v>1000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AF14"/>
  <sheetViews>
    <sheetView workbookViewId="0">
      <selection activeCell="A29" sqref="A29"/>
    </sheetView>
  </sheetViews>
  <sheetFormatPr defaultColWidth="8.88888888888889" defaultRowHeight="14.4"/>
  <cols>
    <col min="1" max="1" width="20.5555555555556"/>
    <col min="2" max="31" width="12"/>
    <col min="32" max="32" width="11.4444444444444"/>
    <col min="33" max="56" width="7.67592592592593"/>
    <col min="57" max="57" width="10.5555555555556"/>
    <col min="58" max="84" width="8.23148148148148"/>
    <col min="85" max="85" width="11.1111111111111"/>
    <col min="86" max="86" width="11.4444444444444"/>
    <col min="87" max="999" width="11.6666666666667"/>
    <col min="1000" max="1000" width="11.4444444444444"/>
  </cols>
  <sheetData>
    <row r="4" spans="1:2">
      <c r="A4" t="s">
        <v>1051</v>
      </c>
      <c r="B4" t="s">
        <v>31</v>
      </c>
    </row>
    <row r="5" spans="1:32">
      <c r="A5" t="s">
        <v>34</v>
      </c>
      <c r="B5">
        <v>1</v>
      </c>
      <c r="C5">
        <v>2</v>
      </c>
      <c r="D5">
        <v>3</v>
      </c>
      <c r="E5">
        <v>4</v>
      </c>
      <c r="F5">
        <v>5</v>
      </c>
      <c r="G5">
        <v>6</v>
      </c>
      <c r="H5">
        <v>7</v>
      </c>
      <c r="I5">
        <v>8</v>
      </c>
      <c r="J5">
        <v>9</v>
      </c>
      <c r="K5">
        <v>10</v>
      </c>
      <c r="L5">
        <v>11</v>
      </c>
      <c r="M5">
        <v>12</v>
      </c>
      <c r="N5">
        <v>13</v>
      </c>
      <c r="O5">
        <v>14</v>
      </c>
      <c r="P5">
        <v>15</v>
      </c>
      <c r="Q5">
        <v>16</v>
      </c>
      <c r="R5">
        <v>17</v>
      </c>
      <c r="S5">
        <v>18</v>
      </c>
      <c r="T5">
        <v>19</v>
      </c>
      <c r="U5">
        <v>20</v>
      </c>
      <c r="V5">
        <v>21</v>
      </c>
      <c r="W5">
        <v>22</v>
      </c>
      <c r="X5">
        <v>23</v>
      </c>
      <c r="Y5">
        <v>24</v>
      </c>
      <c r="Z5">
        <v>25</v>
      </c>
      <c r="AA5">
        <v>26</v>
      </c>
      <c r="AB5">
        <v>27</v>
      </c>
      <c r="AC5">
        <v>28</v>
      </c>
      <c r="AD5">
        <v>30</v>
      </c>
      <c r="AE5">
        <v>31</v>
      </c>
      <c r="AF5" t="s">
        <v>1052</v>
      </c>
    </row>
    <row r="6" spans="1:32">
      <c r="A6" t="s">
        <v>47</v>
      </c>
      <c r="B6"/>
      <c r="C6"/>
      <c r="D6"/>
      <c r="E6"/>
      <c r="F6">
        <v>1</v>
      </c>
      <c r="G6">
        <v>3</v>
      </c>
      <c r="H6">
        <v>6</v>
      </c>
      <c r="I6">
        <v>4</v>
      </c>
      <c r="J6">
        <v>3</v>
      </c>
      <c r="K6">
        <v>8</v>
      </c>
      <c r="L6">
        <v>12</v>
      </c>
      <c r="M6">
        <v>9</v>
      </c>
      <c r="N6">
        <v>12</v>
      </c>
      <c r="O6">
        <v>12</v>
      </c>
      <c r="P6">
        <v>15</v>
      </c>
      <c r="Q6">
        <v>5</v>
      </c>
      <c r="R6">
        <v>12</v>
      </c>
      <c r="S6">
        <v>10</v>
      </c>
      <c r="T6">
        <v>5</v>
      </c>
      <c r="U6">
        <v>5</v>
      </c>
      <c r="V6">
        <v>2</v>
      </c>
      <c r="W6"/>
      <c r="X6">
        <v>2</v>
      </c>
      <c r="Y6">
        <v>1</v>
      </c>
      <c r="Z6">
        <v>2</v>
      </c>
      <c r="AA6">
        <v>2</v>
      </c>
      <c r="AB6"/>
      <c r="AC6"/>
      <c r="AD6"/>
      <c r="AE6">
        <v>2</v>
      </c>
      <c r="AF6">
        <v>133</v>
      </c>
    </row>
    <row r="7" spans="1:32">
      <c r="A7" t="s">
        <v>43</v>
      </c>
      <c r="B7">
        <v>2</v>
      </c>
      <c r="C7"/>
      <c r="D7"/>
      <c r="E7">
        <v>1</v>
      </c>
      <c r="F7">
        <v>1</v>
      </c>
      <c r="G7">
        <v>2</v>
      </c>
      <c r="H7">
        <v>4</v>
      </c>
      <c r="I7">
        <v>5</v>
      </c>
      <c r="J7">
        <v>7</v>
      </c>
      <c r="K7">
        <v>7</v>
      </c>
      <c r="L7">
        <v>12</v>
      </c>
      <c r="M7">
        <v>8</v>
      </c>
      <c r="N7">
        <v>9</v>
      </c>
      <c r="O7">
        <v>10</v>
      </c>
      <c r="P7">
        <v>11</v>
      </c>
      <c r="Q7">
        <v>8</v>
      </c>
      <c r="R7">
        <v>12</v>
      </c>
      <c r="S7">
        <v>5</v>
      </c>
      <c r="T7">
        <v>7</v>
      </c>
      <c r="U7">
        <v>4</v>
      </c>
      <c r="V7">
        <v>1</v>
      </c>
      <c r="W7">
        <v>6</v>
      </c>
      <c r="X7">
        <v>4</v>
      </c>
      <c r="Y7">
        <v>2</v>
      </c>
      <c r="AF7">
        <v>128</v>
      </c>
    </row>
    <row r="8" spans="1:32">
      <c r="A8" t="s">
        <v>55</v>
      </c>
      <c r="B8"/>
      <c r="C8"/>
      <c r="D8"/>
      <c r="E8">
        <v>1</v>
      </c>
      <c r="F8">
        <v>3</v>
      </c>
      <c r="G8">
        <v>4</v>
      </c>
      <c r="H8">
        <v>1</v>
      </c>
      <c r="I8">
        <v>6</v>
      </c>
      <c r="J8">
        <v>4</v>
      </c>
      <c r="K8">
        <v>8</v>
      </c>
      <c r="L8">
        <v>8</v>
      </c>
      <c r="M8">
        <v>13</v>
      </c>
      <c r="N8">
        <v>9</v>
      </c>
      <c r="O8">
        <v>12</v>
      </c>
      <c r="P8">
        <v>10</v>
      </c>
      <c r="Q8">
        <v>13</v>
      </c>
      <c r="R8">
        <v>8</v>
      </c>
      <c r="S8">
        <v>9</v>
      </c>
      <c r="T8">
        <v>3</v>
      </c>
      <c r="U8">
        <v>8</v>
      </c>
      <c r="V8">
        <v>2</v>
      </c>
      <c r="W8">
        <v>3</v>
      </c>
      <c r="Y8">
        <v>3</v>
      </c>
      <c r="Z8">
        <v>2</v>
      </c>
      <c r="AA8">
        <v>3</v>
      </c>
      <c r="AB8">
        <v>1</v>
      </c>
      <c r="AC8">
        <v>1</v>
      </c>
      <c r="AD8"/>
      <c r="AF8">
        <v>135</v>
      </c>
    </row>
    <row r="9" spans="1:32">
      <c r="A9" t="s">
        <v>40</v>
      </c>
      <c r="B9">
        <v>2</v>
      </c>
      <c r="C9"/>
      <c r="D9"/>
      <c r="E9"/>
      <c r="F9">
        <v>4</v>
      </c>
      <c r="G9">
        <v>4</v>
      </c>
      <c r="H9">
        <v>4</v>
      </c>
      <c r="I9">
        <v>3</v>
      </c>
      <c r="J9">
        <v>4</v>
      </c>
      <c r="K9">
        <v>6</v>
      </c>
      <c r="L9">
        <v>11</v>
      </c>
      <c r="M9">
        <v>7</v>
      </c>
      <c r="N9">
        <v>5</v>
      </c>
      <c r="O9">
        <v>8</v>
      </c>
      <c r="P9">
        <v>14</v>
      </c>
      <c r="Q9">
        <v>10</v>
      </c>
      <c r="R9">
        <v>6</v>
      </c>
      <c r="S9">
        <v>8</v>
      </c>
      <c r="T9">
        <v>3</v>
      </c>
      <c r="U9">
        <v>8</v>
      </c>
      <c r="V9">
        <v>4</v>
      </c>
      <c r="W9"/>
      <c r="X9">
        <v>2</v>
      </c>
      <c r="Y9">
        <v>2</v>
      </c>
      <c r="Z9">
        <v>1</v>
      </c>
      <c r="AA9">
        <v>2</v>
      </c>
      <c r="AB9">
        <v>1</v>
      </c>
      <c r="AD9">
        <v>1</v>
      </c>
      <c r="AE9"/>
      <c r="AF9">
        <v>120</v>
      </c>
    </row>
    <row r="10" spans="1:32">
      <c r="A10" t="s">
        <v>53</v>
      </c>
      <c r="B10"/>
      <c r="C10"/>
      <c r="D10">
        <v>1</v>
      </c>
      <c r="E10"/>
      <c r="F10">
        <v>3</v>
      </c>
      <c r="G10">
        <v>2</v>
      </c>
      <c r="H10">
        <v>2</v>
      </c>
      <c r="I10">
        <v>5</v>
      </c>
      <c r="J10">
        <v>5</v>
      </c>
      <c r="K10">
        <v>8</v>
      </c>
      <c r="L10">
        <v>6</v>
      </c>
      <c r="M10">
        <v>8</v>
      </c>
      <c r="N10">
        <v>12</v>
      </c>
      <c r="O10">
        <v>13</v>
      </c>
      <c r="P10">
        <v>7</v>
      </c>
      <c r="Q10">
        <v>7</v>
      </c>
      <c r="R10">
        <v>6</v>
      </c>
      <c r="S10">
        <v>12</v>
      </c>
      <c r="T10">
        <v>4</v>
      </c>
      <c r="U10">
        <v>11</v>
      </c>
      <c r="V10">
        <v>4</v>
      </c>
      <c r="W10">
        <v>5</v>
      </c>
      <c r="X10">
        <v>2</v>
      </c>
      <c r="Y10">
        <v>3</v>
      </c>
      <c r="AF10">
        <v>126</v>
      </c>
    </row>
    <row r="11" spans="1:32">
      <c r="A11" t="s">
        <v>49</v>
      </c>
      <c r="B11"/>
      <c r="C11"/>
      <c r="D11">
        <v>1</v>
      </c>
      <c r="E11"/>
      <c r="F11">
        <v>1</v>
      </c>
      <c r="G11">
        <v>1</v>
      </c>
      <c r="H11">
        <v>4</v>
      </c>
      <c r="I11">
        <v>3</v>
      </c>
      <c r="J11">
        <v>7</v>
      </c>
      <c r="K11">
        <v>8</v>
      </c>
      <c r="L11">
        <v>8</v>
      </c>
      <c r="M11">
        <v>8</v>
      </c>
      <c r="N11">
        <v>9</v>
      </c>
      <c r="O11">
        <v>9</v>
      </c>
      <c r="P11">
        <v>7</v>
      </c>
      <c r="Q11">
        <v>15</v>
      </c>
      <c r="R11">
        <v>4</v>
      </c>
      <c r="S11">
        <v>4</v>
      </c>
      <c r="T11">
        <v>4</v>
      </c>
      <c r="U11">
        <v>6</v>
      </c>
      <c r="V11">
        <v>6</v>
      </c>
      <c r="W11">
        <v>4</v>
      </c>
      <c r="X11">
        <v>3</v>
      </c>
      <c r="Y11">
        <v>2</v>
      </c>
      <c r="Z11">
        <v>2</v>
      </c>
      <c r="AA11">
        <v>1</v>
      </c>
      <c r="AF11">
        <v>117</v>
      </c>
    </row>
    <row r="12" spans="1:32">
      <c r="A12" t="s">
        <v>57</v>
      </c>
      <c r="B12">
        <v>1</v>
      </c>
      <c r="C12">
        <v>1</v>
      </c>
      <c r="D12">
        <v>1</v>
      </c>
      <c r="E12"/>
      <c r="F12">
        <v>1</v>
      </c>
      <c r="G12">
        <v>4</v>
      </c>
      <c r="H12">
        <v>6</v>
      </c>
      <c r="I12">
        <v>5</v>
      </c>
      <c r="J12">
        <v>4</v>
      </c>
      <c r="K12">
        <v>6</v>
      </c>
      <c r="L12">
        <v>3</v>
      </c>
      <c r="M12">
        <v>3</v>
      </c>
      <c r="N12">
        <v>5</v>
      </c>
      <c r="O12">
        <v>11</v>
      </c>
      <c r="P12">
        <v>4</v>
      </c>
      <c r="Q12">
        <v>13</v>
      </c>
      <c r="R12">
        <v>9</v>
      </c>
      <c r="S12">
        <v>11</v>
      </c>
      <c r="T12">
        <v>5</v>
      </c>
      <c r="U12">
        <v>7</v>
      </c>
      <c r="V12">
        <v>8</v>
      </c>
      <c r="W12">
        <v>2</v>
      </c>
      <c r="X12">
        <v>3</v>
      </c>
      <c r="Y12">
        <v>1</v>
      </c>
      <c r="AA12">
        <v>1</v>
      </c>
      <c r="AB12">
        <v>1</v>
      </c>
      <c r="AE12">
        <v>1</v>
      </c>
      <c r="AF12">
        <v>117</v>
      </c>
    </row>
    <row r="13" spans="1:32">
      <c r="A13" t="s">
        <v>45</v>
      </c>
      <c r="B13"/>
      <c r="C13"/>
      <c r="D13">
        <v>1</v>
      </c>
      <c r="E13">
        <v>1</v>
      </c>
      <c r="F13"/>
      <c r="G13">
        <v>4</v>
      </c>
      <c r="H13">
        <v>4</v>
      </c>
      <c r="I13">
        <v>6</v>
      </c>
      <c r="J13">
        <v>7</v>
      </c>
      <c r="K13">
        <v>8</v>
      </c>
      <c r="L13">
        <v>7</v>
      </c>
      <c r="M13">
        <v>9</v>
      </c>
      <c r="N13">
        <v>5</v>
      </c>
      <c r="O13">
        <v>14</v>
      </c>
      <c r="P13">
        <v>5</v>
      </c>
      <c r="Q13">
        <v>9</v>
      </c>
      <c r="R13">
        <v>8</v>
      </c>
      <c r="S13">
        <v>7</v>
      </c>
      <c r="T13">
        <v>8</v>
      </c>
      <c r="U13">
        <v>5</v>
      </c>
      <c r="V13">
        <v>5</v>
      </c>
      <c r="W13">
        <v>2</v>
      </c>
      <c r="X13">
        <v>5</v>
      </c>
      <c r="Y13">
        <v>1</v>
      </c>
      <c r="Z13">
        <v>1</v>
      </c>
      <c r="AA13">
        <v>2</v>
      </c>
      <c r="AB13"/>
      <c r="AC13"/>
      <c r="AD13"/>
      <c r="AE13"/>
      <c r="AF13">
        <v>124</v>
      </c>
    </row>
    <row r="14" spans="1:32">
      <c r="A14" t="s">
        <v>1052</v>
      </c>
      <c r="B14">
        <v>5</v>
      </c>
      <c r="C14">
        <v>1</v>
      </c>
      <c r="D14">
        <v>4</v>
      </c>
      <c r="E14">
        <v>3</v>
      </c>
      <c r="F14">
        <v>14</v>
      </c>
      <c r="G14">
        <v>24</v>
      </c>
      <c r="H14">
        <v>31</v>
      </c>
      <c r="I14">
        <v>37</v>
      </c>
      <c r="J14">
        <v>41</v>
      </c>
      <c r="K14">
        <v>59</v>
      </c>
      <c r="L14">
        <v>67</v>
      </c>
      <c r="M14">
        <v>65</v>
      </c>
      <c r="N14">
        <v>66</v>
      </c>
      <c r="O14">
        <v>89</v>
      </c>
      <c r="P14">
        <v>73</v>
      </c>
      <c r="Q14">
        <v>80</v>
      </c>
      <c r="R14">
        <v>65</v>
      </c>
      <c r="S14">
        <v>66</v>
      </c>
      <c r="T14">
        <v>39</v>
      </c>
      <c r="U14">
        <v>54</v>
      </c>
      <c r="V14">
        <v>32</v>
      </c>
      <c r="W14">
        <v>22</v>
      </c>
      <c r="X14">
        <v>21</v>
      </c>
      <c r="Y14">
        <v>15</v>
      </c>
      <c r="Z14">
        <v>8</v>
      </c>
      <c r="AA14">
        <v>11</v>
      </c>
      <c r="AB14">
        <v>3</v>
      </c>
      <c r="AC14">
        <v>1</v>
      </c>
      <c r="AD14">
        <v>1</v>
      </c>
      <c r="AE14">
        <v>3</v>
      </c>
      <c r="AF14">
        <v>1000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13"/>
  <sheetViews>
    <sheetView workbookViewId="0">
      <selection activeCell="A4" sqref="A4"/>
      <pivotSelection pane="bottomRight" showHeader="1" extendable="1" activeRow="3" previousRow="3" click="2" r:id="rId1">
        <pivotArea field="6" type="button" dataOnly="0" labelOnly="1" outline="0" fieldPosition="0"/>
      </pivotSelection>
    </sheetView>
  </sheetViews>
  <sheetFormatPr defaultColWidth="8.88888888888889" defaultRowHeight="14.4" outlineLevelCol="5"/>
  <cols>
    <col min="1" max="1" width="20.5555555555556"/>
    <col min="2" max="5" width="9.44444444444444"/>
    <col min="6" max="6" width="11.6666666666667"/>
  </cols>
  <sheetData>
    <row r="3" spans="1:2">
      <c r="A3" t="s">
        <v>1051</v>
      </c>
      <c r="B3" t="s">
        <v>1053</v>
      </c>
    </row>
    <row r="4" spans="1:6">
      <c r="A4" s="8" t="s">
        <v>1054</v>
      </c>
      <c r="B4" s="8" t="s">
        <v>21</v>
      </c>
      <c r="C4" s="8" t="s">
        <v>6</v>
      </c>
      <c r="D4" s="8" t="s">
        <v>11</v>
      </c>
      <c r="E4" s="8" t="s">
        <v>16</v>
      </c>
      <c r="F4" s="8" t="s">
        <v>1052</v>
      </c>
    </row>
    <row r="5" spans="1:6">
      <c r="A5" s="8" t="s">
        <v>47</v>
      </c>
      <c r="B5" s="8">
        <v>18</v>
      </c>
      <c r="C5" s="8">
        <v>55</v>
      </c>
      <c r="D5" s="8">
        <v>28</v>
      </c>
      <c r="E5" s="8">
        <v>32</v>
      </c>
      <c r="F5" s="8">
        <v>133</v>
      </c>
    </row>
    <row r="6" spans="1:6">
      <c r="A6" s="8" t="s">
        <v>43</v>
      </c>
      <c r="B6" s="8">
        <v>30</v>
      </c>
      <c r="C6" s="8">
        <v>38</v>
      </c>
      <c r="D6" s="8">
        <v>28</v>
      </c>
      <c r="E6" s="8">
        <v>32</v>
      </c>
      <c r="F6" s="8">
        <v>128</v>
      </c>
    </row>
    <row r="7" spans="1:6">
      <c r="A7" s="8" t="s">
        <v>55</v>
      </c>
      <c r="B7" s="8">
        <v>33</v>
      </c>
      <c r="C7" s="8">
        <v>51</v>
      </c>
      <c r="D7" s="8">
        <v>20</v>
      </c>
      <c r="E7" s="8">
        <v>31</v>
      </c>
      <c r="F7" s="8">
        <v>135</v>
      </c>
    </row>
    <row r="8" spans="1:6">
      <c r="A8" s="8" t="s">
        <v>40</v>
      </c>
      <c r="B8" s="8">
        <v>26</v>
      </c>
      <c r="C8" s="8">
        <v>50</v>
      </c>
      <c r="D8" s="8">
        <v>22</v>
      </c>
      <c r="E8" s="8">
        <v>22</v>
      </c>
      <c r="F8" s="8">
        <v>120</v>
      </c>
    </row>
    <row r="9" spans="1:6">
      <c r="A9" s="8" t="s">
        <v>53</v>
      </c>
      <c r="B9" s="8">
        <v>28</v>
      </c>
      <c r="C9" s="8">
        <v>54</v>
      </c>
      <c r="D9" s="8">
        <v>23</v>
      </c>
      <c r="E9" s="8">
        <v>21</v>
      </c>
      <c r="F9" s="8">
        <v>126</v>
      </c>
    </row>
    <row r="10" spans="1:6">
      <c r="A10" s="8" t="s">
        <v>49</v>
      </c>
      <c r="B10" s="8">
        <v>24</v>
      </c>
      <c r="C10" s="8">
        <v>58</v>
      </c>
      <c r="D10" s="8">
        <v>15</v>
      </c>
      <c r="E10" s="8">
        <v>20</v>
      </c>
      <c r="F10" s="8">
        <v>117</v>
      </c>
    </row>
    <row r="11" spans="1:6">
      <c r="A11" s="8" t="s">
        <v>57</v>
      </c>
      <c r="B11" s="8">
        <v>17</v>
      </c>
      <c r="C11" s="8">
        <v>38</v>
      </c>
      <c r="D11" s="8">
        <v>25</v>
      </c>
      <c r="E11" s="8">
        <v>37</v>
      </c>
      <c r="F11" s="8">
        <v>117</v>
      </c>
    </row>
    <row r="12" spans="1:6">
      <c r="A12" s="8" t="s">
        <v>45</v>
      </c>
      <c r="B12" s="8">
        <v>28</v>
      </c>
      <c r="C12" s="8">
        <v>51</v>
      </c>
      <c r="D12" s="8">
        <v>25</v>
      </c>
      <c r="E12" s="8">
        <v>20</v>
      </c>
      <c r="F12" s="8">
        <v>124</v>
      </c>
    </row>
    <row r="13" spans="1:6">
      <c r="A13" s="8" t="s">
        <v>1052</v>
      </c>
      <c r="B13" s="8">
        <v>204</v>
      </c>
      <c r="C13" s="8">
        <v>395</v>
      </c>
      <c r="D13" s="8">
        <v>186</v>
      </c>
      <c r="E13" s="8">
        <v>215</v>
      </c>
      <c r="F13" s="8">
        <v>1000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4"/>
  <sheetViews>
    <sheetView zoomScale="85" zoomScaleNormal="85" workbookViewId="0">
      <selection activeCell="J29" sqref="J29"/>
    </sheetView>
  </sheetViews>
  <sheetFormatPr defaultColWidth="8.88888888888889" defaultRowHeight="14.4"/>
  <cols>
    <col min="1" max="1" width="11.5555555555556" customWidth="1"/>
    <col min="3" max="5" width="11.8888888888889"/>
  </cols>
  <sheetData>
    <row r="1" spans="1:6">
      <c r="A1" s="12" t="str" cm="1">
        <f t="array" ref="A1:A10">_xlfn.UNIQUE('Date set'!G:G)</f>
        <v>City</v>
      </c>
      <c r="B1" s="12" t="str" cm="1">
        <f t="array" ref="B1:F1">TRANSPOSE(_xlfn.UNIQUE('Date set'!F:F))</f>
        <v>Gender</v>
      </c>
      <c r="C1" s="12" t="str">
        <v>Male</v>
      </c>
      <c r="D1" s="12" t="str">
        <v>Female</v>
      </c>
      <c r="E1" s="12" t="str">
        <v>Other</v>
      </c>
      <c r="F1" s="27">
        <v>0</v>
      </c>
    </row>
    <row r="2" spans="1:6">
      <c r="A2" s="13" t="str">
        <v>Delhi</v>
      </c>
      <c r="B2" s="20" t="s">
        <v>1055</v>
      </c>
      <c r="C2" s="14">
        <f>SUMIFS('Date set'!$E:$E,'Date set'!$G:$G,$A2,'Date set'!$F:$F,C$1)</f>
        <v>166766.42</v>
      </c>
      <c r="D2" s="14">
        <f>SUMIFS('Date set'!$E:$E,'Date set'!$G:$G,$A2,'Date set'!$F:$F,D$1)</f>
        <v>130625.47</v>
      </c>
      <c r="E2" s="14">
        <f>SUMIFS('Date set'!$E:$E,'Date set'!$G:$G,$A2,'Date set'!$F:$F,E$1)</f>
        <v>140439.11</v>
      </c>
      <c r="F2" s="8"/>
    </row>
    <row r="3" spans="1:6">
      <c r="A3" s="13" t="str">
        <v>Bengaluru</v>
      </c>
      <c r="B3" s="20" t="s">
        <v>1055</v>
      </c>
      <c r="C3" s="14">
        <f>SUMIFS('Date set'!$E:$E,'Date set'!$G:$G,$A3,'Date set'!$F:$F,C$1)</f>
        <v>137259.81</v>
      </c>
      <c r="D3" s="14">
        <f>SUMIFS('Date set'!$E:$E,'Date set'!$G:$G,$A3,'Date set'!$F:$F,D$1)</f>
        <v>166085.17</v>
      </c>
      <c r="E3" s="14">
        <f>SUMIFS('Date set'!$E:$E,'Date set'!$G:$G,$A3,'Date set'!$F:$F,E$1)</f>
        <v>156654.99</v>
      </c>
      <c r="F3" s="8"/>
    </row>
    <row r="4" spans="1:6">
      <c r="A4" s="13" t="str">
        <v>Pune</v>
      </c>
      <c r="B4" s="20" t="s">
        <v>1055</v>
      </c>
      <c r="C4" s="14">
        <f>SUMIFS('Date set'!$E:$E,'Date set'!$G:$G,$A4,'Date set'!$F:$F,C$1)</f>
        <v>136050.99</v>
      </c>
      <c r="D4" s="14">
        <f>SUMIFS('Date set'!$E:$E,'Date set'!$G:$G,$A4,'Date set'!$F:$F,D$1)</f>
        <v>158425.19</v>
      </c>
      <c r="E4" s="14">
        <f>SUMIFS('Date set'!$E:$E,'Date set'!$G:$G,$A4,'Date set'!$F:$F,E$1)</f>
        <v>157496.46</v>
      </c>
      <c r="F4" s="8"/>
    </row>
    <row r="5" spans="1:6">
      <c r="A5" s="13" t="str">
        <v>Ahmedabad</v>
      </c>
      <c r="B5" s="20" t="s">
        <v>1055</v>
      </c>
      <c r="C5" s="14">
        <f>SUMIFS('Date set'!$E:$E,'Date set'!$G:$G,$A5,'Date set'!$F:$F,C$1)</f>
        <v>156446.35</v>
      </c>
      <c r="D5" s="14">
        <f>SUMIFS('Date set'!$E:$E,'Date set'!$G:$G,$A5,'Date set'!$F:$F,D$1)</f>
        <v>161660.59</v>
      </c>
      <c r="E5" s="14">
        <f>SUMIFS('Date set'!$E:$E,'Date set'!$G:$G,$A5,'Date set'!$F:$F,E$1)</f>
        <v>169853.04</v>
      </c>
      <c r="F5" s="8"/>
    </row>
    <row r="6" spans="1:6">
      <c r="A6" s="13" t="str">
        <v>Kolkata</v>
      </c>
      <c r="B6" s="20" t="s">
        <v>1055</v>
      </c>
      <c r="C6" s="14">
        <f>SUMIFS('Date set'!$E:$E,'Date set'!$G:$G,$A6,'Date set'!$F:$F,C$1)</f>
        <v>180309.87</v>
      </c>
      <c r="D6" s="14">
        <f>SUMIFS('Date set'!$E:$E,'Date set'!$G:$G,$A6,'Date set'!$F:$F,D$1)</f>
        <v>130694.74</v>
      </c>
      <c r="E6" s="14">
        <f>SUMIFS('Date set'!$E:$E,'Date set'!$G:$G,$A6,'Date set'!$F:$F,E$1)</f>
        <v>136649.92</v>
      </c>
      <c r="F6" s="8"/>
    </row>
    <row r="7" spans="1:6">
      <c r="A7" s="13" t="str">
        <v>Hyderabad</v>
      </c>
      <c r="B7" s="20" t="s">
        <v>1055</v>
      </c>
      <c r="C7" s="14">
        <f>SUMIFS('Date set'!$E:$E,'Date set'!$G:$G,$A7,'Date set'!$F:$F,C$1)</f>
        <v>152588.88</v>
      </c>
      <c r="D7" s="14">
        <f>SUMIFS('Date set'!$E:$E,'Date set'!$G:$G,$A7,'Date set'!$F:$F,D$1)</f>
        <v>138819.02</v>
      </c>
      <c r="E7" s="14">
        <f>SUMIFS('Date set'!$E:$E,'Date set'!$G:$G,$A7,'Date set'!$F:$F,E$1)</f>
        <v>167004.48</v>
      </c>
      <c r="F7" s="8"/>
    </row>
    <row r="8" spans="1:6">
      <c r="A8" s="13" t="str">
        <v>Chennai</v>
      </c>
      <c r="B8" s="20" t="s">
        <v>1055</v>
      </c>
      <c r="C8" s="14">
        <f>SUMIFS('Date set'!$E:$E,'Date set'!$G:$G,$A8,'Date set'!$F:$F,C$1)</f>
        <v>156830.55</v>
      </c>
      <c r="D8" s="14">
        <f>SUMIFS('Date set'!$E:$E,'Date set'!$G:$G,$A8,'Date set'!$F:$F,D$1)</f>
        <v>188005.49</v>
      </c>
      <c r="E8" s="14">
        <f>SUMIFS('Date set'!$E:$E,'Date set'!$G:$G,$A8,'Date set'!$F:$F,E$1)</f>
        <v>159300.72</v>
      </c>
      <c r="F8" s="8"/>
    </row>
    <row r="9" spans="1:6">
      <c r="A9" s="13" t="str">
        <v>Mumbai</v>
      </c>
      <c r="B9" s="20" t="s">
        <v>1055</v>
      </c>
      <c r="C9" s="14">
        <f>SUMIFS('Date set'!$E:$E,'Date set'!$G:$G,$A9,'Date set'!$F:$F,C$1)</f>
        <v>134265.98</v>
      </c>
      <c r="D9" s="14">
        <f>SUMIFS('Date set'!$E:$E,'Date set'!$G:$G,$A9,'Date set'!$F:$F,D$1)</f>
        <v>171095.62</v>
      </c>
      <c r="E9" s="14">
        <f>SUMIFS('Date set'!$E:$E,'Date set'!$G:$G,$A9,'Date set'!$F:$F,E$1)</f>
        <v>130564.05</v>
      </c>
      <c r="F9" s="8"/>
    </row>
    <row r="10" spans="1:6">
      <c r="A10" s="28">
        <v>0</v>
      </c>
      <c r="B10" s="20" t="s">
        <v>1055</v>
      </c>
      <c r="C10" s="8">
        <v>0</v>
      </c>
      <c r="D10" s="8">
        <v>0</v>
      </c>
      <c r="E10" s="8">
        <v>0</v>
      </c>
      <c r="F10" s="8"/>
    </row>
    <row r="11" spans="1:6">
      <c r="A11" s="15" t="s">
        <v>1052</v>
      </c>
      <c r="B11" s="12" t="s">
        <v>1055</v>
      </c>
      <c r="C11" s="16">
        <f t="shared" ref="C11:F11" si="0">SUM(C2:C10)</f>
        <v>1220518.85</v>
      </c>
      <c r="D11" s="16">
        <f t="shared" si="0"/>
        <v>1245411.29</v>
      </c>
      <c r="E11" s="16">
        <f t="shared" si="0"/>
        <v>1217962.77</v>
      </c>
      <c r="F11" s="16">
        <f t="shared" si="0"/>
        <v>0</v>
      </c>
    </row>
    <row r="15" spans="16:16">
      <c r="P15" t="s">
        <v>1056</v>
      </c>
    </row>
    <row r="16" spans="1:6">
      <c r="A16" s="12" t="str" cm="1">
        <f t="array" ref="A16:F16">TRANSPOSE(_xlfn.UNIQUE('Date set'!J:J))</f>
        <v>Producuct</v>
      </c>
      <c r="B16" s="12" t="str">
        <v>Laptop</v>
      </c>
      <c r="C16" s="12" t="str">
        <v>Medicine</v>
      </c>
      <c r="D16" s="12" t="str">
        <v>Mobile</v>
      </c>
      <c r="E16" s="12" t="str">
        <v>Earpods</v>
      </c>
      <c r="F16" s="27">
        <v>0</v>
      </c>
    </row>
    <row r="17" spans="1:6">
      <c r="A17" s="13" t="str" cm="1">
        <f t="array" ref="A17:A26">_xlfn.UNIQUE('Date set'!G:G)</f>
        <v>City</v>
      </c>
      <c r="B17" s="8">
        <f>COUNTIFS('Date set'!$G:$G,$A17,'Date set'!$J:$J,B$16)</f>
        <v>0</v>
      </c>
      <c r="C17" s="8">
        <f>COUNTIFS('Date set'!$G:$G,$A17,'Date set'!$J:$J,C$16)</f>
        <v>0</v>
      </c>
      <c r="D17" s="8">
        <f>COUNTIFS('Date set'!$G:$G,$A17,'Date set'!$J:$J,D$16)</f>
        <v>0</v>
      </c>
      <c r="E17" s="8">
        <f>COUNTIFS('Date set'!$G:$G,$A17,'Date set'!$J:$J,E$16)</f>
        <v>0</v>
      </c>
      <c r="F17" s="8"/>
    </row>
    <row r="18" spans="1:6">
      <c r="A18" s="13" t="str">
        <v>Delhi</v>
      </c>
      <c r="B18" s="8">
        <f>COUNTIFS('Date set'!$G:$G,$A18,'Date set'!$J:$J,B$16)</f>
        <v>50</v>
      </c>
      <c r="C18" s="8">
        <f>COUNTIFS('Date set'!$G:$G,$A18,'Date set'!$J:$J,C$16)</f>
        <v>22</v>
      </c>
      <c r="D18" s="8">
        <f>COUNTIFS('Date set'!$G:$G,$A18,'Date set'!$J:$J,D$16)</f>
        <v>22</v>
      </c>
      <c r="E18" s="8">
        <f>COUNTIFS('Date set'!$G:$G,$A18,'Date set'!$J:$J,E$16)</f>
        <v>26</v>
      </c>
      <c r="F18" s="8"/>
    </row>
    <row r="19" spans="1:6">
      <c r="A19" s="13" t="str">
        <v>Bengaluru</v>
      </c>
      <c r="B19" s="8">
        <f>COUNTIFS('Date set'!$G:$G,$A19,'Date set'!$J:$J,B$16)</f>
        <v>38</v>
      </c>
      <c r="C19" s="8">
        <f>COUNTIFS('Date set'!$G:$G,$A19,'Date set'!$J:$J,C$16)</f>
        <v>28</v>
      </c>
      <c r="D19" s="8">
        <f>COUNTIFS('Date set'!$G:$G,$A19,'Date set'!$J:$J,D$16)</f>
        <v>32</v>
      </c>
      <c r="E19" s="8">
        <f>COUNTIFS('Date set'!$G:$G,$A19,'Date set'!$J:$J,E$16)</f>
        <v>30</v>
      </c>
      <c r="F19" s="8"/>
    </row>
    <row r="20" spans="1:6">
      <c r="A20" s="13" t="str">
        <v>Pune</v>
      </c>
      <c r="B20" s="8">
        <f>COUNTIFS('Date set'!$G:$G,$A20,'Date set'!$J:$J,B$16)</f>
        <v>51</v>
      </c>
      <c r="C20" s="8">
        <f>COUNTIFS('Date set'!$G:$G,$A20,'Date set'!$J:$J,C$16)</f>
        <v>25</v>
      </c>
      <c r="D20" s="8">
        <f>COUNTIFS('Date set'!$G:$G,$A20,'Date set'!$J:$J,D$16)</f>
        <v>20</v>
      </c>
      <c r="E20" s="8">
        <f>COUNTIFS('Date set'!$G:$G,$A20,'Date set'!$J:$J,E$16)</f>
        <v>28</v>
      </c>
      <c r="F20" s="8"/>
    </row>
    <row r="21" spans="1:6">
      <c r="A21" s="13" t="str">
        <v>Ahmedabad</v>
      </c>
      <c r="B21" s="8">
        <f>COUNTIFS('Date set'!$G:$G,$A21,'Date set'!$J:$J,B$16)</f>
        <v>55</v>
      </c>
      <c r="C21" s="8">
        <f>COUNTIFS('Date set'!$G:$G,$A21,'Date set'!$J:$J,C$16)</f>
        <v>28</v>
      </c>
      <c r="D21" s="8">
        <f>COUNTIFS('Date set'!$G:$G,$A21,'Date set'!$J:$J,D$16)</f>
        <v>32</v>
      </c>
      <c r="E21" s="8">
        <f>COUNTIFS('Date set'!$G:$G,$A21,'Date set'!$J:$J,E$16)</f>
        <v>18</v>
      </c>
      <c r="F21" s="8"/>
    </row>
    <row r="22" spans="1:6">
      <c r="A22" s="13" t="str">
        <v>Kolkata</v>
      </c>
      <c r="B22" s="8">
        <f>COUNTIFS('Date set'!$G:$G,$A22,'Date set'!$J:$J,B$16)</f>
        <v>58</v>
      </c>
      <c r="C22" s="8">
        <f>COUNTIFS('Date set'!$G:$G,$A22,'Date set'!$J:$J,C$16)</f>
        <v>15</v>
      </c>
      <c r="D22" s="8">
        <f>COUNTIFS('Date set'!$G:$G,$A22,'Date set'!$J:$J,D$16)</f>
        <v>20</v>
      </c>
      <c r="E22" s="8">
        <f>COUNTIFS('Date set'!$G:$G,$A22,'Date set'!$J:$J,E$16)</f>
        <v>24</v>
      </c>
      <c r="F22" s="8"/>
    </row>
    <row r="23" spans="1:6">
      <c r="A23" s="13" t="str">
        <v>Hyderabad</v>
      </c>
      <c r="B23" s="8">
        <f>COUNTIFS('Date set'!$G:$G,$A23,'Date set'!$J:$J,B$16)</f>
        <v>54</v>
      </c>
      <c r="C23" s="8">
        <f>COUNTIFS('Date set'!$G:$G,$A23,'Date set'!$J:$J,C$16)</f>
        <v>23</v>
      </c>
      <c r="D23" s="8">
        <f>COUNTIFS('Date set'!$G:$G,$A23,'Date set'!$J:$J,D$16)</f>
        <v>21</v>
      </c>
      <c r="E23" s="8">
        <f>COUNTIFS('Date set'!$G:$G,$A23,'Date set'!$J:$J,E$16)</f>
        <v>28</v>
      </c>
      <c r="F23" s="8"/>
    </row>
    <row r="24" spans="1:6">
      <c r="A24" s="13" t="str">
        <v>Chennai</v>
      </c>
      <c r="B24" s="8">
        <f>COUNTIFS('Date set'!$G:$G,$A24,'Date set'!$J:$J,B$16)</f>
        <v>51</v>
      </c>
      <c r="C24" s="8">
        <f>COUNTIFS('Date set'!$G:$G,$A24,'Date set'!$J:$J,C$16)</f>
        <v>20</v>
      </c>
      <c r="D24" s="8">
        <f>COUNTIFS('Date set'!$G:$G,$A24,'Date set'!$J:$J,D$16)</f>
        <v>31</v>
      </c>
      <c r="E24" s="8">
        <f>COUNTIFS('Date set'!$G:$G,$A24,'Date set'!$J:$J,E$16)</f>
        <v>33</v>
      </c>
      <c r="F24" s="8"/>
    </row>
    <row r="25" spans="1:6">
      <c r="A25" s="13" t="str">
        <v>Mumbai</v>
      </c>
      <c r="B25" s="8">
        <f>COUNTIFS('Date set'!$G:$G,$A25,'Date set'!$J:$J,B$16)</f>
        <v>38</v>
      </c>
      <c r="C25" s="8">
        <f>COUNTIFS('Date set'!$G:$G,$A25,'Date set'!$J:$J,C$16)</f>
        <v>25</v>
      </c>
      <c r="D25" s="8">
        <f>COUNTIFS('Date set'!$G:$G,$A25,'Date set'!$J:$J,D$16)</f>
        <v>37</v>
      </c>
      <c r="E25" s="8">
        <f>COUNTIFS('Date set'!$G:$G,$A25,'Date set'!$J:$J,E$16)</f>
        <v>17</v>
      </c>
      <c r="F25" s="8"/>
    </row>
    <row r="26" spans="1:6">
      <c r="A26" s="8">
        <v>0</v>
      </c>
      <c r="B26" s="8"/>
      <c r="C26" s="8"/>
      <c r="D26" s="8"/>
      <c r="E26" s="8"/>
      <c r="F26" s="8"/>
    </row>
    <row r="28" spans="1:6">
      <c r="A28" s="12" t="str" cm="1">
        <f t="array" ref="A28:F28">TRANSPOSE(_xlfn.UNIQUE('Date set'!J:J))</f>
        <v>Producuct</v>
      </c>
      <c r="B28" s="12" t="str">
        <v>Laptop</v>
      </c>
      <c r="C28" s="12" t="str">
        <v>Medicine</v>
      </c>
      <c r="D28" s="12" t="str">
        <v>Mobile</v>
      </c>
      <c r="E28" s="12" t="str">
        <v>Earpods</v>
      </c>
      <c r="F28" s="27">
        <v>0</v>
      </c>
    </row>
    <row r="29" spans="1:10">
      <c r="A29" s="13" t="str" cm="1">
        <f t="array" ref="A29:A34">_xlfn.UNIQUE('Date set'!I:I)</f>
        <v>Catagery</v>
      </c>
      <c r="B29" s="8">
        <f>COUNTIFS('Date set'!$I:$I,$A29,'Date set'!$J:$J,B$28)</f>
        <v>0</v>
      </c>
      <c r="C29" s="8">
        <f>COUNTIFS('Date set'!$I:$I,$A29,'Date set'!$J:$J,C$28)</f>
        <v>0</v>
      </c>
      <c r="D29" s="8">
        <f>COUNTIFS('Date set'!$I:$I,$A29,'Date set'!$J:$J,D$28)</f>
        <v>0</v>
      </c>
      <c r="E29" s="8">
        <f>COUNTIFS('Date set'!$I:$I,$A29,'Date set'!$J:$J,E$28)</f>
        <v>0</v>
      </c>
      <c r="F29" s="8"/>
      <c r="J29" t="s">
        <v>1057</v>
      </c>
    </row>
    <row r="30" spans="1:6">
      <c r="A30" s="13" t="str">
        <v>Adult</v>
      </c>
      <c r="B30" s="8">
        <f>COUNTIFS('Date set'!$I:$I,$A30,'Date set'!$J:$J,B$28)</f>
        <v>395</v>
      </c>
      <c r="C30" s="8">
        <f>COUNTIFS('Date set'!$I:$I,$A30,'Date set'!$J:$J,C$28)</f>
        <v>0</v>
      </c>
      <c r="D30" s="8">
        <f>COUNTIFS('Date set'!$I:$I,$A30,'Date set'!$J:$J,D$28)</f>
        <v>0</v>
      </c>
      <c r="E30" s="8">
        <f>COUNTIFS('Date set'!$I:$I,$A30,'Date set'!$J:$J,E$28)</f>
        <v>0</v>
      </c>
      <c r="F30" s="8"/>
    </row>
    <row r="31" spans="1:6">
      <c r="A31" s="13" t="str">
        <v>Senior</v>
      </c>
      <c r="B31" s="8">
        <f>COUNTIFS('Date set'!$I:$I,$A31,'Date set'!$J:$J,B$28)</f>
        <v>0</v>
      </c>
      <c r="C31" s="8">
        <f>COUNTIFS('Date set'!$I:$I,$A31,'Date set'!$J:$J,C$28)</f>
        <v>186</v>
      </c>
      <c r="D31" s="8">
        <f>COUNTIFS('Date set'!$I:$I,$A31,'Date set'!$J:$J,D$28)</f>
        <v>0</v>
      </c>
      <c r="E31" s="8">
        <f>COUNTIFS('Date set'!$I:$I,$A31,'Date set'!$J:$J,E$28)</f>
        <v>0</v>
      </c>
      <c r="F31" s="8"/>
    </row>
    <row r="32" spans="1:6">
      <c r="A32" s="13" t="str">
        <v>Teen</v>
      </c>
      <c r="B32" s="8">
        <f>COUNTIFS('Date set'!$I:$I,$A32,'Date set'!$J:$J,B$28)</f>
        <v>0</v>
      </c>
      <c r="C32" s="8">
        <f>COUNTIFS('Date set'!$I:$I,$A32,'Date set'!$J:$J,C$28)</f>
        <v>0</v>
      </c>
      <c r="D32" s="8">
        <f>COUNTIFS('Date set'!$I:$I,$A32,'Date set'!$J:$J,D$28)</f>
        <v>215</v>
      </c>
      <c r="E32" s="8">
        <f>COUNTIFS('Date set'!$I:$I,$A32,'Date set'!$J:$J,E$28)</f>
        <v>0</v>
      </c>
      <c r="F32" s="8"/>
    </row>
    <row r="33" spans="1:6">
      <c r="A33" s="13" t="str">
        <v>Youth</v>
      </c>
      <c r="B33" s="8">
        <f>COUNTIFS('Date set'!$I:$I,$A33,'Date set'!$J:$J,B$28)</f>
        <v>0</v>
      </c>
      <c r="C33" s="8">
        <f>COUNTIFS('Date set'!$I:$I,$A33,'Date set'!$J:$J,C$28)</f>
        <v>0</v>
      </c>
      <c r="D33" s="8">
        <f>COUNTIFS('Date set'!$I:$I,$A33,'Date set'!$J:$J,D$28)</f>
        <v>0</v>
      </c>
      <c r="E33" s="8">
        <f>COUNTIFS('Date set'!$I:$I,$A33,'Date set'!$J:$J,E$28)</f>
        <v>204</v>
      </c>
      <c r="F33" s="8"/>
    </row>
    <row r="34" spans="1:6">
      <c r="A34" s="8">
        <v>0</v>
      </c>
      <c r="B34" s="8"/>
      <c r="C34" s="8"/>
      <c r="D34" s="8"/>
      <c r="E34" s="8"/>
      <c r="F34" s="8"/>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3"/>
  <sheetViews>
    <sheetView zoomScale="84" zoomScaleNormal="84" workbookViewId="0">
      <selection activeCell="A77" sqref="A77:K112"/>
    </sheetView>
  </sheetViews>
  <sheetFormatPr defaultColWidth="8.88888888888889" defaultRowHeight="14.4"/>
  <cols>
    <col min="2" max="3" width="12.2222222222222" customWidth="1"/>
    <col min="4" max="5" width="9.11111111111111"/>
    <col min="6" max="6" width="10.3333333333333" customWidth="1"/>
    <col min="10" max="10" width="50.4444444444444" customWidth="1"/>
    <col min="17" max="17" width="49" customWidth="1"/>
  </cols>
  <sheetData>
    <row r="1" ht="18" spans="1:24">
      <c r="A1" s="1" t="s">
        <v>1058</v>
      </c>
      <c r="B1" s="2"/>
      <c r="C1" s="2"/>
      <c r="D1" s="2"/>
      <c r="E1" s="2"/>
      <c r="F1" s="2"/>
      <c r="G1" s="2"/>
      <c r="H1" s="2"/>
      <c r="I1" s="2"/>
      <c r="J1" s="2"/>
      <c r="K1" s="2"/>
      <c r="L1" s="2"/>
      <c r="M1" s="2"/>
      <c r="N1" s="2"/>
      <c r="O1" s="2"/>
      <c r="P1" s="2"/>
      <c r="Q1" s="2"/>
      <c r="R1" s="2"/>
      <c r="S1" s="2"/>
      <c r="T1" s="2"/>
      <c r="U1" s="2"/>
      <c r="V1" s="2"/>
      <c r="W1" s="2"/>
      <c r="X1" cm="1">
        <f ca="1" t="array" ref="X1">UPPER(A1:X1)</f>
        <v>0</v>
      </c>
    </row>
    <row r="4" spans="1:27">
      <c r="A4" s="3" t="s">
        <v>1059</v>
      </c>
      <c r="B4" s="4"/>
      <c r="C4" s="4"/>
      <c r="D4" s="4"/>
      <c r="E4" s="4"/>
      <c r="F4" s="4"/>
      <c r="G4" s="4"/>
      <c r="H4" s="4"/>
      <c r="Y4" s="24">
        <v>1</v>
      </c>
      <c r="Z4" s="21" t="s">
        <v>0</v>
      </c>
      <c r="AA4" t="s">
        <v>3</v>
      </c>
    </row>
    <row r="5" spans="25:27">
      <c r="Y5" s="24">
        <v>2</v>
      </c>
      <c r="Z5" s="21" t="s">
        <v>7</v>
      </c>
      <c r="AA5" t="s">
        <v>3</v>
      </c>
    </row>
    <row r="6" spans="10:27">
      <c r="J6" s="21" t="s">
        <v>1060</v>
      </c>
      <c r="Y6" s="24">
        <v>3</v>
      </c>
      <c r="Z6" s="21" t="s">
        <v>12</v>
      </c>
      <c r="AA6" t="s">
        <v>3</v>
      </c>
    </row>
    <row r="7" spans="11:27">
      <c r="K7" s="22"/>
      <c r="Y7" s="24">
        <v>4</v>
      </c>
      <c r="Z7" s="21" t="s">
        <v>17</v>
      </c>
      <c r="AA7" t="s">
        <v>3</v>
      </c>
    </row>
    <row r="8" ht="28.8" spans="10:27">
      <c r="J8" s="23" t="s">
        <v>1061</v>
      </c>
      <c r="Y8" s="24">
        <v>5</v>
      </c>
      <c r="Z8" s="21" t="s">
        <v>22</v>
      </c>
      <c r="AA8" t="s">
        <v>3</v>
      </c>
    </row>
    <row r="9" spans="25:27">
      <c r="Y9" s="24">
        <v>6</v>
      </c>
      <c r="Z9" s="21" t="s">
        <v>24</v>
      </c>
      <c r="AA9" t="s">
        <v>3</v>
      </c>
    </row>
    <row r="24" spans="2:6">
      <c r="B24" s="5" t="s">
        <v>1062</v>
      </c>
      <c r="C24" s="6"/>
      <c r="D24" s="6"/>
      <c r="E24" s="6"/>
      <c r="F24" s="6"/>
    </row>
    <row r="25" spans="2:6">
      <c r="B25" s="7" t="s">
        <v>34</v>
      </c>
      <c r="C25" s="7" t="s">
        <v>42</v>
      </c>
      <c r="D25" s="7" t="s">
        <v>39</v>
      </c>
      <c r="E25" s="7" t="s">
        <v>52</v>
      </c>
      <c r="F25" s="7" t="s">
        <v>1052</v>
      </c>
    </row>
    <row r="26" spans="2:10">
      <c r="B26" s="8" t="s">
        <v>47</v>
      </c>
      <c r="C26" s="8">
        <v>43</v>
      </c>
      <c r="D26" s="8">
        <v>42</v>
      </c>
      <c r="E26" s="8">
        <v>48</v>
      </c>
      <c r="F26" s="8">
        <v>133</v>
      </c>
      <c r="J26" s="21" t="s">
        <v>1063</v>
      </c>
    </row>
    <row r="27" spans="2:6">
      <c r="B27" s="8" t="s">
        <v>43</v>
      </c>
      <c r="C27" s="8">
        <v>48</v>
      </c>
      <c r="D27" s="8">
        <v>35</v>
      </c>
      <c r="E27" s="8">
        <v>45</v>
      </c>
      <c r="F27" s="8">
        <v>128</v>
      </c>
    </row>
    <row r="28" ht="57.6" spans="2:10">
      <c r="B28" s="9" t="s">
        <v>55</v>
      </c>
      <c r="C28" s="9">
        <v>51</v>
      </c>
      <c r="D28" s="9">
        <v>40</v>
      </c>
      <c r="E28" s="9">
        <v>44</v>
      </c>
      <c r="F28" s="9">
        <v>135</v>
      </c>
      <c r="J28" s="23" t="s">
        <v>1064</v>
      </c>
    </row>
    <row r="29" spans="2:6">
      <c r="B29" s="8" t="s">
        <v>40</v>
      </c>
      <c r="C29" s="8">
        <v>35</v>
      </c>
      <c r="D29" s="8">
        <v>45</v>
      </c>
      <c r="E29" s="8">
        <v>40</v>
      </c>
      <c r="F29" s="8">
        <v>120</v>
      </c>
    </row>
    <row r="30" spans="2:6">
      <c r="B30" s="8" t="s">
        <v>53</v>
      </c>
      <c r="C30" s="8">
        <v>40</v>
      </c>
      <c r="D30" s="8">
        <v>40</v>
      </c>
      <c r="E30" s="8">
        <v>46</v>
      </c>
      <c r="F30" s="8">
        <v>126</v>
      </c>
    </row>
    <row r="31" spans="2:6">
      <c r="B31" s="8" t="s">
        <v>49</v>
      </c>
      <c r="C31" s="8">
        <v>34</v>
      </c>
      <c r="D31" s="8">
        <v>45</v>
      </c>
      <c r="E31" s="8">
        <v>38</v>
      </c>
      <c r="F31" s="8">
        <v>117</v>
      </c>
    </row>
    <row r="32" spans="2:6">
      <c r="B32" s="9" t="s">
        <v>57</v>
      </c>
      <c r="C32" s="9">
        <v>46</v>
      </c>
      <c r="D32" s="9">
        <v>35</v>
      </c>
      <c r="E32" s="9">
        <v>36</v>
      </c>
      <c r="F32" s="9">
        <v>117</v>
      </c>
    </row>
    <row r="33" spans="2:6">
      <c r="B33" s="8" t="s">
        <v>45</v>
      </c>
      <c r="C33" s="8">
        <v>45</v>
      </c>
      <c r="D33" s="8">
        <v>38</v>
      </c>
      <c r="E33" s="8">
        <v>41</v>
      </c>
      <c r="F33" s="8">
        <v>124</v>
      </c>
    </row>
    <row r="34" spans="2:6">
      <c r="B34" s="10" t="s">
        <v>1052</v>
      </c>
      <c r="C34" s="10">
        <v>342</v>
      </c>
      <c r="D34" s="10">
        <v>320</v>
      </c>
      <c r="E34" s="10">
        <v>338</v>
      </c>
      <c r="F34" s="10">
        <v>1000</v>
      </c>
    </row>
    <row r="40" spans="3:6">
      <c r="C40" s="11" t="s">
        <v>1065</v>
      </c>
      <c r="D40" s="11"/>
      <c r="E40" s="11"/>
      <c r="F40" s="11"/>
    </row>
    <row r="41" spans="3:6">
      <c r="C41" s="12" t="s">
        <v>34</v>
      </c>
      <c r="D41" s="12" t="s">
        <v>39</v>
      </c>
      <c r="E41" s="12" t="s">
        <v>42</v>
      </c>
      <c r="F41" s="12" t="s">
        <v>52</v>
      </c>
    </row>
    <row r="42" spans="3:6">
      <c r="C42" s="13" t="s">
        <v>40</v>
      </c>
      <c r="D42" s="14">
        <v>166766.42</v>
      </c>
      <c r="E42" s="14">
        <v>130625.47</v>
      </c>
      <c r="F42" s="14">
        <v>140439.11</v>
      </c>
    </row>
    <row r="43" spans="3:10">
      <c r="C43" s="13" t="s">
        <v>43</v>
      </c>
      <c r="D43" s="14">
        <v>137259.81</v>
      </c>
      <c r="E43" s="14">
        <v>166085.17</v>
      </c>
      <c r="F43" s="14">
        <v>156654.99</v>
      </c>
      <c r="J43" s="3" t="s">
        <v>1066</v>
      </c>
    </row>
    <row r="44" spans="3:6">
      <c r="C44" s="13" t="s">
        <v>45</v>
      </c>
      <c r="D44" s="14">
        <v>136050.99</v>
      </c>
      <c r="E44" s="14">
        <v>158425.19</v>
      </c>
      <c r="F44" s="14">
        <v>157496.46</v>
      </c>
    </row>
    <row r="45" ht="57.6" spans="3:10">
      <c r="C45" s="13" t="s">
        <v>47</v>
      </c>
      <c r="D45" s="14">
        <v>156446.35</v>
      </c>
      <c r="E45" s="14">
        <v>161660.59</v>
      </c>
      <c r="F45" s="14">
        <v>169853.04</v>
      </c>
      <c r="J45" s="23" t="s">
        <v>1067</v>
      </c>
    </row>
    <row r="46" spans="3:6">
      <c r="C46" s="13" t="s">
        <v>49</v>
      </c>
      <c r="D46" s="14">
        <v>180309.87</v>
      </c>
      <c r="E46" s="14">
        <v>130694.74</v>
      </c>
      <c r="F46" s="14">
        <v>136649.92</v>
      </c>
    </row>
    <row r="47" spans="3:6">
      <c r="C47" s="13" t="s">
        <v>53</v>
      </c>
      <c r="D47" s="14">
        <v>152588.88</v>
      </c>
      <c r="E47" s="14">
        <v>138819.02</v>
      </c>
      <c r="F47" s="14">
        <v>167004.48</v>
      </c>
    </row>
    <row r="48" spans="3:6">
      <c r="C48" s="13" t="s">
        <v>55</v>
      </c>
      <c r="D48" s="14">
        <v>156830.55</v>
      </c>
      <c r="E48" s="14">
        <v>188005.49</v>
      </c>
      <c r="F48" s="14">
        <v>159300.72</v>
      </c>
    </row>
    <row r="49" spans="3:6">
      <c r="C49" s="13" t="s">
        <v>57</v>
      </c>
      <c r="D49" s="14">
        <v>134265.98</v>
      </c>
      <c r="E49" s="14">
        <v>171095.62</v>
      </c>
      <c r="F49" s="14">
        <v>130564.05</v>
      </c>
    </row>
    <row r="50" spans="3:6">
      <c r="C50" s="15" t="s">
        <v>1052</v>
      </c>
      <c r="D50" s="16">
        <v>1220518.85</v>
      </c>
      <c r="E50" s="16">
        <v>1245411.29</v>
      </c>
      <c r="F50" s="16">
        <v>1217962.77</v>
      </c>
    </row>
    <row r="54" spans="3:7">
      <c r="C54" s="17" t="s">
        <v>1068</v>
      </c>
      <c r="D54" s="18"/>
      <c r="E54" s="18"/>
      <c r="F54" s="18"/>
      <c r="G54" s="18"/>
    </row>
    <row r="55" spans="3:7">
      <c r="C55" s="19" t="s">
        <v>37</v>
      </c>
      <c r="D55" s="19" t="s">
        <v>6</v>
      </c>
      <c r="E55" s="19" t="s">
        <v>11</v>
      </c>
      <c r="F55" s="19" t="s">
        <v>16</v>
      </c>
      <c r="G55" s="19" t="s">
        <v>21</v>
      </c>
    </row>
    <row r="56" spans="3:10">
      <c r="C56" s="20" t="s">
        <v>40</v>
      </c>
      <c r="D56" s="8">
        <v>50</v>
      </c>
      <c r="E56" s="8">
        <v>22</v>
      </c>
      <c r="F56" s="8">
        <v>22</v>
      </c>
      <c r="G56" s="8">
        <v>26</v>
      </c>
      <c r="J56" s="21" t="s">
        <v>1069</v>
      </c>
    </row>
    <row r="57" spans="3:7">
      <c r="C57" s="20" t="s">
        <v>43</v>
      </c>
      <c r="D57" s="8">
        <v>38</v>
      </c>
      <c r="E57" s="8">
        <v>28</v>
      </c>
      <c r="F57" s="8">
        <v>32</v>
      </c>
      <c r="G57" s="8">
        <v>30</v>
      </c>
    </row>
    <row r="58" ht="43.2" spans="3:10">
      <c r="C58" s="20" t="s">
        <v>45</v>
      </c>
      <c r="D58" s="8">
        <v>51</v>
      </c>
      <c r="E58" s="8">
        <v>25</v>
      </c>
      <c r="F58" s="8">
        <v>20</v>
      </c>
      <c r="G58" s="8">
        <v>28</v>
      </c>
      <c r="J58" s="23" t="s">
        <v>1070</v>
      </c>
    </row>
    <row r="59" spans="3:7">
      <c r="C59" s="20" t="s">
        <v>47</v>
      </c>
      <c r="D59" s="8">
        <v>55</v>
      </c>
      <c r="E59" s="8">
        <v>28</v>
      </c>
      <c r="F59" s="8">
        <v>32</v>
      </c>
      <c r="G59" s="8">
        <v>18</v>
      </c>
    </row>
    <row r="60" spans="3:7">
      <c r="C60" s="20" t="s">
        <v>49</v>
      </c>
      <c r="D60" s="8">
        <v>58</v>
      </c>
      <c r="E60" s="8">
        <v>15</v>
      </c>
      <c r="F60" s="8">
        <v>20</v>
      </c>
      <c r="G60" s="8">
        <v>24</v>
      </c>
    </row>
    <row r="61" spans="3:7">
      <c r="C61" s="20" t="s">
        <v>53</v>
      </c>
      <c r="D61" s="8">
        <v>54</v>
      </c>
      <c r="E61" s="8">
        <v>23</v>
      </c>
      <c r="F61" s="8">
        <v>21</v>
      </c>
      <c r="G61" s="8">
        <v>28</v>
      </c>
    </row>
    <row r="62" spans="3:7">
      <c r="C62" s="20" t="s">
        <v>55</v>
      </c>
      <c r="D62" s="8">
        <v>51</v>
      </c>
      <c r="E62" s="8">
        <v>20</v>
      </c>
      <c r="F62" s="8">
        <v>31</v>
      </c>
      <c r="G62" s="8">
        <v>33</v>
      </c>
    </row>
    <row r="63" spans="3:7">
      <c r="C63" s="20" t="s">
        <v>57</v>
      </c>
      <c r="D63" s="8">
        <v>38</v>
      </c>
      <c r="E63" s="8">
        <v>25</v>
      </c>
      <c r="F63" s="8">
        <v>37</v>
      </c>
      <c r="G63" s="8">
        <v>17</v>
      </c>
    </row>
    <row r="67" spans="3:7">
      <c r="C67" s="25" t="s">
        <v>1057</v>
      </c>
      <c r="D67" s="26"/>
      <c r="E67" s="26"/>
      <c r="F67" s="26"/>
      <c r="G67" s="26"/>
    </row>
    <row r="68" spans="3:10">
      <c r="C68" s="12" t="s">
        <v>37</v>
      </c>
      <c r="D68" s="12" t="s">
        <v>6</v>
      </c>
      <c r="E68" s="12" t="s">
        <v>11</v>
      </c>
      <c r="F68" s="12" t="s">
        <v>16</v>
      </c>
      <c r="G68" s="12" t="s">
        <v>21</v>
      </c>
      <c r="J68" t="s">
        <v>1071</v>
      </c>
    </row>
    <row r="69" spans="3:7">
      <c r="C69" s="13" t="s">
        <v>5</v>
      </c>
      <c r="D69" s="8">
        <v>395</v>
      </c>
      <c r="E69" s="8">
        <v>0</v>
      </c>
      <c r="F69" s="8">
        <v>0</v>
      </c>
      <c r="G69" s="8">
        <v>0</v>
      </c>
    </row>
    <row r="70" ht="43.2" spans="3:10">
      <c r="C70" s="13" t="s">
        <v>10</v>
      </c>
      <c r="D70" s="8">
        <v>0</v>
      </c>
      <c r="E70" s="8">
        <v>186</v>
      </c>
      <c r="F70" s="8">
        <v>0</v>
      </c>
      <c r="G70" s="8">
        <v>0</v>
      </c>
      <c r="J70" s="23" t="s">
        <v>1072</v>
      </c>
    </row>
    <row r="71" spans="3:7">
      <c r="C71" s="13" t="s">
        <v>15</v>
      </c>
      <c r="D71" s="8">
        <v>0</v>
      </c>
      <c r="E71" s="8">
        <v>0</v>
      </c>
      <c r="F71" s="8">
        <v>215</v>
      </c>
      <c r="G71" s="8">
        <v>0</v>
      </c>
    </row>
    <row r="72" spans="3:7">
      <c r="C72" s="13" t="s">
        <v>20</v>
      </c>
      <c r="D72" s="8">
        <v>0</v>
      </c>
      <c r="E72" s="8">
        <v>0</v>
      </c>
      <c r="F72" s="8">
        <v>0</v>
      </c>
      <c r="G72" s="8">
        <v>204</v>
      </c>
    </row>
    <row r="73" spans="3:7">
      <c r="C73" s="8"/>
      <c r="D73" s="8"/>
      <c r="E73" s="8"/>
      <c r="F73" s="8"/>
      <c r="G73" s="8"/>
    </row>
  </sheetData>
  <mergeCells count="6">
    <mergeCell ref="A1:W1"/>
    <mergeCell ref="A4:H4"/>
    <mergeCell ref="B24:F24"/>
    <mergeCell ref="C40:F40"/>
    <mergeCell ref="C54:G54"/>
    <mergeCell ref="C67:G67"/>
  </mergeCell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qa</vt:lpstr>
      <vt:lpstr>Date set</vt:lpstr>
      <vt:lpstr>City wise Gender Data</vt:lpstr>
      <vt:lpstr>repated data</vt:lpstr>
      <vt:lpstr>City Wise purchese data</vt:lpstr>
      <vt:lpstr>City gender Wise spent amount</vt:lpstr>
      <vt:lpstr>Summery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Naveen Mahendra</cp:lastModifiedBy>
  <dcterms:created xsi:type="dcterms:W3CDTF">2025-07-04T14:28:55Z</dcterms:created>
  <dcterms:modified xsi:type="dcterms:W3CDTF">2025-07-12T04:20:12Z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23BD5B0CB2934D39850AD7644626B7C7_11</vt:lpwstr>
  </property>
  <property fmtid="{D5CDD505-2E9C-101B-9397-08002B2CF9AE}" pid="3" name="KSOProductBuildVer">
    <vt:lpwstr>1033-12.2.0.21179</vt:lpwstr>
  </property>
</Properties>
</file>